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2720" windowHeight="12405" tabRatio="658" activeTab="1"/>
  </bookViews>
  <sheets>
    <sheet name="Miss 4 Progr 3 attività" sheetId="1" r:id="rId1"/>
    <sheet name="Miss 4 Progr 3 risultato" sheetId="2" r:id="rId2"/>
    <sheet name="Miss 4 Progr 3 contesto" sheetId="3" r:id="rId3"/>
    <sheet name="Miss 4 Progr 5 attività" sheetId="4" r:id="rId4"/>
    <sheet name="Miss 4 Progr 5 risultato" sheetId="5" r:id="rId5"/>
    <sheet name="Miss 4 Progr 5 contesto" sheetId="6" r:id="rId6"/>
    <sheet name="Miss 17 contesto" sheetId="7" r:id="rId7"/>
    <sheet name="Miss 17 Progr 9 attività" sheetId="8" r:id="rId8"/>
    <sheet name="Miss 17 Progr 9 risultato" sheetId="9" r:id="rId9"/>
    <sheet name="Miss 17 Progr 9 contesto" sheetId="10" r:id="rId10"/>
    <sheet name="Miss 17 Progr 10 attività" sheetId="11" r:id="rId11"/>
    <sheet name="Miss 17 Progr 10 risultato " sheetId="12" r:id="rId12"/>
    <sheet name="Miss 17 Progr 10 contesto" sheetId="13" r:id="rId13"/>
    <sheet name="Miss 17 Progr 16 attività" sheetId="14" r:id="rId14"/>
    <sheet name="Miss 17 Progr 16 risultato" sheetId="15" r:id="rId15"/>
    <sheet name="Miss 22 Progr 1 attività" sheetId="16" r:id="rId16"/>
    <sheet name="Miss 22 Progr 1 risultato" sheetId="17" r:id="rId17"/>
    <sheet name="Miss 22 Progr 2 attività" sheetId="18" r:id="rId18"/>
    <sheet name="Miss 22 Progr 2 risultato" sheetId="19" r:id="rId19"/>
    <sheet name="Miss 22 Progr 2 contesto" sheetId="20" r:id="rId20"/>
    <sheet name="Miss 22 Progr 8 attività" sheetId="21" r:id="rId21"/>
    <sheet name="Miss 22 Progr 8 risultato" sheetId="22" r:id="rId22"/>
    <sheet name="Miss 22 Progr 9 attività" sheetId="23" r:id="rId23"/>
    <sheet name="Miss 22 Progr 9 risultato" sheetId="24" r:id="rId24"/>
    <sheet name="Miss 22 Progr 11 attività" sheetId="25" r:id="rId25"/>
    <sheet name="Miss 22 Progr 11 risultato" sheetId="26" r:id="rId26"/>
    <sheet name="Miss 22 Progr 11 contesto" sheetId="27" r:id="rId27"/>
    <sheet name="Miss 22 Progr 12 attività" sheetId="28" r:id="rId28"/>
    <sheet name="Miss 22 Progr 12 risultato" sheetId="29" r:id="rId29"/>
    <sheet name="Miss 22 Progr 12 contesto" sheetId="30" r:id="rId30"/>
    <sheet name="Miss 22 Progr 13 attività" sheetId="31" r:id="rId31"/>
    <sheet name="Miss 22 Progr 13 risultato" sheetId="32" r:id="rId32"/>
    <sheet name="Miss 22 Progr 13 contesto" sheetId="33" r:id="rId33"/>
    <sheet name="Miss 22 Progr 15 attività" sheetId="34" r:id="rId34"/>
    <sheet name="Miss 22 Progr 15 risultato" sheetId="35" r:id="rId35"/>
    <sheet name="Miss 22 progr 16 attività " sheetId="36" r:id="rId36"/>
    <sheet name="Miss 22 progr 16 risultato " sheetId="37" r:id="rId37"/>
    <sheet name="Miss 23 Progr 1 attività" sheetId="38" r:id="rId38"/>
    <sheet name="Miss 23 Progr 1 Risultato" sheetId="39" r:id="rId39"/>
    <sheet name="Miss 23 Progr 1 Contesto" sheetId="40" r:id="rId40"/>
    <sheet name="Miss 23 Progr 2 attività" sheetId="41" r:id="rId41"/>
    <sheet name="Miss 23 Progr 2 Risultato" sheetId="42" r:id="rId42"/>
    <sheet name="Miss 23 Progr 2 Contesto" sheetId="43" r:id="rId43"/>
    <sheet name="Miss 23 Progr 3 attività" sheetId="44" r:id="rId44"/>
    <sheet name="Miss 23 Progr 3 Risultato " sheetId="45" r:id="rId45"/>
    <sheet name="Miss 23 Progr 3 contesto" sheetId="46" r:id="rId46"/>
    <sheet name="Miss 32 Progr 3_attività" sheetId="47" r:id="rId47"/>
    <sheet name="Miss 32 Progr 3 ind_risultato" sheetId="48" r:id="rId48"/>
  </sheets>
  <definedNames>
    <definedName name="_xlnm.Print_Area" localSheetId="6">'Miss 17 contesto'!$A$1:$N$12</definedName>
    <definedName name="_xlnm.Print_Area" localSheetId="10">'Miss 17 Progr 10 attività'!$A$1:$B$15</definedName>
    <definedName name="_xlnm.Print_Area" localSheetId="12">'Miss 17 Progr 10 contesto'!$A$1:$N$17</definedName>
    <definedName name="_xlnm.Print_Area" localSheetId="11">'Miss 17 Progr 10 risultato '!$A$1:$N$39</definedName>
    <definedName name="_xlnm.Print_Area" localSheetId="13">'Miss 17 Progr 16 attività'!$A$1:$B$9</definedName>
    <definedName name="_xlnm.Print_Area" localSheetId="7">'Miss 17 Progr 9 attività'!$A$1:$B$6</definedName>
    <definedName name="_xlnm.Print_Area" localSheetId="9">'Miss 17 Progr 9 contesto'!$A$1:$N$10</definedName>
    <definedName name="_xlnm.Print_Area" localSheetId="8">'Miss 17 Progr 9 risultato'!$A$1:$N$20</definedName>
    <definedName name="_xlnm.Print_Area" localSheetId="15">'Miss 22 Progr 1 attività'!$A$1:$B$8</definedName>
    <definedName name="_xlnm.Print_Area" localSheetId="16">'Miss 22 Progr 1 risultato'!$A$1:$M$18</definedName>
    <definedName name="_xlnm.Print_Area" localSheetId="24">'Miss 22 Progr 11 attività'!$A$1:$B$9</definedName>
    <definedName name="_xlnm.Print_Area" localSheetId="26">'Miss 22 Progr 11 contesto'!$A$1:$L$11</definedName>
    <definedName name="_xlnm.Print_Area" localSheetId="25">'Miss 22 Progr 11 risultato'!$A$1:$L$41</definedName>
    <definedName name="_xlnm.Print_Area" localSheetId="27">'Miss 22 Progr 12 attività'!$A$1:$B$9</definedName>
    <definedName name="_xlnm.Print_Area" localSheetId="29">'Miss 22 Progr 12 contesto'!$A$1:$L$9</definedName>
    <definedName name="_xlnm.Print_Area" localSheetId="28">'Miss 22 Progr 12 risultato'!$A$1:$L$51</definedName>
    <definedName name="_xlnm.Print_Area" localSheetId="30">'Miss 22 Progr 13 attività'!$A$1:$B$9</definedName>
    <definedName name="_xlnm.Print_Area" localSheetId="32">'Miss 22 Progr 13 contesto'!$A$1:$L$9</definedName>
    <definedName name="_xlnm.Print_Area" localSheetId="31">'Miss 22 Progr 13 risultato'!$A$1:$L$37</definedName>
    <definedName name="_xlnm.Print_Area" localSheetId="34">'Miss 22 Progr 15 risultato'!$A$1:$L$34</definedName>
    <definedName name="_xlnm.Print_Area" localSheetId="35">'Miss 22 progr 16 attività '!$A$1:$B$10</definedName>
    <definedName name="_xlnm.Print_Area" localSheetId="36">'Miss 22 progr 16 risultato '!$A$1:$K$15</definedName>
    <definedName name="_xlnm.Print_Area" localSheetId="17">'Miss 22 Progr 2 attività'!$A$1:$B$9</definedName>
    <definedName name="_xlnm.Print_Area" localSheetId="19">'Miss 22 Progr 2 contesto'!$A$1:$L$10</definedName>
    <definedName name="_xlnm.Print_Area" localSheetId="18">'Miss 22 Progr 2 risultato'!$A$1:$K$14</definedName>
    <definedName name="_xlnm.Print_Area" localSheetId="21">'Miss 22 Progr 8 risultato'!$A$1:$K$19</definedName>
    <definedName name="_xlnm.Print_Area" localSheetId="22">'Miss 22 Progr 9 attività'!$A$1:$B$7</definedName>
    <definedName name="_xlnm.Print_Area" localSheetId="23">'Miss 22 Progr 9 risultato'!$A$1:$K$8</definedName>
    <definedName name="_xlnm.Print_Area" localSheetId="37">'Miss 23 Progr 1 attività'!$A$1:$B$13</definedName>
    <definedName name="_xlnm.Print_Area" localSheetId="39">'Miss 23 Progr 1 Contesto'!$A$1:$L$40</definedName>
    <definedName name="_xlnm.Print_Area" localSheetId="38">'Miss 23 Progr 1 Risultato'!$A$1:$L$33</definedName>
    <definedName name="_xlnm.Print_Area" localSheetId="40">'Miss 23 Progr 2 attività'!$A$1:$B$8</definedName>
    <definedName name="_xlnm.Print_Area" localSheetId="42">'Miss 23 Progr 2 Contesto'!$A$1:$L$11</definedName>
    <definedName name="_xlnm.Print_Area" localSheetId="41">'Miss 23 Progr 2 Risultato'!$A$1:$L$12</definedName>
    <definedName name="_xlnm.Print_Area" localSheetId="43">'Miss 23 Progr 3 attività'!$A$1:$B$8</definedName>
    <definedName name="_xlnm.Print_Area" localSheetId="45">'Miss 23 Progr 3 contesto'!$A$1:$M$40</definedName>
    <definedName name="_xlnm.Print_Area" localSheetId="44">'Miss 23 Progr 3 Risultato '!$A$1:$L$60</definedName>
    <definedName name="_xlnm.Print_Area" localSheetId="47">'Miss 32 Progr 3 ind_risultato'!$A$1:$L$13</definedName>
    <definedName name="_xlnm.Print_Area" localSheetId="46">'Miss 32 Progr 3_attività'!$A$1:$B$16</definedName>
    <definedName name="_xlnm.Print_Area" localSheetId="0">'Miss 4 Progr 3 attività'!$A$1:$B$13</definedName>
    <definedName name="_xlnm.Print_Area" localSheetId="2">'Miss 4 Progr 3 contesto'!$A$1:$L$11</definedName>
    <definedName name="_xlnm.Print_Area" localSheetId="1">'Miss 4 Progr 3 risultato'!$A$1:$L$38</definedName>
    <definedName name="_xlnm.Print_Area" localSheetId="5">'Miss 4 Progr 5 contesto'!$A$1:$L$10</definedName>
    <definedName name="_xlnm.Print_Area" localSheetId="4">'Miss 4 Progr 5 risultato'!$A$1:$L$15</definedName>
    <definedName name="_xlnm.Print_Titles" localSheetId="10">'Miss 17 Progr 10 attività'!$1:$3</definedName>
    <definedName name="_xlnm.Print_Titles" localSheetId="24">'Miss 22 Progr 11 attività'!$1:$3</definedName>
    <definedName name="_xlnm.Print_Titles" localSheetId="26">'Miss 22 Progr 11 contesto'!$5:$5</definedName>
    <definedName name="_xlnm.Print_Titles" localSheetId="27">'Miss 22 Progr 12 attività'!$1:$3</definedName>
    <definedName name="_xlnm.Print_Titles" localSheetId="29">'Miss 22 Progr 12 contesto'!$5:$5</definedName>
    <definedName name="_xlnm.Print_Titles" localSheetId="30">'Miss 22 Progr 13 attività'!$1:$3</definedName>
    <definedName name="_xlnm.Print_Titles" localSheetId="32">'Miss 22 Progr 13 contesto'!$5:$5</definedName>
    <definedName name="_xlnm.Print_Titles" localSheetId="17">'Miss 22 Progr 2 attività'!$1:$3</definedName>
    <definedName name="_xlnm.Print_Titles" localSheetId="19">'Miss 22 Progr 2 contesto'!$5:$5</definedName>
    <definedName name="_xlnm.Print_Titles" localSheetId="18">'Miss 22 Progr 2 risultato'!$5:$5</definedName>
    <definedName name="_xlnm.Print_Titles" localSheetId="20">'Miss 22 Progr 8 attività'!$1:$3</definedName>
    <definedName name="_xlnm.Print_Titles" localSheetId="42">'Miss 23 Progr 2 Contesto'!$1:$6</definedName>
    <definedName name="_xlnm.Print_Titles" localSheetId="41">'Miss 23 Progr 2 Risultato'!$5:$5</definedName>
    <definedName name="_xlnm.Print_Titles" localSheetId="46">'Miss 32 Progr 3_attività'!$1:$3</definedName>
    <definedName name="_xlnm.Print_Titles" localSheetId="2">'Miss 4 Progr 3 contesto'!$5:$5</definedName>
    <definedName name="_xlnm.Print_Titles" localSheetId="4">'Miss 4 Progr 5 risultato'!$9:$9</definedName>
  </definedNames>
  <calcPr fullCalcOnLoad="1"/>
</workbook>
</file>

<file path=xl/sharedStrings.xml><?xml version="1.0" encoding="utf-8"?>
<sst xmlns="http://schemas.openxmlformats.org/spreadsheetml/2006/main" count="2096" uniqueCount="894">
  <si>
    <t>Missione 4 - L'Italia in Europa e nel mondo</t>
  </si>
  <si>
    <t>Programma 4.3 - Cooperazione culturale e scientifico-tecnologica</t>
  </si>
  <si>
    <t>Ministero dell'istruzione, dell'università e della ricerca</t>
  </si>
  <si>
    <t>Attività 1 - Coordinamento della ricerca in ambito europeo e internazionale</t>
  </si>
  <si>
    <t>Attività 2 - Promozione e sostegno della ricerca industriale in ambito internazionale</t>
  </si>
  <si>
    <t xml:space="preserve">Agevolazione della ricerca nelle imprese e in altri soggetti pubblici e privati nell’ambito di accordi internazionali di cooperazione, nonché di programmi comunitari
Assistenza alle imprese per l'accesso ai fondi comunitari nell'ambito dei Programmi Quadro e delle iniziative comunitarie
Coordinamento negli organismi di gestione dei progetti EUREKA art. 169, Eranet, Eranet plus e nei progetti similari di interesse del Ministero </t>
  </si>
  <si>
    <t>Attività 3 - Promozione di iniziative di collaborazione scientifica tra università in ambito internazionale</t>
  </si>
  <si>
    <t>Promozione della collaborazione tra atenei europei, anche nell'ambito dei progetti Leonardo, Erasmus, Europass e similari
Promozione della mobilità internazionale dei studenti, ricercatori, docenti e personale tecnico amministrativo delle università</t>
  </si>
  <si>
    <t>Indicatori di risultato: 
realizzazioni, volume dei prodotti e dei servizi erogati</t>
  </si>
  <si>
    <t>Indicatore</t>
  </si>
  <si>
    <t xml:space="preserve">Descrizione </t>
  </si>
  <si>
    <t>Unità di misura</t>
  </si>
  <si>
    <t>Fonte del dato</t>
  </si>
  <si>
    <t>Numero di progetti di ricerca industriale internazionale con almeno un'impresa italiana approvati in EUREKA e in corso nell'anno</t>
  </si>
  <si>
    <t>unità</t>
  </si>
  <si>
    <t>Numero di progetti di ricerca industriale internazionale con almeno un'impresa italiana finanziati nell'ambito del programma europeo EUROSTARS e in corso nell'anno</t>
  </si>
  <si>
    <t>Numero di progetti di ricerca industriale internazionale con almeno un'impresa italiana finanziati nell'ambito del programma europeo Ambient assisted living (AAL) e in corso nell'anno</t>
  </si>
  <si>
    <t>Numero complessivo di imprese italiane coinvolte nei progetti EUREKA</t>
  </si>
  <si>
    <t>Numero complessivo di imprese italiane coinvolte nei progetti EUROSTARS</t>
  </si>
  <si>
    <t>Numero complessivo di imprese italiane coinvolte nel programma europeo Ambient assisted living (AAL)</t>
  </si>
  <si>
    <t>Numero di contatti al sito web dei Punti di contatto nazionale (NCP) per i programmi comunitari Erasmus Mundus, External Cooperation Window e Tempus</t>
  </si>
  <si>
    <t xml:space="preserve"> Punti di contatto nazionale (NCP) </t>
  </si>
  <si>
    <t>Numero di contatti presso lo sportello informativo del  Centro nazionale di informazione sulla mobilità e i titoli di studio</t>
  </si>
  <si>
    <t>Centro nazionale di informazione</t>
  </si>
  <si>
    <t>Percentuale di italiani impiegati in qualità di permanent staff o borsisti nell'Organizzazione europea per la ricerca nucleare (CERN) sul totale del permanent staff del CERN</t>
  </si>
  <si>
    <t>%</t>
  </si>
  <si>
    <t>Percentuale di posizioni apicali coperte da italiani nell'Organizzazione europea per la ricerca nucleare (CERN)</t>
  </si>
  <si>
    <t>Percentuale di italiani impiegati in qualità di permanent staff o borsisti nel Centro internazionale di fisica teorica (ICTP) sul totale del permanent staff del l'ICTP</t>
  </si>
  <si>
    <t>Percentuale di posizioni apicali coperte da italiani nel Centro internazionale di fisica teorica (ICTP)</t>
  </si>
  <si>
    <t>a.s.
 2010/2011</t>
  </si>
  <si>
    <t xml:space="preserve">Percentuale di studenti iscritti  che hanno partecipato a programmi di mobilità internazionale </t>
  </si>
  <si>
    <t>Percentuale di studenti iscritti a corsi dei nuovi ordinamenti che hanno partecipato a programmi di mobilità internazionale rispetto al totale degli iscritti a corsi del nuovo ordinamento, nell'anno accademico (t-1)/t.</t>
  </si>
  <si>
    <t>Ministero dell'istruzione, dell'università e della ricerca / Anagrafe studenti</t>
  </si>
  <si>
    <t>Proposte di indicatori da costruire:</t>
  </si>
  <si>
    <t>Descrizione</t>
  </si>
  <si>
    <t>Percentuale del contributo italiano sul totale dei contributi internazionali all'iniziativa EUREKA</t>
  </si>
  <si>
    <t>Contributo italiano per il finanziamento dell'Organizzazione europea per la ricerca nucleare (CERN)</t>
  </si>
  <si>
    <t xml:space="preserve">Contributo italiano per il finanziamento dell'Organizzazione europea per la ricerca nucleare (CERN) </t>
  </si>
  <si>
    <t>milioni di euro</t>
  </si>
  <si>
    <t>Percentuale del contributo italiano per il finanziamento dell'Organizzazione europea per la ricerca nucleare (CERN) sul budget totale del CERN</t>
  </si>
  <si>
    <t>Contributo italiano per il finanziamento del Centro internazionale di fisica teorica (ICTP)</t>
  </si>
  <si>
    <t>Percentuale del contributo italiano per il finanziamento del Centro internazionale di fisica teorica (ICTP) sul budget totale del Centro internazionale di fisica teorica (ICTP)</t>
  </si>
  <si>
    <t>Programma 4.5 - Cooperazione in materia culturale</t>
  </si>
  <si>
    <t>Attività 1 -  Assistenti di lingue straniere nelle scuole italiane</t>
  </si>
  <si>
    <t xml:space="preserve">Istituzione di posti di assistente di lingue straniere  nelle scuole italiane in esecuzione di accordi culturali o di scambi sul piano bilaterale
</t>
  </si>
  <si>
    <t>Attività 2  - Promozione e attuazione di iniziative di cooperazione educativa, scientifica e culturale</t>
  </si>
  <si>
    <t>Attività 3  - Programmazione e gestione dei programmi dei fondi strutturali europei (Programma operativo nazionale PON Istruzione 2007-2013)</t>
  </si>
  <si>
    <t>Partecipazione a iniziative europee finanziate con fondi finalizzati allo sviluppo economico e all’attuazione delle politiche di coesione sociale relative al settore istruzione
Programmazione, monitoraggio e attuazione di programmi e iniziative finanziate con i Fondi strutturali europei e con i fondi per le politiche di coesione</t>
  </si>
  <si>
    <t>a.s. 2007/2008</t>
  </si>
  <si>
    <t>a.s. 2008/2009</t>
  </si>
  <si>
    <t>a.s. 2009/2010</t>
  </si>
  <si>
    <t>Assistenti di lingue straniere presso istituzioni scolastiche italiane</t>
  </si>
  <si>
    <t>Numero di assistenti di madre lingua straniera in servizio presso istituzioni scolastiche di scuola secondaria di secondo grado italiane</t>
  </si>
  <si>
    <t>Assistenti di lingua italiana presso istituzioni scolastiche straniere</t>
  </si>
  <si>
    <t>Numero di assistenti di madre lingua italiana in servizio presso istituzioni scolastiche di scuola secondaria superiore (upper secondary) straniere</t>
  </si>
  <si>
    <t xml:space="preserve">Candidati partecipanti alle selezioni per assistenti di lingua italiana all’estero </t>
  </si>
  <si>
    <t>Numero di candidati partecipanti alla selezione per assistenti di madre lingua italiana da destinare  presso istituzioni scolastiche di scuola secondaria superiore (upper secondary) straniere</t>
  </si>
  <si>
    <t>Finanziamento del Ministero dell'istruzione, dell'università e della ricerca per il sostegno alla gestione dei programmi Life long learning dell'Unione europea</t>
  </si>
  <si>
    <t>Capacità realizzativa del PON FSE Istruzione</t>
  </si>
  <si>
    <t>Capacità realizzativa del PON FESR Istruzione</t>
  </si>
  <si>
    <t xml:space="preserve">Ministero dell'istruzione, dell'università e della ricerca </t>
  </si>
  <si>
    <t>Percentuale delle scuole secondarie di secondo grado che hanno beneficiato di un assistente di lingua straniera</t>
  </si>
  <si>
    <t>a.s. 2010/2011</t>
  </si>
  <si>
    <t>Percentuale degli insegnamenti ufficiali di lingua e cultura straniera per i quali sono attivati scambi di assistenti</t>
  </si>
  <si>
    <t>Percentuale di adulti beneficiari delle iniziative di Life long learning dell'Unione europea 27</t>
  </si>
  <si>
    <t>EUROSTAT</t>
  </si>
  <si>
    <t>Competenze linguistiche degli studenti della scuola secondaria di secondo grado</t>
  </si>
  <si>
    <t>a.s.
 2011/2012</t>
  </si>
  <si>
    <t>a.s. 2011/2012</t>
  </si>
  <si>
    <t>Numero di progetti di ricerca industriale internazionale con almeno un'impresa italiana finanziati nell'ambito dell'Iniziativa Tecnologica Congiunta  ARTEMIS e in corso nell'anno</t>
  </si>
  <si>
    <t>Numero di progetti di ricerca industriale internazionale con almeno un'impresa italiana finanziati nell'ambito dell'Iniziativa Tecnologica Congiunta  ENIAC e in corso nell'anno</t>
  </si>
  <si>
    <t>Numero complessivo di imprese italiane coinvolte in progetti dell'Iniziativa Tecnologica Congiunta  ARTEMIS</t>
  </si>
  <si>
    <t>Numero complessivo di imprese italiane coinvolte in progetti dell'Iniziativa Tecnologica Congiunta ENIAC</t>
  </si>
  <si>
    <t>Gestione delle attività per la definizione della posizione nazionale nel Programma Quadro e programmi di ricerca dell'Unione Europea
Attuazione di programmi multilaterali di ricerca
Cooperazione con il Ministero degli affari esteri nella stipula di accordi bilaterali intergovernativi, di protocolli e programmi esecutivi
Indirizzo della ricerca aerospaziale e spaziale, nazionale ed internazionale normazione generale, vigilanza e coordinamento dell’Agenzia spaziale italiana (ASI), partecipazione e finanziamento delle attività dell'Agenzia Spaziale Europea (ESA)</t>
  </si>
  <si>
    <t>Numero di studenti con titolo congiunto</t>
  </si>
  <si>
    <t>Numero di titoli di studio universitari esteri riconosciuti nelle università italiane</t>
  </si>
  <si>
    <t>Missione 17 - Ricerca e innovazione (indicatori associati a livello di missione, presentati per convenzione sotto il Ministero dell'istruzione, dell'università e della ricerca)</t>
  </si>
  <si>
    <t>Indicatori di contesto: 
fenomeni su cui intendono influire le politiche del programma, determinanti del fabbisogno</t>
  </si>
  <si>
    <t>Totale della spesa sostenuta per attività di Ricerca e Sviluppo (R&amp;S)</t>
  </si>
  <si>
    <t>ISTAT</t>
  </si>
  <si>
    <t>Totale della spesa sostenuta per attività di Ricerca e Sviluppo (R&amp;S) in percentuale del Pil</t>
  </si>
  <si>
    <t>Incidenza della spesa delle istituzioni pubbliche, delle università e delle istituzioni no profit in Ricerca e Sviluppo (R&amp;S), in rapporto al Pil</t>
  </si>
  <si>
    <t>Spesa sostenuta per ricerca di base in rapporto al totale della spesa sostenuta per attività di Ricerca e Sviluppo (R&amp;S)</t>
  </si>
  <si>
    <t>Spesa sostenuta per ricerca applicata in rapporto al totale della spesa sostenuta per attività di Ricerca e Sviluppo (R&amp;S)</t>
  </si>
  <si>
    <t>Spesa sostenuta per sviluppo sperimentale in rapporto al totale della spesa sostenuta per attività di Ricerca e Sviluppo (R&amp;S)</t>
  </si>
  <si>
    <t>Numero di brevetti registrati allo European patent office (EPO) per milione di abitanti</t>
  </si>
  <si>
    <t>Numero di brevetti registrati all'European patent office (EPO) per milione di abitanti</t>
  </si>
  <si>
    <t>Missione 17 - Ricerca e innovazione</t>
  </si>
  <si>
    <t>Programma 17. 9 - Ricerca scientifica e tecnologica applicata</t>
  </si>
  <si>
    <t>Attività 1 - Promozione della ricerca finanziata con fondi nazionali (FAR)</t>
  </si>
  <si>
    <t>Programma 17.9 - Ricerca scientifica e tecnologica applicata</t>
  </si>
  <si>
    <t xml:space="preserve">Numero di progetti di ricerca applicata proposti da grandi imprese  e approvati dal Ministero dell'istruzione, dell'università e della ricerca nei quali è prevista una collaborazione con atenei o enti pubblici di ricerca </t>
  </si>
  <si>
    <t xml:space="preserve">unità  </t>
  </si>
  <si>
    <t xml:space="preserve">Numero di progetti di ricerca applicata proposti da piccole e medie imprese  e approvati dal Ministero dell'istruzione, dell'università e della ricerca nei quali è prevista una  collaborazione con atenei o enti pubblici di ricerca </t>
  </si>
  <si>
    <t>Risorse impegnate per progetti di ricerca applicata svolti da grandi imprese  in collaborazione con atenei o enti pubblici di ricerca</t>
  </si>
  <si>
    <t>Risorse finanziarie impegnate per progetti di ricerca applicata svolti da piccole e medie imprese in collaborazione con atenei o enti pubblici di ricerca</t>
  </si>
  <si>
    <t>Numero di progetti di ricerca applicata proposti da grandi imprese e approvati dal Ministero dell'istruzione, dell'università e della ricerca</t>
  </si>
  <si>
    <t>Numero di progetti di ricerca applicata  proposti da  piccole e medie imprese e approvati dal Ministero dell'istruzione, dell'università e della ricerca</t>
  </si>
  <si>
    <t>Numero di progetti di ricerca applicata  approvati nei quali i soggetti beneficiari proponenti sono piccole e medie imprese. 
Fornisce un'indicazione di massima sulla propensione all'innovazione delle piccole e medie imprese.</t>
  </si>
  <si>
    <t>Numero di progetti di ricerca applicata proposti, approvati dal Ministero dell'istruzione, dell'università e della ricerca ed attuati nei distretti tecnologici</t>
  </si>
  <si>
    <t>Percentuale di spin-off avviati con fondi Ministero dell'istruzione, dell'università e della ricerca rispetto al numero di spin-off complessivi avviati dagli atenei</t>
  </si>
  <si>
    <t>Percentuale degli stanziamenti destinati a progetti di ricerca applicata sul totale dei fondi per la ricerca (FIRST) assegnati al Ministero dell'istruzione, dell'università e della ricerca</t>
  </si>
  <si>
    <t>67,8*</t>
  </si>
  <si>
    <t>Percentuale degli stanziamenti destinati ad assunzione di qualificato personale di ricerca sul totale dei fondi destinati alla ricerca applicata</t>
  </si>
  <si>
    <t>14,3*</t>
  </si>
  <si>
    <t>Percentuale degli stanziamenti destinati a progetti attuati nei distretti tecnologici sul totale dei fondi destinati alla ricerca applicata</t>
  </si>
  <si>
    <t>45,6*</t>
  </si>
  <si>
    <t>Percentuale degli stanziamenti destinati a progetti relativi a programmi quadro sul totale dei fondi destinati alla ricerca applicata</t>
  </si>
  <si>
    <t>-   *</t>
  </si>
  <si>
    <t>Percentuale degli stanziamenti destinati a progetti relativi a spin-off sul totale dei fondi destinati alla ricerca applicata</t>
  </si>
  <si>
    <t>3,2*</t>
  </si>
  <si>
    <t>(*) E' stato emanato un unico piano di riparto FAR per le due annualità 2007-2008 e per le due annualità 2010-2011.</t>
  </si>
  <si>
    <t>Programma  17.10 - Ricerca scientifica e tecnologica di base</t>
  </si>
  <si>
    <t>Attività 1 - Promozione della ricerca finanziata con fondi nazionali</t>
  </si>
  <si>
    <t xml:space="preserve">Attività 2 - Interventi dello Stato per sostenere progetti di ricerca a livello nazionale e internazionale </t>
  </si>
  <si>
    <t xml:space="preserve">Gestione dei laboratori di luce di sincrotrone di Trieste e di Grenoble   
Fonte: DL n. 547 / 1994 art. 2, comma 11
Programma nazionale di ricerche in Antartide
Fonte: L. n. 266 / 1997 art. 5 comma 3 
Programma nazionale di ricerche aerospaziali (PRORA)
Fonte: L. n. 46 / 1991 art. 1
LF n. 244 / 2007 art. 2, comma 312               
Iniziative intese a favorire la diffusione della cultura scientifica 
Fonte :  L. 6 del 2000 art. 2 comma 1    </t>
  </si>
  <si>
    <t>Attività 3 - Finanziamento degli enti di ricerca pubblici e privati</t>
  </si>
  <si>
    <t>Attività 4 - Assunzioni di ricercatori delle università e degli enti ed istituzioni di ricerca (FOE)</t>
  </si>
  <si>
    <t xml:space="preserve">Consentire le assunzioni di ricercatori delle università e degli enti ed istituzioni di ricerca
Fonte: LF n. 350 / 2003 art. 3, comma 53
LF n. 296 / 2006 art. 1, comma 650 
LF n. 296 / 2006 art. 1, comma 652
LF n. 244 / 2007 art. 2, comma 315                                                         </t>
  </si>
  <si>
    <t>Programma 17.10 - Ricerca scientifica e tecnologica di Base</t>
  </si>
  <si>
    <t>RICERCA STRATEGICA</t>
  </si>
  <si>
    <t>Numero di progetti di ricerca strategica approvati e nei quali è prevista una collaborazione con imprese</t>
  </si>
  <si>
    <t>Rapporto tra fondi impegnati in progetti di ricerca strategica approvati (e nei quali è prevista una collaborazione con imprese) e fondi destinati alla ricerca strategica</t>
  </si>
  <si>
    <t>RICERCA LIBERA</t>
  </si>
  <si>
    <t>ENTI DI RICERCA (FOE)</t>
  </si>
  <si>
    <t>Numero di assegni di ricerca conferiti annualmente</t>
  </si>
  <si>
    <t>Numero di brevetti depositati</t>
  </si>
  <si>
    <t>Numero di spin-off attivati</t>
  </si>
  <si>
    <t>Numero di progetti internazionali attivi</t>
  </si>
  <si>
    <t>Numero di consulenze/collaborazioni con imprese industriali</t>
  </si>
  <si>
    <t>Fondi attinti sul Programma Quadro</t>
  </si>
  <si>
    <t>euro</t>
  </si>
  <si>
    <t>Numero progetti finanziati/ numero progetti presentati (su bandi nazionali)</t>
  </si>
  <si>
    <t>rapporto</t>
  </si>
  <si>
    <t>41/58</t>
  </si>
  <si>
    <t>27/48</t>
  </si>
  <si>
    <t>46/96</t>
  </si>
  <si>
    <t>50/139</t>
  </si>
  <si>
    <t>45/101</t>
  </si>
  <si>
    <t>Numero progetti finanziati/ numero progetti presentati (su bandi internazionali)</t>
  </si>
  <si>
    <t>217/403</t>
  </si>
  <si>
    <t>259/416</t>
  </si>
  <si>
    <t>314/411</t>
  </si>
  <si>
    <t>311/ 516</t>
  </si>
  <si>
    <t>349/441</t>
  </si>
  <si>
    <t>Fatturato annuale degli Enti pubblici di ricerca vigilati dal Ministero dell'istruzione, dell'università e della ricerca relativo alle consulenze e/o collaborazioni in essere con le imprese industriali. Fornisce un'indicazione di massima sulla reale tendenza  dei beneficiari allo sviluppo di tematiche oggetto di possibili ricadute industriali</t>
  </si>
  <si>
    <t>Programma 17.10 - Ricerca scientifica e tecnologica di base</t>
  </si>
  <si>
    <t xml:space="preserve">RICERCA STRATEGICA </t>
  </si>
  <si>
    <t>Percentuale degli stanziamenti destinati a progetti di ricerca strategica sul totale dei fondi per la ricerca (FIRST) assegnati al Ministero dell'istruzione, dell'università e della ricerca</t>
  </si>
  <si>
    <t>21,4*</t>
  </si>
  <si>
    <t>10,7*</t>
  </si>
  <si>
    <t>Stanziamenti relativi al Fondo operativo enti (FOE)</t>
  </si>
  <si>
    <t>Enti di ricerca</t>
  </si>
  <si>
    <t>Numero totale di ricercatori  a tempo indeterminato negli enti di ricerca</t>
  </si>
  <si>
    <t>Percentuale di ricercatori a tempo determinato negli enti di ricerca sul totale dei ricercatori a tempo indeterminato</t>
  </si>
  <si>
    <t>0,17**</t>
  </si>
  <si>
    <t>0,23**</t>
  </si>
  <si>
    <t>0,2**</t>
  </si>
  <si>
    <t>0,05**</t>
  </si>
  <si>
    <t>0,03**</t>
  </si>
  <si>
    <t>PROGRAMMI SPECIALI</t>
  </si>
  <si>
    <t>Fondi assegnati al Ministero dell'istruzione, dell'università e della ricerca per la gestione dei laboratori di luce di Sincrotrone di Trieste e di Grenoble e per il programma di ricerca aerospaziali PRORA</t>
  </si>
  <si>
    <t xml:space="preserve">Entità dei fondi stanziati per i seguenti programmi:
- Gestione dei laboratori di luce di sincrotone di Trieste e di Grenoble (fonte normativa DL n. 547 / 1994 art. 2, comma 11);
- Programma nazionale di ricerche aerospaziali PRORA (fonti normative: L n. 46 / 1991 art. 1 e LF n. 244 / 2007 art. 2, comma 312). </t>
  </si>
  <si>
    <t xml:space="preserve">(*)  E' stato emanato un unico piano di riparto per le due annualità 2007-2008 e per le due annualità 2010-2011. </t>
  </si>
  <si>
    <t xml:space="preserve">(**) Dati parziali. </t>
  </si>
  <si>
    <t>Missione 22 - Istruzione scolastica</t>
  </si>
  <si>
    <t>Attività 1 - Gestione del sistema Informativo</t>
  </si>
  <si>
    <t xml:space="preserve">Attività di gestione e funzionamento del sistema informativo                                                                                                                                          
Fonte: D.Lgs n. 39 del 12/02/1993
</t>
  </si>
  <si>
    <t>Attività 2  - Programmazione delle risorse finanziarie relative ai Fondi da ripartire per diverse categorie di interventi</t>
  </si>
  <si>
    <t xml:space="preserve">Attività di ripartizione delle risorse finanziarie di cui al :                                                                                                                                                
- Fondo per l'arricchimento e l'ampliamento dell'offerta formativa                                                                                                                                  
Fonte: Legge n. 440/97
- Fondo per l'attuazione del Piano programmatico di interventi finanziari della scuola                                                                                                                                                       
Fonte: Legge n. 53/2003 art. 1 comma 3     
- Fondo per interventi in favore del sistema istruzione                                                                                                                                                   
Fonte: Legge n. 296/2006 art. 1 comma 634                                                                                                                                                                                  </t>
  </si>
  <si>
    <t>Periodo di riferimento</t>
  </si>
  <si>
    <t>a.s. 2006/2007</t>
  </si>
  <si>
    <t>Spesa per la gestione e il funzionamento del sistema informativo / posti organico di diritto</t>
  </si>
  <si>
    <t>Numero di giorni necessari per il perfezionamento della procedura di riparto delle risorse del Fondo per l'arricchimento e l'ampliamento dell'offerta formativa L. 440/97</t>
  </si>
  <si>
    <t>giorni</t>
  </si>
  <si>
    <t>Numero di giorni necessari per il perfezionamento della procedura di riparto delle risorse del Fondo per l'attuazione del Piano programmatico di interventi finanziari della scuola</t>
  </si>
  <si>
    <t>Numero di giorni necessari per il perfezionamento della procedura di riparto delle risorse del Fondo per interventi in favore del sistema dell'istruzione</t>
  </si>
  <si>
    <t>Efficacia della programmazione finanziaria per il personale</t>
  </si>
  <si>
    <t>Ministero dell'economia e delle finanze</t>
  </si>
  <si>
    <t>Programma 22.2- Istruzione prescolastica</t>
  </si>
  <si>
    <t>Attività 1 - Erogazione delle attività di insegnamento nella scuola per l'infanzia</t>
  </si>
  <si>
    <t xml:space="preserve">
Attività di insegnamento nella scuola per l'infanzia
- Competenze fisse al personale (docente, educativo, ata, dirigenti scolastici, religione)
</t>
  </si>
  <si>
    <t>Attività 2 - Conduzione degli istituti scolastici statali di istruzione prescolastica</t>
  </si>
  <si>
    <t>Attività 3 - Integrazione scolastica degli studenti diversamente abili</t>
  </si>
  <si>
    <t xml:space="preserve">
Programmazione coordinata dei servizi scolastici con quelli sanitari, socio-assistenziali, culturali, ricreativi, sportivi e con altre attività sul territorio gestite da enti pubblici o privati; forme sistematiche di orientamento
Dotazione alle scuole di attrezzature tecniche e di sussidi didattici , sperimentazioni 
Formazione e all'aggiornamento del personale docente per l'acquisizione di conoscenze in materia di integrazione scolastica degli studenti handicappati
Fonte: L. n. 104 / 1992 
art. 13, comma 1 punto E
art. 14
art. 15
art. 42, comma 6, punto D
</t>
  </si>
  <si>
    <t xml:space="preserve">Attività 4 - Sicurezza nelle scuole  </t>
  </si>
  <si>
    <t xml:space="preserve">Migliorare il livello della sicurezza, della salubrità e del benessere negli ambienti di apprendimento anche con gli opportuni interventi formativi in merito all'applicazione della legge sulla sicurezza nei luoghi di lavoro.
Fonte:
Fondo da ripartire Ministero dell'economia e delle finanze/Ragioneria generale dello Stato (LB. n. 449/2001, art. 2) </t>
  </si>
  <si>
    <t>Programma 22.2 - Istruzione prescolastica</t>
  </si>
  <si>
    <t>a.s.
 2008/2009</t>
  </si>
  <si>
    <t>a.s.
 2009/2010</t>
  </si>
  <si>
    <t>Iscritti al tempo normale (8 ore giornaliere) nella scuola per l'infanzia statale per 100 bambini iscritti</t>
  </si>
  <si>
    <t xml:space="preserve">Ministero dell'istruzione, dell'università e della ricerca
</t>
  </si>
  <si>
    <t>Rapporto alunni per insegnante nella scuola per l'infanzia</t>
  </si>
  <si>
    <t>ISTAT
elaborazioni Ministero dell'istruzione, dell'università e della ricerca</t>
  </si>
  <si>
    <t>Rapporto bambini per unità di personale ausiliare, tecnico e amministrativo (ATA) nella scuola per l'infanzia</t>
  </si>
  <si>
    <t>Rapporto alunni con disabilità per docente di sostegno nella scuola per l'infanzia</t>
  </si>
  <si>
    <t xml:space="preserve">Scuole dell'infanzia incluse in Istituti comprensivi </t>
  </si>
  <si>
    <t>Numero di scuole aggregate a istituti comprensivi / Totale scuole infanzia</t>
  </si>
  <si>
    <t>Quota di personale docente della scuola per l'infanzia che ha fruito di occasioni di formazione in servizio</t>
  </si>
  <si>
    <t>Iscritti con età inferiore a 3 anni alla scuola dell'infanzia statale per 100 iscritti della stessa età</t>
  </si>
  <si>
    <t>Totale degli iscritti alla scuola per l'infanzia per 100 bambini in età corrispondente</t>
  </si>
  <si>
    <t>Totale dei bambini in età compresa tra i 3 e i 5 anni iscritti alla scuola per l'infanzia (per 100 bambini in età corrispondente)</t>
  </si>
  <si>
    <t>Ministero dell'istruzione, dell'università e della ricerca
ISTAT</t>
  </si>
  <si>
    <t>Alunni iscritti alla scuola statale sul totale degli iscritti</t>
  </si>
  <si>
    <t xml:space="preserve">Alunni iscritti scuola statale/ totale alunni
</t>
  </si>
  <si>
    <t>Programma 22.8 -  Iniziative per lo sviluppo del sistema istruzione scolastica e per il diritto allo studio</t>
  </si>
  <si>
    <t>Attività 1 - Educazione fisica e sportiva</t>
  </si>
  <si>
    <t>Dotazione per l'educazione fisica e sportiva
Fonte: L. n. 942 / 1966 art. 6</t>
  </si>
  <si>
    <t>Attività 2 - Educazione alla sicurezza, salute e legalità</t>
  </si>
  <si>
    <t>Norme in materia di sicurezza nella pratica degli sport invernali da discesa e da fondo
Fonte: L. n. 363 / 2003 art. 5, comma 2
disciplina degli stupefacenti e sostanze psicotrope, prevenzione, cura e riabilitazione dei relativi stati di tossicodipendenza
Fonte: L. n. 162 / 1990 art. 26, comma 9,</t>
  </si>
  <si>
    <t>Attività 3 - Tutela delle minoranze linguistiche</t>
  </si>
  <si>
    <t>Realizzazione di progetti nazionali e locali nel campo dello  studio  delle  lingue  e  delle tradizioni culturali   degli   appartenenti   ad   una   minoranza   linguistica
Fonte: L. n. 482 / 1999 art. 5 
Norme per la tutela della minoranza linguistica slovena della regione Friuli - Venezia Giulia
Fonte: L. n. 38 / 2001 art. 13, comma 4
L'istituzione di scuole con lingua di insegnamento slovena nelle province di Trieste e Gorizia
Fonte: L. n. 932 / 1973 art. 8</t>
  </si>
  <si>
    <t>Attività 4 - Sostegno alle famiglie per il diritto allo studio</t>
  </si>
  <si>
    <t>Borse di studio agli orfani e ai figli delle vittime del terrorismo per ogni anno di scuola secondaria superiore e di corso universitario fino al conseguimento del diploma di scuola secondaria superiore, del diploma universitario o del diploma di laurea
fonte: L n. 407 / 1998 art. 4</t>
  </si>
  <si>
    <t>Attività 5 - Valorizzazione e promozione delle eccellenze</t>
  </si>
  <si>
    <t>Valorizzazione delle eccellenze nella scuola secondaria di 2° grado. Utilizzo delle risorse destinate agli incentivi di natura economica finalizzati alla prosecuzione degli studi da assegnare agli studenti che abbiano conseguito risultati scolastici di particolare valore.</t>
  </si>
  <si>
    <t>Attività 6 - Lotta alla dispersione scolastica, prevenzione del disagio giovanile e lotta ai fenomeni di tossicodipendenza</t>
  </si>
  <si>
    <t xml:space="preserve">Proseguire nell'attuazione delle misure di contrasto, anche favorendo le iniziative per assicurare l'apertura delle scuole nel pomeriggio.
</t>
  </si>
  <si>
    <t xml:space="preserve">Attività 7 - Promozione e sostegno alle diverse iniziative di educazione.
</t>
  </si>
  <si>
    <t xml:space="preserve">Promozione e sostegno alle diverse iniziative di educazione.
Comprende le iniziative di educazione all'accoglienza, sportiva, codice della strada, ecc.
</t>
  </si>
  <si>
    <t>Attività 8 - Erogazione fondi per il funzionamento di sezioni sperimentali aggregate alla scuola dell'infanzia per bambini di età compresa tra i 2-3 anni di cui alla Legge n. 296/2006, art. 1, comma 630</t>
  </si>
  <si>
    <t xml:space="preserve">
Erogazione di fondi agli Uffici scolastici regionali sulla base dell'Accordo annuale in Conferenza unificata Stato-Regioni e Autonomie locali
</t>
  </si>
  <si>
    <t>Studenti coinvolti nei giochi sportivi studenteschi/totale studenti scuole statali e paritarie I e II grado</t>
  </si>
  <si>
    <t>Docenti della scuola primaria coinvolti nel progetto nazionale di Alfabetizzazione motoria/totale docenti scuola primaria</t>
  </si>
  <si>
    <t xml:space="preserve">Studenti che hanno conseguito il "patentino"/ frequentanti i corsi finalizzati al rilascio del "patentino" </t>
  </si>
  <si>
    <t>Numero di studenti  coinvolti in attività di prevenzione delle dipendenze in iniziative a carattere nazionale</t>
  </si>
  <si>
    <t xml:space="preserve">Borse di studio erogate </t>
  </si>
  <si>
    <t>Programma 22.9 - Istituzioni scolastiche non statali</t>
  </si>
  <si>
    <t>Attività 1 - Finanziamento delle Istituzioni scolastiche non statali</t>
  </si>
  <si>
    <t>Contributi per il mantenimento di scuole elementari parificate e per spese di partecipazione alla realizzazione del sistema prescolastico integrato
Fonte: L. n. 62 / 2000 art. 1, comma 13</t>
  </si>
  <si>
    <t>Attività 2 - Sussidi alle scuole materne</t>
  </si>
  <si>
    <t>Sussidi alle scuole materne non statali che accolgono gratuitamente alunni di disagiate condizioni economiche o che somministrano ad essi la refezione scolastica gratuita
Fonte: L. n. 1073 / 1962 art. 31</t>
  </si>
  <si>
    <t xml:space="preserve">Contributo medio spettante alle scuole primarie paritarie in un determinato anno scolastico </t>
  </si>
  <si>
    <t xml:space="preserve">Ammontare complessivo del contributo / Numero delle scuole primarie paritarie </t>
  </si>
  <si>
    <t>Contributo medio per studente delle scuole paritarie</t>
  </si>
  <si>
    <t>Programma 22.11 -  Istruzione primaria</t>
  </si>
  <si>
    <t>Attività 1 - Erogazione delle attività di insegnamento nella scuola primaria</t>
  </si>
  <si>
    <t>Attività di insegnamento nella scuola primaria
- Competenze fisse al personale (docente, educativo, ata, dirigenti scolastici, religione)</t>
  </si>
  <si>
    <t>Attività 2 - Conduzione degli istituti scolastici statali di istruzione primaria</t>
  </si>
  <si>
    <t xml:space="preserve">Funzionamento delle scuole primaria incluso i servizi di pulizia, le supplenze brevi e saltuarie, le competenze accessorie dovute al personale per ore eccedenti, miglioramento offerta formativa
Contributo per la realizzazione e il funzionamento della Scuola per l'Europa di Parma
Fonte:
Legge n. 296/2006 (Finanziaria 2007), articolo 1, comma 601 - Istituzione del Fondo per le competenze accessorie dovute al personale e del Fondo per il funzionamento delle istituzione scolastiche;
LF. n. 388 / 2000 art. 78, comma 31 Stabilizzazione dell'occupazione dei soggetti impegnati in progetti di lavori socialmente utili presso gli istituti scolastici
L. n. 124 / 1999 art. 8, Trasferimento di personale ATA degli enti locali alle dipendenze dello Stato
L .n. 115 / 2009 art. 3 Contributo per la realizzazione e il funzionamento della Scuola per l'Europa di Parma
</t>
  </si>
  <si>
    <t>Attività 3 - Integrazione scolastica degli alunni diversamente abili</t>
  </si>
  <si>
    <t xml:space="preserve">Programmazione coordinata dei servizi scolastici con quelli  socio-assistenziali, culturali, ricreativi, sportivi e con altre attività sul territorio gestite da enti pubblici o privati; forme sistematiche di orientamento
Dotazione alle scuole di attrezzature tecniche e di sussidi didattici, sperimentazioni 
Formazione e all'aggiornamento del personale docente per l'acquisizione di conoscenze in materia di integrazione scolastica degli studenti handicappati
fonte: L. n. 104 / 1992 
art. 13, comma 1 punto E
art. 14
art. 15
art. 42, comma 6, punto D
</t>
  </si>
  <si>
    <t xml:space="preserve">Migliorare il livello della sicurezza, della salubrità e del benessere negli ambienti di apprendimento anche con gli opportuni interventi formativi in merito all'applicazione della legge sulla sicurezza nei luoghi di lavoro.
Fonte:
Fondo da ripartire Ministero dell'economia e delle finanze/Ragioneria generale dello Stato (LB n. 449/2001, art.2) 
</t>
  </si>
  <si>
    <t>Programma 22.11 - Istruzione primaria</t>
  </si>
  <si>
    <t>Rapporto tra gli alunni iscritti alla scuola primaria che fruiscono del tempo pieno e il totale degli studenti iscritti</t>
  </si>
  <si>
    <t xml:space="preserve">Percentuale degli studenti iscritti alla scuola primaria che fruiscono del tempo pieno sul totale degli studenti iscritti
</t>
  </si>
  <si>
    <t>Rapporto alunni/docenti nella scuola primaria statale</t>
  </si>
  <si>
    <t>Rapporto studenti con disabilità per docente di sostegno nella scuola primaria</t>
  </si>
  <si>
    <t xml:space="preserve">Rapporto studenti per unità di personale ausiliare, tecnico e amministrativo (ATA) </t>
  </si>
  <si>
    <t>Livello medio dell'apprendimento in matematica nella classe II della scuola primaria</t>
  </si>
  <si>
    <t>INVALSI/Sistema nazionale di valutazione</t>
  </si>
  <si>
    <t>Livello medio dell'apprendimento in matematica nella classe V della scuola primaria</t>
  </si>
  <si>
    <t>Livello medio dell'apprendimento in italiano nella classe II della scuola primaria</t>
  </si>
  <si>
    <t>Livello medio dell'apprendimento in italiano nella classe V della scuola primaria</t>
  </si>
  <si>
    <t>9a</t>
  </si>
  <si>
    <t>Indice di solvibilità delle scuole primarie (per tipologia di gestione dell'istituto scolastico)</t>
  </si>
  <si>
    <t>Ministero dell'economia e delle finanze-Ragioneria generale dello Stato /
Ministero dell'istruzione, dell'università e della ricerca</t>
  </si>
  <si>
    <t>9b</t>
  </si>
  <si>
    <t>10a</t>
  </si>
  <si>
    <t>Dispersione del debito per alunno della scuola primaria (per tipologia di gestione dell'istituto scolastico)</t>
  </si>
  <si>
    <t>10b</t>
  </si>
  <si>
    <t>11a</t>
  </si>
  <si>
    <t>Tasso di sostituzione del personale docente
(per tipologia di gestione dell'istituto scolastico)</t>
  </si>
  <si>
    <t>11b</t>
  </si>
  <si>
    <t>12a</t>
  </si>
  <si>
    <t>Tasso di sostituzione del personale ausiliario, tecnico e amministrativo (ATA)
(per tipologia di gestione dell'istituto scolastico)</t>
  </si>
  <si>
    <t>12b</t>
  </si>
  <si>
    <t>13a</t>
  </si>
  <si>
    <t>Percentuale di scuole con tasso di sostituzione personale docente con valore superiore al 10%
(per tipologia di gestione dell'istituto scolastico)</t>
  </si>
  <si>
    <t>13b</t>
  </si>
  <si>
    <t>14a</t>
  </si>
  <si>
    <t>Percentuale di scuole con tasso di sostituzione personale ausiliario, tecnico e amministrativo (ATA) con valore superiore al 10%
(per tipologia di gestione dell'istituto scolastico)</t>
  </si>
  <si>
    <t>14b</t>
  </si>
  <si>
    <t>Quota di personale docente della scuola primaria che ha fruito di occasioni di formazione in servizio.</t>
  </si>
  <si>
    <t>Percentuale di alunni con età inferiore ai 6 anni (nati tra il 1° gennaio e il 30 aprile dell'anno scolastico di riferimento)</t>
  </si>
  <si>
    <t>Totale degli alunni anticipatari su 100 bambini della stessa età (DPR n. 89/2009)</t>
  </si>
  <si>
    <t>Percentuale di alunni in età 6-10 iscritti alla scuola primaria per 100 alunni della stessa età</t>
  </si>
  <si>
    <t>Totale degli alunni di età compresa tra i 6 e i 10 anni iscritti alla scuola statale primaria su 100 bambini della stessa età</t>
  </si>
  <si>
    <t xml:space="preserve">Ministero dell'istruzione, dell'università e della ricerca
ISTAT
</t>
  </si>
  <si>
    <t>Percentuale degli alunni con disabilità sul totale degli alunni nella scuola primaria</t>
  </si>
  <si>
    <t>Numero di alunni con disabilità nella scuola primaria/totale degli alunni della scuola primaria</t>
  </si>
  <si>
    <t xml:space="preserve"> Alunni della scuola primaria iscritti alla scuola statale sul totale degli iscritti</t>
  </si>
  <si>
    <t>Programma 22.12 -  Istruzione secondaria di primo grado</t>
  </si>
  <si>
    <t>Attività 1 - Erogazione delle attività di insegnamento nella scuola secondaria di primo grado</t>
  </si>
  <si>
    <t>Attività di insegnamento nella scuola secondaria di primo grado
- Competenze fisse al personale (docente, educativo, ata, dirigenti scolastici, religione)</t>
  </si>
  <si>
    <t>Attività 2 - Conduzione degli istituti scolastici statali di istruzione secondaria di primo grado</t>
  </si>
  <si>
    <t xml:space="preserve">Funzionamento delle scuole secondaria di primo grado (incluso le supplenze brevi e saltuarie, le competenze accessorie dovute al personale per ore eccedenti, miglioramento offerta formativa e svolgimento esami di stato e di idoneità, i servizi di pulizia)
Contributo per la realizzazione e il funzionamento della Scuola per l'Europa di Parma
Fonte:
Legge n. 296/2006 (Finanziaria 2007), articolo 1, comma 601 - Istituzione del Fondo per le competenze accessorie dovute al personale e del Fondo per il funzionamento delle istituzione scolastiche;
Decreto Legge n. 78/2010 (Misure urgenti in materia di stabilizzazione finanziaria e di competitività economica) articolo 4 - Cedolino unico scuola
LF. n. 388 / 2000 art. 78, comma 31 Stabilizzazione dell'occupazione dei soggetti impegnati in progetti di lavori socialmente utili presso gli istituti scolastici
L. n. 124 / 1999 art. 8, Trasferimento di personale ATA degli enti locali alle dipendenze dello Stato
L. n. 115 / 2009 art. 3 Contributo per la realizzazione e il funzionamento della Scuola per l'Europa di Parma
</t>
  </si>
  <si>
    <t xml:space="preserve">
Programmazione coordinata dei servizi scolastici con quelli sanitari, socio-assistenziali, culturali, ricreativi, sportivi e con altre attività sul territorio gestite da enti pubblici o privati; forme sistematiche di orientamento
Dotazione alle scuole di attrezzature tecniche e di sussidi didattici , sperimentazioni 
Formazione e all'aggiornamento del personale docente per l'acquisizione di conoscenze in materia di integrazione scolastica degli studenti handicappati
fonte: L. n. 104 / 1992 
art. 13, comma 1 punto E
art. 14
art. 15
art. 42, comma 6, punto D
</t>
  </si>
  <si>
    <t xml:space="preserve">
Migliorare il livello della sicurezza, della salubrità e del benessere negli ambienti di apprendimento anche con gli opportuni interventi formativi in merito all'applicazione della legge sulla sicurezza nei luoghi di lavoro
Fonte:
Fondo da ripartire Ministero dell'economia e delle finanze/Ragioneria generale dello Stato</t>
  </si>
  <si>
    <t>Programma 22.12 - Istruzione secondaria di primo grado</t>
  </si>
  <si>
    <t>Rapporto studenti per insegnante nella scuola secondaria di primo grado statale</t>
  </si>
  <si>
    <t>Numero di iscritti alla scuola secondaria di primo grado/Numero dei posti docente della scuola secondaria di primo grado statale, con esclusione dei posti di sostegno.</t>
  </si>
  <si>
    <t xml:space="preserve">rapporto </t>
  </si>
  <si>
    <t>Rapporto studenti con disabilità per docente di sostegno nella scuola secondaria di primo grado</t>
  </si>
  <si>
    <t>Rapporto tra gli studenti iscritti alla scuola secondaria di primo grado che fruiscono del tempo prolungato e il totale degli studenti iscritti</t>
  </si>
  <si>
    <t>Livello medio dell'apprendimento in matematica nella classe prima della scuola secondaria di primo grado</t>
  </si>
  <si>
    <t>Livello medio dell'apprendimento in matematica nella classe prima della scuola secondaria di primo grado
(scuole del nord Italia)</t>
  </si>
  <si>
    <t>Livello medio dell'apprendimento in matematica nella classe prima della scuola secondaria di primo grado
(scuole del centro Italia)</t>
  </si>
  <si>
    <t>Livello medio dell'apprendimento in matematica nella classe prima della scuola secondaria di primo grado
(scuole del sud Italia)</t>
  </si>
  <si>
    <t>Livello medio dell'apprendimento in italiano nella classe prima della scuola secondaria di primo grado</t>
  </si>
  <si>
    <t>Livello medio dell'apprendimento in italiano nella classe prima della scuola secondaria di primo grado
(scuole del nord Italia)</t>
  </si>
  <si>
    <t xml:space="preserve"> Livello medio dell'apprendimento in italiano nella classe prima della scuola secondaria di primo grado
(scuole del centro Italia)</t>
  </si>
  <si>
    <t>Livello medio dell'apprendimento in italiano nella classe prima della scuola secondaria di primo grado
(scuole del sud Italia)</t>
  </si>
  <si>
    <t>Indice di solvibilità delle scuole secondarie di primo grado  (per tipologia di gestione dell'istituto scolastico)</t>
  </si>
  <si>
    <t>Dispersione del debito per alunno della scuola secondaria di primo grado  (per tipologia di gestione dell'istituto scolastico)</t>
  </si>
  <si>
    <t>Tasso di sostituzione del personale docente 
(per tipologia di gestione dell'istituto scolastico)</t>
  </si>
  <si>
    <t>15a</t>
  </si>
  <si>
    <t>15b</t>
  </si>
  <si>
    <t>16a</t>
  </si>
  <si>
    <t>16b</t>
  </si>
  <si>
    <t>17a</t>
  </si>
  <si>
    <t>17b</t>
  </si>
  <si>
    <t>Quota di personale docente della scuola secondaria di primo grado che ha fruito di occasioni di formazione in servizio.</t>
  </si>
  <si>
    <t>Rapporto studenti per unità di personale ausiliare, tecnico e amministrativo (ATA) nella scuola secondaria di primo grado (Numero di iscritti alla scuola secondaria di primo grado / Numero del personale ausiliare, tecnico e amministrativo (ATA) della scuola secondaria di primo grado)</t>
  </si>
  <si>
    <t>Percentuale di alunni con età 11-13 iscritti alla scuola secondaria di primo grado per 100 bambini della stessa età</t>
  </si>
  <si>
    <t>Totale degli alunni di età compresa tra i 11 e i 13 anni iscritti alla scuola secondaria di primo grado su 100 bambini della stessa età</t>
  </si>
  <si>
    <t xml:space="preserve">Ministero dell'istruzione, dell'università e della ricerca / 
ISTAT
</t>
  </si>
  <si>
    <t>Percentuale degli alunni con disabilità sul totale degli alunni nella scuola secondaria di primo grado</t>
  </si>
  <si>
    <t>Numero di alunni con disabilità nella scuola secondaria di primo grado/totale degli alunni della scuola secondaria di primo grado</t>
  </si>
  <si>
    <t>Alunni iscritti alla scuola statale secondaria di primo grado sul totale degli iscritti</t>
  </si>
  <si>
    <t>Programma 22.13 - Istruzione secondaria di secondo grado</t>
  </si>
  <si>
    <t>Attività 1 - Erogazione delle attività di insegnamento nella scuola secondaria di secondo grado</t>
  </si>
  <si>
    <t xml:space="preserve">
Attività di insegnamento nella scuola secondaria di secondo grado
- Competenze fisse al personale (docente, educativo, ata, dirigenti scolastici, religione)
</t>
  </si>
  <si>
    <t>Attività 2 - Conduzione degli istituti scolastici statali di istruzione secondaria di secondo grado</t>
  </si>
  <si>
    <t xml:space="preserve">
Funzionamento delle scuole secondaria di secondo grado (incluso le supplenze brevi e saltuarie, le competenze accessorie dovute al personale per ore eccedenti, miglioramento offerta formativa e svolgimento esami di stato e di idoneità, di servizi di pulizia)
Contributo per la realizzazione e il funzionamento della Scuola per l'Europa di Parma
Fonte:
Legge n. 296/2006 (Finanziaria 2007), articolo 1, comma 601 - Istituzione del Fondo per le competenze accessorie dovute al personale e del Fondo per il funzionamento delle istituzione scolastiche;
Decreto Legge n. 78/2010 (Misure urgenti in materia di stabilizzazione finanziaria e di competitività economica) articolo 4 - Cedolino unico scuola
LF. n. 388 / 2000 art. 78, comma 31 Stabilizzazione dell'occupazione dei soggetti impegnati in progetti di lavori socialmente utili presso gli istituti scolastici
L. n. 124 / 1999 art. 8, Trasferimento di personale ATA degli enti locali alle dipendenze dello Stato
L. n. 115 / 2009 art. 3 Contributo per la realizzazione e il funzionamento della Scuola per l'Europa di Parma
</t>
  </si>
  <si>
    <t>Attività 3 - Integrazione scolastica degli studenti diversamente abili
Attenzione: il programma 13 "Istruzione secondaria di II grado" contiene risorse specifiche a tale scopo</t>
  </si>
  <si>
    <t xml:space="preserve">
Programmazione coordinata dei servizi scolastici con quelli sanitari, socio-assistenziali, culturali, ricreativi, sportivi e con altre attività sul territorio gestite da enti pubblici o privati; forme sistematiche di orientamento
Dotazione alle scuole di attrezzature tecniche e di sussidi didattici, sperimentazioni 
Formazione e all'aggiornamento del personale docente per l'acquisizione di conoscenze in materia di integrazione scolastica degli studenti handicappati
Fonte: 
Legge n. 104/1992 (Legge-quadro per l'assistenza, l'integrazione sociale e i diritti delle persone handicappate), articolo 13, 14, 15 e 42</t>
  </si>
  <si>
    <t>Attività 3 - Sicurezza nelle scuole</t>
  </si>
  <si>
    <t xml:space="preserve">
Migliorare il livello della sicurezza, della salubrità e del benessere negli ambienti di apprendimento anche con gli opportuni interventi formativi in merito all'applicazione della legge sulla sicurezza nei luoghi di lavoro
Fonte:
Fondo da ripartire Ministero dell'economia e delle finanze/Ragioneria generale dello Stato (LB n. 449/2001, art.2) </t>
  </si>
  <si>
    <t>Rapporto studenti per insegnante nella scuola secondaria di secondo grado</t>
  </si>
  <si>
    <t>Rapporto studenti per unità di personale ausiliario, tecnico e amministrativo (ATA) nella scuola secondaria di secondo grado</t>
  </si>
  <si>
    <t>Rapporto studenti con disabilità per docente di sostegno nella scuola secondaria di secondo grado</t>
  </si>
  <si>
    <t>Numero di alunni con disabilità iscritti alla scuola secondaria di secondo grado / Numero di posti di sostegno nella scuola secondaria di secondo grado
Secondo la legge 244 art. 1 comma 413 del 24 dicembre 2007 il rapporto tra studenti disabili e insegnanti di sostegno è 1 insegnante per 2 studenti</t>
  </si>
  <si>
    <t>Studenti 15enni con scarse competenze in scienze</t>
  </si>
  <si>
    <t>Rapporto percentuale tra il Numero di studenti 15enni con un livello basso di competenza (al massimo primo livello) nell'area  delle scienze e il totale degli studenti 15enni (come stimati dall'indagine campionaria)</t>
  </si>
  <si>
    <t xml:space="preserve">   OCSE_PISA </t>
  </si>
  <si>
    <t>Studenti con scarse competenze in lettura</t>
  </si>
  <si>
    <t>Rapporto percentuale tra il Numero di studenti 15-enni con un livello basso di competenza (al massimo primo livello) nell'area della lettura e il totale degli studenti 15enni</t>
  </si>
  <si>
    <t xml:space="preserve">  
OCSE_PISA</t>
  </si>
  <si>
    <t>Studenti 15enni con scarse competenze in matematica</t>
  </si>
  <si>
    <t>Rapporto percentuale tra il Numero di studenti 15-enni con un livello basso di competenza (al massimo primo livello) nell'area della matematica e il totale degli studenti 15enni</t>
  </si>
  <si>
    <t>OCSE_PISA</t>
  </si>
  <si>
    <t>Diplomati per 100 diciannovenni</t>
  </si>
  <si>
    <t>Popolazione in età 19 anni con diploma di scuola secondaria superiore / totale popolazione in età 19 anni per 100</t>
  </si>
  <si>
    <t>Giovani che abbandonano prematuramente gli studi</t>
  </si>
  <si>
    <t>%
Italia</t>
  </si>
  <si>
    <t>%
Media Ue 27</t>
  </si>
  <si>
    <t>Tasso di sostituzione del personale docente</t>
  </si>
  <si>
    <t>Tasso di sostituzione del personale ausiliario, tecnico e amministrativo (ATA)</t>
  </si>
  <si>
    <t>Percentuale di scuole con tasso di sostituzione personale docente con valore superiore al 10%</t>
  </si>
  <si>
    <t>Per il tasso di sostituzione del personale docente si rimanda alla descrizione dell'indicatore 9.</t>
  </si>
  <si>
    <t>Percentuale di scuole con tasso di sostituzione personale ausiliario, tecnico e amministrativo (ATA) con valore superiore al 10%</t>
  </si>
  <si>
    <t>Per il tasso di sostituzione del personale ausiliario, tecnico e amministrativo (ATA) si rimanda alla descrizione dell'indicatore 10.</t>
  </si>
  <si>
    <t>Indice di solvibilità delle scuole secondarie di secondo grado</t>
  </si>
  <si>
    <t>Dispersione del debito per alunno della scuola secondaria di secondo grado</t>
  </si>
  <si>
    <t>Quota di personale docente della scuola secondaria di secondo grado che ha fruito di occasioni di formazione in servizio.</t>
  </si>
  <si>
    <t>Abbandoni su iscritti al primo anno del totale delle scuole secondarie superiori in percentuale (Numero di studenti che abbandonano al primo anno delle scuole secondarie superiori / totale degli iscritti al primo anno  delle scuole secondarie superiori)</t>
  </si>
  <si>
    <t>Tasso di scolarità nella scuola secondaria di secondo grado</t>
  </si>
  <si>
    <t>Iscritti alla scuola secondaria di secondo grado / popolazione residente di 14-18 anni per 100</t>
  </si>
  <si>
    <t>ISTAT /
Ministero dell'istruzione, dell'università e della ricerca</t>
  </si>
  <si>
    <t>Percentuale degli alunni con disabilità sul totale degli alunni nella scuola secondaria di secondo grado</t>
  </si>
  <si>
    <t>Numero di alunni con disabilità nella scuola secondaria di secondo grado/totale degli alunni della scuola secondaria di secondo grado</t>
  </si>
  <si>
    <t>Alunni iscritti alla scuola statale secondaria di secondo grado sul totale degli iscritti</t>
  </si>
  <si>
    <t>Alunni iscritti scuola statale/ totale alunni</t>
  </si>
  <si>
    <t>Programma 22.15 - Istruzione post-secondaria degli adulti e livelli essenziali per l'istruzione e formazione professionale</t>
  </si>
  <si>
    <t>Attività 1 - Sostegno ai percorsi sperimentali di istruzione e formazione professionale</t>
  </si>
  <si>
    <t>Attività 2 - Alternanza scuola e lavoro e di orientamento al lavoro ed alle professioni</t>
  </si>
  <si>
    <t>Sviluppare la metodologia dell'alternanza scuola-lavoro e favorire l'orientamento al lavoro
Fonte:
D.Lgs. n. 77/2005
D.Lgs. n. 22/2008</t>
  </si>
  <si>
    <t xml:space="preserve">Attività 4 - Sostegno e sviluppo dell'istruzione per gli adulti nel quadro delle strategie per
l'apprendimento permanente.
</t>
  </si>
  <si>
    <t>Programma 22.15 - Istruzione post-secondaria, degli adulti e livelli essenziali per l'istruzione e formazione professionale</t>
  </si>
  <si>
    <t>1</t>
  </si>
  <si>
    <t>Iscritti a percorsi di Istruzione e Formazione Professionale (IeFP) realizzati da istituti professionali nell'ambito dell'autonomia scolastica/totale degli allievi che seguono percorsi IeFP</t>
  </si>
  <si>
    <t>Direzione generale istruzione e formazione tecnica superiore - Regioni</t>
  </si>
  <si>
    <t>2</t>
  </si>
  <si>
    <t>Iscritti a percorsi di Istruzione e Formazione Professionale (IeFP) realizzati da strutture formative accreditate dalle Regioni</t>
  </si>
  <si>
    <t xml:space="preserve">Numero di iscritti a percorsi  di istruzione e formazione professionale (IeFP) realizzati da strutture formative accreditate dalle Regioni </t>
  </si>
  <si>
    <t>3</t>
  </si>
  <si>
    <t>Iscritti ai percorsi di Istruzione e Formazione Professionale (IeFP) realizzati da istituti professionali</t>
  </si>
  <si>
    <t>Direzione generale istruzione e formazione tecnica superiore</t>
  </si>
  <si>
    <t>4</t>
  </si>
  <si>
    <t>Studenti coinvolti in percorsi di alternanza scuola-lavoro /giovani in età 15-19</t>
  </si>
  <si>
    <r>
      <t>Direzione generale istruzione e formazione tecnica superiore - INDIRE</t>
    </r>
  </si>
  <si>
    <t>5</t>
  </si>
  <si>
    <t xml:space="preserve">Studenti coinvolti in percorsi di alternanza scuola-lavoro </t>
  </si>
  <si>
    <t>Numero di studenti coinvolti nei percorsi di alternanza scuola-lavoro</t>
  </si>
  <si>
    <r>
      <t>Direzione generale istruzione e formazione tecnica superiore - INDIRE</t>
    </r>
  </si>
  <si>
    <t>6</t>
  </si>
  <si>
    <t>Regioni che hanno attivato  Istituti tecnici Superiori e Poli tecnico professionali in applicazione del DPCM 25 gennaio 2008 (Sistema istruzione e formazione tecnica superiore)</t>
  </si>
  <si>
    <t>Direzione generale istruzione e formazione tecnica superiore - INDIRE</t>
  </si>
  <si>
    <t>7</t>
  </si>
  <si>
    <t>Percorsi attivati dagli Istituti Tecnici Superiori - ITS</t>
  </si>
  <si>
    <t xml:space="preserve">Numero di percorsi attivati dagli Istituti Tecnici Superiori - prima programmazione triennale 2010-2012
Gli ITS costituiti dalle Regioni nell'ambito dei piani triennali realizzano percorsi della durata di 4 semestri, per un totale di 1800/2000 ore,  e, per particolari figure, di sei semestri. 
</t>
  </si>
  <si>
    <r>
      <t xml:space="preserve">Direzione generale istruzione e formazione tecnica superiore -INDIRE  </t>
    </r>
  </si>
  <si>
    <t>8</t>
  </si>
  <si>
    <t>Allievi iscritti ai percorsi degli ITS</t>
  </si>
  <si>
    <t xml:space="preserve">Numero di allievi iscritti ai percorsi attivati dagli Istituti Tecnici Superiori - prima programmazione triennale 2010-2012
</t>
  </si>
  <si>
    <t>1.500 ca</t>
  </si>
  <si>
    <t>1.800 ca</t>
  </si>
  <si>
    <t>9</t>
  </si>
  <si>
    <t xml:space="preserve">Adulti che hanno frequentato almeno un percorso di Istruzione degli Adulti nei Centri Territoriali Permanenti  CTP articolati per tipologia di corsi </t>
  </si>
  <si>
    <t>Numero di adulti che hanno frequentato almeno un percorso di istruzione degli Adulti nei Centri territoriali permanenti  CTP, articolati per tipologia di corsi (CPC - Corsi del primo ciclo di istruzione – MM= adulti che hanno frequentato corsi del primo ciclo di istruzione finalizzati unicamente al conseguimento del titolo conclusivo del primo ciclo di istruzione, quota parte dei CPC; CILS Corsi a favore di cittadini stranieri per l'Integrazione Linguistica e Sociale; CBMAF Corsi brevi modulari di alfabetizzazione funzionale; PDIS/Q Percorsi di studio finalizzati al conseguimento del Diploma di istruzione secondaria superiore e/o di Qualifica. I percorsi sono finalizzati a far acquisire le competenze relative al primo biennio utili per l’iscrizione al terzo anno degli istituti secondari di secondo grado)</t>
  </si>
  <si>
    <t>unità CPC</t>
  </si>
  <si>
    <t>unità MM</t>
  </si>
  <si>
    <r>
      <t>Direzione generale istruzione e formazione tecnica superiore -INDIRE</t>
    </r>
  </si>
  <si>
    <t>unità CILS</t>
  </si>
  <si>
    <t>unità CBMAF</t>
  </si>
  <si>
    <t>unità PDIS/DQ</t>
  </si>
  <si>
    <t>Direzione generale istruzione e formazione tecnica superiore -INDIRE</t>
  </si>
  <si>
    <t>10</t>
  </si>
  <si>
    <t xml:space="preserve">Adulti che hanno conseguito un titolo conclusivo del primo ciclo di istruzione / Adulti che hanno frequentato corsi per il conseguimento del titolo conclusivo del primo ciclo di istruzione </t>
  </si>
  <si>
    <t>Percentuale degli adulti che hanno conseguito un titolo di studio conclusivo del primo ciclo calcolata sul totale degli adulti che hanno frequentato corsi (del primo ciclo di istruzione) per il conseguimento del titolo conclusivo del primo ciclo di istruzione (quota parte dei CPC)</t>
  </si>
  <si>
    <t>11</t>
  </si>
  <si>
    <t xml:space="preserve">Adulti che hanno conseguito un certificato/attestato in esito ai corsi di integrazione linguistica e sociale / Adulti che hanno frequentato corsi di integrazione linguistica e sociale </t>
  </si>
  <si>
    <t>12</t>
  </si>
  <si>
    <t xml:space="preserve">Adulti che hanno conseguito un certificato/attestato in esito ai percorsi di studio finalizzati al conseguimento del diploma/qualifica / Adulti che hanno frequentato percorsi di studio finalizzati al conseguimento del diploma/qualifica </t>
  </si>
  <si>
    <t>Percentuale degli adulti che hanno conseguito un certificato/attestato in esito ai percorsi di studio finalizzati al conseguimento del diploma/qualifica calcolata sul totale degli adulti che hanno frequentato percorsi di studio finalizzati al conseguimento del diploma/qualifica .</t>
  </si>
  <si>
    <t>13</t>
  </si>
  <si>
    <t>Frequentanti i corsi di istruzione per adulti presso i CTP/totale degli iscritti presso i CTP</t>
  </si>
  <si>
    <t>Percentuale degli adulti che hanno frequentato i corsi di istruzione per adulti presso i CTP calcolata sul totale degli iscritti presso i CTP</t>
  </si>
  <si>
    <r>
      <t xml:space="preserve">Direzione generale istruzione e formazione tecnica superiore -INDIRE </t>
    </r>
  </si>
  <si>
    <t>14</t>
  </si>
  <si>
    <t>Stranieri frequentanti i corsi per adulti presso CTP/totale dei frequentanti presso CTP</t>
  </si>
  <si>
    <t>Percentuale degli adulti stranieri che hanno frequentato i corsi di istruzione per adulti presso i CTP calcolata sul totale dei frequentanti presso i CTP</t>
  </si>
  <si>
    <t>Programma 22.16 - Realizzazione degli indirizzi e delle politiche in ambito territoriale in materia di istruzione</t>
  </si>
  <si>
    <t>Attività 1 - Indirizzo, coordinamento e vigilanza sulle attività degli istituti scolastici statali.</t>
  </si>
  <si>
    <t>Attività 2 - Vigilanza sulle scuole non statali, paritarie e non paritarie, nonché sulle scuole straniere in Italia.</t>
  </si>
  <si>
    <t>Attività 3 - Definizione del contenzioso del personale della scuola e del personale amministrativo in servizio presso gli uffici periferici.</t>
  </si>
  <si>
    <t>Attività 4 - Definizione degli indirizzi per l'organizzazione dei servizi nel territorio e per la valutazione della loro efficienza.</t>
  </si>
  <si>
    <t>Attività 5 - Gruppi di lavoro per l'integrazione scolastica</t>
  </si>
  <si>
    <t>Assistenza, integrazione sociale e  diritti delle persone handicappate
fonte: L. n. 104 / 1992 art. 15</t>
  </si>
  <si>
    <t>1.a</t>
  </si>
  <si>
    <t xml:space="preserve">Scuole coinvolte nei piani di dimensionamento delle istituzioni scolastiche autonome /totale scuole </t>
  </si>
  <si>
    <t>Percentuale di scuole coinvolte in processi di riorganizzazione (istituzioni, soppressioni, aggregazioni, ecc.) calcolata sul totale delle scuole presenti nel territorio per ordine e grado</t>
  </si>
  <si>
    <t>1.b</t>
  </si>
  <si>
    <t xml:space="preserve">Variazione delle scuole e dei plessi associati ai piani di dimensionamento/totale scuole </t>
  </si>
  <si>
    <t>Immessi in ruolo/posti di organico di diritto</t>
  </si>
  <si>
    <t>Percentuale di immissioni in ruolo calcolata sul totale dei posti e/o cattedre presenti nel territorio per ordine e grado</t>
  </si>
  <si>
    <t>Docenti con contratto a tempo determinato/posti di organico di diritto</t>
  </si>
  <si>
    <t>Percentuale di docenti con contratto a tempo determinato calcolata rispetto ai posti e/o cattedre presenti nel territorio per ordine e grado</t>
  </si>
  <si>
    <t>Numero di domande di trasferimento presentate dai docenti e accettate / Totale docenti a tempo indeterminato</t>
  </si>
  <si>
    <t>Percentuale dei trasferimenti disposti rispetto al totale dei docenti a tempo indeterminato.</t>
  </si>
  <si>
    <t xml:space="preserve">Docenti cessati dal servizio/ totale docenti a tempo indeterminato in servizio </t>
  </si>
  <si>
    <t xml:space="preserve">Percentuale di cessazioni dal servizio dei docenti (per dimissioni volontarie, raggiunti limiti di età, inabilità totale, decesso) calcolata sul  totale dei docenti con contratto a tempo indeterminato.  </t>
  </si>
  <si>
    <t>Numero di posti in attesa di nomina all'avvio dell'anno scolastico</t>
  </si>
  <si>
    <t>Costo di funzionamento delle strutture periferiche/totale numero di dipendenti delle strutture periferiche (compresi i comandati)</t>
  </si>
  <si>
    <t>Numero del personale delle strutture periferiche / Numero del personale scolastico</t>
  </si>
  <si>
    <t>Missione 23 - Istruzione universitaria</t>
  </si>
  <si>
    <t>Programma 23.1 - Diritto allo studio nell'istruzione universitaria</t>
  </si>
  <si>
    <t>Attività 1 - Sostegno agli studenti attraverso l'erogazione di borse di studio e prestiti d'onore</t>
  </si>
  <si>
    <t xml:space="preserve">Fondo di intervento integrativo per la concessione dei prestiti d'onore e delle borse di studio da ripartire tra le regioni
Fonte: LS n. 220 / 2010 art. 1, comma 26
Borse di studio e Prestiti d'onore
Fonte: L n. 942 / 1966 art. 33; (abrogato dal D.Lgs. 13 dicembre 2010, n. 212)
L n. 147 / 1992 art. 1 e legge 2 dicembre 1991, n. 390  art 16
</t>
  </si>
  <si>
    <t>Attività 2 - Promuovere attività culturali, sportive e ricreative</t>
  </si>
  <si>
    <t>Attività 3 - Sostegno agli studenti attraverso la realizzazione o ristrutturazione  di posti alloggio per studenti universitari</t>
  </si>
  <si>
    <t>Attività 1  Sostegno agli studenti attraverso l'erogazione di Borse di studio e prestiti d'onore</t>
  </si>
  <si>
    <t>a.a. 2007/2008</t>
  </si>
  <si>
    <t>a.a. 2008/2009</t>
  </si>
  <si>
    <t>a.a. 2009/2010</t>
  </si>
  <si>
    <t>a.a. 2010/2011</t>
  </si>
  <si>
    <t>a.a. 2011/2012</t>
  </si>
  <si>
    <t>1a</t>
  </si>
  <si>
    <t>Totale borse di studio erogate dalle regioni tramite gli enti per il diritto allo studio DSU (o tramite istituti autorizzati in seguito ad apposita legge regionale) agli studenti universitari iscritti a corsi di laurea</t>
  </si>
  <si>
    <t>Ministero dell'istruzione, dell'università e della ricerca/Ufficio di statistica</t>
  </si>
  <si>
    <t>1b</t>
  </si>
  <si>
    <t>Totale borse di studio erogate dalle regioni tramite gli enti per il diritto allo studio DSU (o tramite istituti autorizzati in seguito ad apposita legge regionale) agli studenti iscritti a corsi di dottorato e specializzazione</t>
  </si>
  <si>
    <t>1c</t>
  </si>
  <si>
    <t>Totale borse di studio erogate dalle regioni tramite gli enti per il diritto allo studio DSU (o tramite istituti autorizzati in seguito ad apposita legge regionale) agli studenti iscritti a corsi di laurea, dottorato e specializzazione</t>
  </si>
  <si>
    <t>2a</t>
  </si>
  <si>
    <t>Percentuale di copertura degli idonei per le borse di studio regionali per gli iscritti ai corsi di laurea</t>
  </si>
  <si>
    <t>2b</t>
  </si>
  <si>
    <t>Percentuale di copertura degli idonei per le borse di studio regionali per gli iscritti ai corsi di dottorato e specializzazione</t>
  </si>
  <si>
    <t>2c</t>
  </si>
  <si>
    <t>Percentuale di copertura degli idonei per le borse di studio regionali per gli studenti iscritti a corsi di laurea, dottorato e specializzazione</t>
  </si>
  <si>
    <t>Attività  2  Promuovere attività culturali, sportive e ricreative - 2.a) Contributi a favore dei Collegi universitari legalmente riconosciuti per lo svolgimento di attività in favore degli studenti universitari</t>
  </si>
  <si>
    <t>Numero di studenti ospitati dai Collegi universitari legalmente riconosciuti che si sono laureati entro la normale durata del ciclo di studi frequentato</t>
  </si>
  <si>
    <t>Ministero dell'istruzione, dell'università e della ricerca/Conferenza dei Collegi universitari legalmente riconosciuti</t>
  </si>
  <si>
    <t>a.a. 2012/2013</t>
  </si>
  <si>
    <t>Numero di studenti tesserati C.U.S.</t>
  </si>
  <si>
    <t>Ministero dell'istruzione, dell'università e della ricerca/Centro Universitario Sportivo</t>
  </si>
  <si>
    <t>Attività  3  Sostegno agli studenti attraverso la realizzazione o ristrutturazione  di posti alloggio per studenti universitari (L.n.338/2000)</t>
  </si>
  <si>
    <t>Numero di posti alloggio di nuova realizzazione con cofinanziamento ministeriale</t>
  </si>
  <si>
    <t xml:space="preserve">Ministero dell'istruzione, dell'università e della ricerca - Cassa depositi e prestiti </t>
  </si>
  <si>
    <t>Numero di posti alloggio già esistenti  messi a norma  con cofinanziamento ministeriale</t>
  </si>
  <si>
    <t>Missione 23 -  Istruzione universitaria</t>
  </si>
  <si>
    <t>Numero di domande borse di studio effettuate agli enti regionali per il diritto allo studio (DSU) (o ad istituti autorizzati in seguito ad apposita legge regionale) dagli studenti iscritti a corsi di laurea</t>
  </si>
  <si>
    <t>Numero di domande borse di studio effettuate agli enti regionali per il diritto allo studio (DSU) (o ad istituti autorizzati in seguito ad apposita legge regionale) dagli studenti iscritti a corsi di dottorato e specializzazione</t>
  </si>
  <si>
    <t>Numero di domande borse di studio effettuate agli enti regionali per il diritto allo studio (DSU) (o ad istituti autorizzati in seguito ad apposita legge regionale) dagli studenti iscritti a corsi di laurea, dottorato e specializzazione</t>
  </si>
  <si>
    <t>Attività  2  Promuovere attività culturali, sportive e ricreative  - 2.a)  Contributi a favore dei Collegi universitari legalmente riconosciuti per lo svolgimento di attività in favore degli studenti universitari</t>
  </si>
  <si>
    <t xml:space="preserve">Numero di domande posto alloggio presentate dagli studenti  universitari presso i Collegi universitari legalmente riconosciuti </t>
  </si>
  <si>
    <t>Ministero dell'istruzione, dell'università e della ricerca - Conferenza Collegi universitari legalmente riconosciuti</t>
  </si>
  <si>
    <t>Numero di posti messi annualmente a disposizione  presso i Collegi universitari legalmente riconosciuti per gli studenti universitari</t>
  </si>
  <si>
    <t xml:space="preserve">Percentuale delle "entrate" dei Collegi universitari legalmente riconosciuti derivanti da  trasferimento statale Ministero dell'istruzione, dell'università e della ricerca (Capitolo di bilancio 1696) rispetto al totale delle altre loro entrate </t>
  </si>
  <si>
    <t>Ministero dell'istruzione, dell'università e della ricerca - Ufficio di statistica</t>
  </si>
  <si>
    <t>Attività  2  Promuovere attività culturali, sportive e ricreative -  2.b)  Assegnazioni alle università per spese inerenti l'attività sportiva universitaria e i relativi impianti nonchè per il funzionamento dei comitati che sovraintendono alle attività medesime</t>
  </si>
  <si>
    <t>Numero totale degli impianti sportivi (palestre, piscine,  campi da golf, campi tennis, campi baseball, sedi nautiche, campi multiuso, etc), di proprietà degli Atenei ovvero in uso a diverso titolo da parte degli Atenei, utilizzati per le attività sportive studentesche</t>
  </si>
  <si>
    <t>Ministero dell'istruzione, dell'università e della ricerca/Centro universitario sportivo</t>
  </si>
  <si>
    <t>Percentuale della popolazione studentesca delle università sedi di C.U.S. rispetto al totale della popolazione studentesca statale</t>
  </si>
  <si>
    <t>Ministero dell'istruzione, dell'università e della ricerca-Ufficio di statistica</t>
  </si>
  <si>
    <t>Attività  3   Sostegno agli studenti attraverso la realizzazione o ristrutturazione  di posti alloggio per studenti universitari (L.338/2000)</t>
  </si>
  <si>
    <t>Numero di domande posti alloggio in residenze universitarie presentate  dagli studenti ai rispettivi atenei</t>
  </si>
  <si>
    <t>Numero di domande posti alloggio presentate  dagli studenti universitari agli enti regionali per il diritto allo studio (DSU)</t>
  </si>
  <si>
    <t xml:space="preserve">Numero di domande posti alloggio presentate dagli studenti  universitari presso i Collegi universitari NON legalmente riconosciuti </t>
  </si>
  <si>
    <t xml:space="preserve">Numero di domande posti alloggio effettuate dagli studenti presso i Collegi NON legalmente riconosciuti, nell'anno accademico t/(t+1)
</t>
  </si>
  <si>
    <t>Ministero dell'istruzione, dell'università e della ricerca -  Associazione collegi e residenze universitarie</t>
  </si>
  <si>
    <t>32.000 ca.</t>
  </si>
  <si>
    <t>30.600 ca.</t>
  </si>
  <si>
    <t>29.900 ca.</t>
  </si>
  <si>
    <t>Programma 23.2 - Istituti di alta cultura</t>
  </si>
  <si>
    <t>Attività 1 - Realizzazione di interventi di edilizia e per l'acquisizione di attrezzature didattiche e strumentali per l'alta formazione artistica, musicale e coreutica</t>
  </si>
  <si>
    <t>Realizzazione di interventi di edilizia e per l'acquisizione di attrezzature didattiche e strumentali di particolare rilevanza da parte delle istituzioni
Fonte: LF n. 311 / 2004 art. 1, comma 131</t>
  </si>
  <si>
    <t>Attività 2 - Realizzazione dei corsi di formazione, di perfezionamento e di specializzazione per l'alta formazione artistica, musicale e coreutica</t>
  </si>
  <si>
    <t xml:space="preserve">Realizzazione dei corsi di formazione, di perfezionamento e di specializzazione
Fonte: L n. 508 / 1999 art. 9 comma 2
Istituzione del Consiglio nazionale per l'alta formazione artistica e musicale (CNAM)
Fonte: L n. 508 / 1999 art. 3
Istituzione della sezione autonoma con lingua di insegnamento slovena del conservatorio di musica «Giuseppe Tartini» di Trieste
Fonte: L n. 38 / 2001 art. 15
</t>
  </si>
  <si>
    <t>Attività 3 - Interventi finanziari per gli istituti di alta cultura</t>
  </si>
  <si>
    <t xml:space="preserve">Costituzione di un fondo per interventi di supporto alla programmazione, al riordino e alla valutazione della ricerca scientifica e tecnologica
Fonte: L n. 315 / 1998 art. 1, comma 1, punto D
Accorpamento di istituti
Fonte: DL n. 7 / 2005 art. 1, sub art. 5, comma 2
</t>
  </si>
  <si>
    <t>Diplomati (di primo e di secondo livello) in alta formazione artistica, musicale e coreutica</t>
  </si>
  <si>
    <t>Ministero dell'istruzione, dell'università e della ricerca/
Ufficio di statistica</t>
  </si>
  <si>
    <t>Percentuale diplomati nel nuovo ordinamento per l'alta formazione artistica, musicale e coreutica</t>
  </si>
  <si>
    <t>Personale docente degli istituti di alta formazione artistica, musicale e coreutica</t>
  </si>
  <si>
    <t>Personale non docente  degli istituti di alta formazione artistica, musicale e coreutica</t>
  </si>
  <si>
    <t>Studenti iscritti nel sistema  degli istituti di alta formazione artistica, musicale e coreutica per docente</t>
  </si>
  <si>
    <t>Indicatori di contesto:
Fenomeni su cui intendono influisce le politiche del programma, determinanti del fabbisogno</t>
  </si>
  <si>
    <t>Totale iscritti nel sistema per l'alta formazione artistica, musicale e coreutica (AFAM)</t>
  </si>
  <si>
    <t>Percentuale studenti iscritti nei corsi superiori per l'alta formazione artistica, musicale e coreutica (nuovo e vecchio ordinamento)</t>
  </si>
  <si>
    <t>Numero studenti iscritti nei corsi superiori (nuovo e vecchio ordinamento)</t>
  </si>
  <si>
    <t>Percentuale iscritti nel nuovo ordinamento per l'alta formazione artistica, musicale e coreutica</t>
  </si>
  <si>
    <t>Percentuale nuovi ingressi nei corsi superiori (nuovo e vecchio ordinamento) per l'alta formazione artistica, musicale e coreutica</t>
  </si>
  <si>
    <t>Programma 23.3 - Sistema universitario e formazione post-universitaria</t>
  </si>
  <si>
    <t>Attività 1 - Contributi dello Stato a favore delle istituzioni universitarie  statali e non statali</t>
  </si>
  <si>
    <t>Attività 2 - Favorire l'attività di ricerca nelle università</t>
  </si>
  <si>
    <t xml:space="preserve">Borse di studio per la formazione di corsi di dottorato di ricerca, di perfezionamento e di specializzazione presso Università italiane e straniere a favore di laureati                                                                                                                                                                                                                                                                                                                                    </t>
  </si>
  <si>
    <t>Fondo per il sostegno dei giovani - assegni di ricerca</t>
  </si>
  <si>
    <t>Programma 23.3 - Sistema universitario e formazione post universitaria</t>
  </si>
  <si>
    <t>UNIVERSITA' STATALI</t>
  </si>
  <si>
    <t>Ministero dell'istruzione, dell'università e della ricerca/Anagrafe studenti</t>
  </si>
  <si>
    <t>Rapporto tra crediti di formazione universitaria (CFU) effettivamente acquisiti nell'anno solare t e CFU previsti per studenti iscritti a corsi dei nuovi ordinamenti nell'anno accademico (t-1)/t.</t>
  </si>
  <si>
    <t>Percentuale tra crediti di formazione universitaria (CFU) acquisiti e CFU previsti, per corsi dei nuovi ordinamenti.</t>
  </si>
  <si>
    <t>Percentuale di studenti stranieri iscritti ai corsi di laurea magistrale/specialistica</t>
  </si>
  <si>
    <t>Percentuale di studenti stranieri iscritti ai corsi di laurea magistrale/specialistica rispetto al totale degli iscritti a corsi di laurea magistrale/specialistica, nell'anno accademico (t-1)/t.</t>
  </si>
  <si>
    <t>Numero medio di docenti di ruolo appartenenti a settori scientifico-disciplinare (SSD) di base e caratterizzanti per corso di laurea e di laurea magistrale attivato dall'Ateneo</t>
  </si>
  <si>
    <t>Numero di docenti di ruolo al 31 dicembre dell'anno t che appartengono a settori scientifico-disciplinare (SSD) di base e caratterizzanti per i corsi di laurea e di laurea magistrale attivati dall'Ateneo nell'anno accademico t/(t+1) rispetto al numero di corsi di laurea e di laurea magistrale attivati dall'Ateneo nell'anno accademico t/(t+1).</t>
  </si>
  <si>
    <t>Ministero dell'istruzione, dell'università e della ricerca/Offerta formativa</t>
  </si>
  <si>
    <t>Percentuale di studenti iscritti al primo anno ai corsi di laurea magistrale che hanno conseguito il corso di laurea in altro ateneo in un numero di anni non superiore alla durata normale, aumentata di un anno</t>
  </si>
  <si>
    <t>Percentuale di studenti iscritti al primo anno ai corsi di laurea magistrale che hanno conseguito la laurea in un altro ateneo in un numero di anni non superiore alla durata normale del relativo corso, aumentata di un anno, rispetto al totale degli studenti iscritti ai corsi di laurea magistrale, nell'anno accademico (t-1)/t.</t>
  </si>
  <si>
    <t>Numero di laureati negli atenei statali, per i corsi dei nuovi ordinamenti, nell'anno solare t</t>
  </si>
  <si>
    <t xml:space="preserve">Proporzione di personale che ha avuto giudizio positivo nell'ambito dei progetti di ricerca finanziati dal Ministero dell'istruzione, dell'università e della ricerca </t>
  </si>
  <si>
    <t>Ministero dell'istruzione, dell'università e della ricerca/Ruolo docenti e PRIN-FIRB</t>
  </si>
  <si>
    <t xml:space="preserve">Entità delle risorse acquisite dall'Unione europea e da enti esteri e internazionali </t>
  </si>
  <si>
    <t>Percentuale delle entrate dei bilanci degli atenei da UE e organismi esteri rispetto alle entrate complessive, al netto di quelle in conto capitale e partite di giro, nell'esercizio finanziario dell'anno t.</t>
  </si>
  <si>
    <t>Ministero dell'istruzione, dell'università e della ricerca/Omogenea redazione conti consuntivi</t>
  </si>
  <si>
    <t>Fabbisogno di personale</t>
  </si>
  <si>
    <t>Costo del personale (di ruolo e non) sulle entrate dei bilanci degli atenei, al netto di quelle in conto capitale e partite di giro, nell'esercizio finanziario dell'anno t.</t>
  </si>
  <si>
    <t>Ministero dell'istruzione, dell'università e della ricerca/Dalia e Omogenea redazione dei conti consuntivi</t>
  </si>
  <si>
    <t>Incidenza degli atenei statali che rispettano il limite del 90% del rapporto tra costo del personale e finanziamento FFO</t>
  </si>
  <si>
    <t>Ministero dell'istruzione, dell'università e della ricerca/PROPER</t>
  </si>
  <si>
    <t>Incidenza degli atenei statali che rispettano il limite dell'80% del rapporto tra spese di personale e contributi statali, tasse, sopratasse e contributi universitari</t>
  </si>
  <si>
    <t>10c</t>
  </si>
  <si>
    <t xml:space="preserve">Incidenza delle spese di personale di ruolo e a tempo determinato, inclusi gli oneri della contrattazione integrativa. </t>
  </si>
  <si>
    <t>Costo per indebitamento a carico ateneo su FFO (al netto assegni fissi)  e tasse studentesche</t>
  </si>
  <si>
    <t>Indebitamento delle università
(I DEBT)</t>
  </si>
  <si>
    <t>11c</t>
  </si>
  <si>
    <t>Incidenza degli atenei statali che rispettano il limite del 15% dell'indicatore di Indebitamento</t>
  </si>
  <si>
    <t>Indicatore di sostenibilità economico finanziaria
(I SEF)</t>
  </si>
  <si>
    <t>Incidenza degli atenei statali che si trovano in situazione di criticità rispetto all'indicatore di sostenibilità economico finanziaria</t>
  </si>
  <si>
    <t>Percentuale di atenei che non rispettano il limite del 20% del rapporto tra contribuzione studentesca e FFO</t>
  </si>
  <si>
    <t>Percentuale di studenti iscritti in atenei che non rispettano il limite del 20% del rapporto tra contribuzione studentesca e FFO</t>
  </si>
  <si>
    <t>Ministero dell'istruzione, dell'università e della ricerca/Omogenea redazione conti consuntivi/
Anagrafe studenti</t>
  </si>
  <si>
    <t>UNIVERSITA' NON STATALI</t>
  </si>
  <si>
    <t>Quota parte del contributo del Ministero dell'istruzione, dell'università e della ricerca rispetto al totale entrate degli atenei non statali che accedono al finanziamento Ministero dell'istruzione, dell'università e della ricerca</t>
  </si>
  <si>
    <t>Ministero dell'istruzione, dell'università e della ricerca/Omogenea redazione dei conti consuntivi</t>
  </si>
  <si>
    <t>Contributo del Ministero dell'istruzione, dell'università e della ricerca per iscritto a corsi di laurea</t>
  </si>
  <si>
    <t>Ministero dell'istruzione, dell'università e della ricerca/Omogenea redazione dei conti consuntivi/Anagrafe studenti</t>
  </si>
  <si>
    <t>Numero  assegnisti inseriti in progetti PRIN e FIRB valutati positivamente su totale assegnisti attivi alla data del bando</t>
  </si>
  <si>
    <t>Ministero dell'istruzione, dell'università e della ricerca/Assegni di ricerca - Programmi di ricerca di rilevante interesse nazionale e Fondo per gli investimenti della ricerca di base</t>
  </si>
  <si>
    <t>Numero dottorandi inseriti in progetti PRIN e FIRB valutati positivamente su totale dottorandi iscritti alla data del bando</t>
  </si>
  <si>
    <t>Percentuale dei dottori di ricerca che hanno sostenuto l'esame per il rilascio del titolo nei tempi previsti</t>
  </si>
  <si>
    <t>Ministero dell'istruzione, dell'università e della ricerca/Anagrafe dottorato</t>
  </si>
  <si>
    <t>Tasso di attrattività del corso di dottorato</t>
  </si>
  <si>
    <t>Programma 23.3 -  Sistema universitario e formazione post universitaria</t>
  </si>
  <si>
    <t>Area di riferimento</t>
  </si>
  <si>
    <t>Numero studenti iscritti nelle Università statali a corsi di laurea dei nuovi ordinamenti</t>
  </si>
  <si>
    <t>Università Statali</t>
  </si>
  <si>
    <t>Numero di immatricolati nelle Università statali</t>
  </si>
  <si>
    <t>Percentuale di immatricolati al sistema universitario rispetto ai 19enni</t>
  </si>
  <si>
    <t>Sistema universitario</t>
  </si>
  <si>
    <t>Potenziale di ricerca</t>
  </si>
  <si>
    <t>Ministero dell'istruzione, dell'università e della ricerca/Ruolo docenti, Assegni, Dottorato</t>
  </si>
  <si>
    <t>Numero di iscritti ai master di primo e secondo livello</t>
  </si>
  <si>
    <t>6a</t>
  </si>
  <si>
    <t>Numero studenti iscritti nelle Università non statali a corsi di laurea dei nuovi ordinamenti</t>
  </si>
  <si>
    <t>Università non Statali che ricevono finanziamenti Ministero dell'istruzione, dell'università e della ricerca</t>
  </si>
  <si>
    <t>6b</t>
  </si>
  <si>
    <t>Percentuale del numero studenti iscritti nelle Università non statali a corsi di laurea dei nuovi ordinamenti sul totale studenti iscritti a corsi di laurea dei nuovi ordinamenti nel sistema universitario</t>
  </si>
  <si>
    <t xml:space="preserve">Assegni di ricerca attivi totali </t>
  </si>
  <si>
    <t>Ministero dell'istruzione, dell'università e della ricerca/Assegni di ricerca</t>
  </si>
  <si>
    <t>Numero di studenti iscritti ai corsi di dottorato</t>
  </si>
  <si>
    <t>Ministero dell'istruzione, dell'università e della ricerca/Anagrafe dottorati</t>
  </si>
  <si>
    <t>Percentuale di studenti stranieri iscritti ai corsi di dottorato di ricerca rispetto al numero totale di dottorandi</t>
  </si>
  <si>
    <t>Percentuale di studenti iscritti ai corsi di dottorato di ricerca provenienti da sedi diverse da quella del dottorato rispetto al numero totale di dottorandi</t>
  </si>
  <si>
    <t>Numero medio di borse per corso di dottorato di ricerca</t>
  </si>
  <si>
    <t>Percentuale di borse di studio di dottorato di ricerca finanziate dall'esterno</t>
  </si>
  <si>
    <t>Attività  2  Promuovere attività culturali, sportive e ricreative - 2.b) Assegnazioni alle università per spese inerenti l'attività sportiva universitaria e i relativi impianti nonchè per il funzionamento dei comitati che sovraintendono alle attività medesime</t>
  </si>
  <si>
    <t>Nuova struttura Bilancio 2015 - 2017</t>
  </si>
  <si>
    <t>a.s.
 2012/2013</t>
  </si>
  <si>
    <t>a.s. 2012/2013</t>
  </si>
  <si>
    <t>Programma 22.1 - Programmazione  e coordinamento dell'istruzione scolastica</t>
  </si>
  <si>
    <t>Programma 22.1 - Programmazione e coordinamento dell'istruzione scolastica</t>
  </si>
  <si>
    <t>88,2*</t>
  </si>
  <si>
    <t>note</t>
  </si>
  <si>
    <t>* L'indicatore è calcolato sulla nuova popolazione ISTAT rivista dopo il 15° Censimento Generale della Popolazione e delle Abitazioni</t>
  </si>
  <si>
    <t>61,47*</t>
  </si>
  <si>
    <t>94,32*</t>
  </si>
  <si>
    <t>8,86 (*)</t>
  </si>
  <si>
    <t>89,36 (*)</t>
  </si>
  <si>
    <t>96,47 (*)</t>
  </si>
  <si>
    <t>84,53(*)</t>
  </si>
  <si>
    <t>Sostegno allo sviluppo dell'istruzione tecnico-professionale sino al livello terziario, anche
con la costituzione degli istituti tecnici superiori, con riferimento alle indicazioni dell'Unione
europea
Fonte:
Legge n. 144/1999, art. 69;DPCM 25.1.2008;D.I. 9/09/2011;D.I.7/02/2013</t>
  </si>
  <si>
    <t>Sostegno e sviluppo dell'istruzione per gli adulti nel quadro delle strategie per
l'apprendimento permanente
Fonte:
D.P.R.263/2012</t>
  </si>
  <si>
    <t>15</t>
  </si>
  <si>
    <t xml:space="preserve">Progetti assistiti a livello nazionale </t>
  </si>
  <si>
    <t>Numero dei progetti assititi a livello nazionale attivati  ai sensi dell' art. 11, comma 1, del DPR 263/2012. Tale norma prevede la realizzazione   di progetti assistiti a livello nazionale per l'attuazione graduale  del nuovo assetto organizzativo e didattico.</t>
  </si>
  <si>
    <t xml:space="preserve">Direzione generale istruzione e formazione tecnica superiore </t>
  </si>
  <si>
    <t>2.100 ca</t>
  </si>
  <si>
    <t>Note:</t>
  </si>
  <si>
    <t>Numero dei contratti stipulati con giovani ricercatori nei progetti di ricerca di base</t>
  </si>
  <si>
    <t>Numero di contratti almeno triennali stipulati dai soggetti beneficiari dei finanziamenti con giovani ricercatori non di ruolo nei progetti di ricerca di base. Fornisce un'indicazione di massima sulla reale tendenza  dei beneficiari  al ricambio generazionale</t>
  </si>
  <si>
    <t>Rapporto tra fondi impegnati dai soggetti beneficiari per contratti con giovani ricercatori nei progetti di ricerca di base e fondi destinati alla ricerca di base</t>
  </si>
  <si>
    <t>Numero di contratti stipulati con giovani ricercatori nei progetti di ricerca di base in rapporto al numero totale di dottorati conclusi nell'anno</t>
  </si>
  <si>
    <t>Rapporto tra stanziamenti destinati a progetti di ricerca di base e richiesta complessiva di fondi per progetti di ricerca di base</t>
  </si>
  <si>
    <t xml:space="preserve">Rapporto tra stanziamenti destinati alla ricerca di base e fondi richiesti da progetti di ricerca di base giudicati positivamente  </t>
  </si>
  <si>
    <t xml:space="preserve">Numero di progetti di ricerca di base  approvati </t>
  </si>
  <si>
    <t xml:space="preserve">Rapporto tra numero progetti di ricerca di base approvati e numero di progetti di ricerca di base giudicati positivamente </t>
  </si>
  <si>
    <t>Numero di borse di dottorato e di assegni attivati sui progetti di ricerca di base approvati</t>
  </si>
  <si>
    <t>Numero di borse di dottorato e di assegni conferiti dai soggetti beneficiari dei finanziamenti con giovani ricercatori non di ruolo nei progetti di ricerca di base. 
Fornisce un'indicazione di massima sulla reale tendenza  dei beneficiari  al ricambio generazionale</t>
  </si>
  <si>
    <t>Numero di giorni necessari per il perfezionamento della procedura di riparto delle autorizzazioni di spesa di cui alla legge 440/97, all'articolo 1 comma 3 della legge 53/2003 e all'articolo 1 comma 634 della legge 296/2006, confluite nei fondi di cui all'art.1 comma 601 della legge 296/2006</t>
  </si>
  <si>
    <t>Tasso di sostituzione del personale docente infanzia/primaria</t>
  </si>
  <si>
    <t>Tasso di sostituzione del personale docente della scuola secondaria di 1gr</t>
  </si>
  <si>
    <t>Nota: rispetto all'edizione di Luglio 2012 i  dati relativi all'a.s. 2010/2011 sono modificati a seguito di revisione.</t>
  </si>
  <si>
    <t>Studenti iscritti regolari a corsi dei nuovi ordinamenti nell'anno accademico t-1/t che abbiano conseguito almeno 5 crediti nell'anno solare t fino all'anno 2012 e 12 crediti dal 2013, distinti e ponderati per gruppo A,B,C,D sul totale degli studenti iscritti anno accademico t-1/t distinti e ponderati.</t>
  </si>
  <si>
    <t>dal 2012 non più previsto dalle disposizioni normative d.lgs 49/2012</t>
  </si>
  <si>
    <t>dal 2012  intervenuta modifica  legislativa</t>
  </si>
  <si>
    <t xml:space="preserve">Persone di 25-64 anni che hanno frequentato un corso di studio o di formazione (long-life learning) nei paesi dell'Ue27 </t>
  </si>
  <si>
    <t>Attivazione di partenariati a livello europeo nell'ambito delle iniziative COMENIUS, ETWINNING, SVP E WORKSHOP GRUNDTVIG</t>
  </si>
  <si>
    <t>Attivazione di partenariati a livello europeo</t>
  </si>
  <si>
    <t>Predisposizione di metodologie scientifiche innovative per la mitigazione dei rischi delle diverse aree del territorio.
Fonte: LF n. 266 / 2005 art. 1, comma 342
Fondo per gli investimenti nella ricerca scientifica e tecnologica (FIRST)
Fonte: LF n. 296 / 2006 art. 1, comma 870 
Vi confluiscono :
Risorse  FIRB (Fondo per gli Investimenti della ricerca di base ) e PRIN (Progetti di Ricerca di Rilevante Interesse nazionale)
Risorse  PRIN  (Progetti di ricerca di interesse nazionale delle università )
Fonte: DL n. 83/2012 artt. 61, 62 e 63.</t>
  </si>
  <si>
    <t>NOTA: La normativa in materia è stata ridefinita ai sensi del D.L. 22 giugno 2012, n. 83 (articoli 60-63). La distinzione PRIN/FIRB/ricerca libera/ricerca strategica cessa dopo il DM 115/2013.</t>
  </si>
  <si>
    <t>Percentuale di italiani impiegati in qualità di permanent staff o borsisti nell'Organizzazione europea per la ricerca nucleare (CERN) sul totale del permanent staff del CERN.</t>
  </si>
  <si>
    <t>Percentuale di posizioni apicali coperte da italiani nell'Organizzazione europea per la ricerca nucleare (CERN).</t>
  </si>
  <si>
    <t>Percentuale di fondi disponibili per i progetti di ricerca di base (offerta) rispetto ai fondi teoricamente necessari per soddisfare le richieste di finanziamento (domanda). Fornisce un'indicazione di massima sulla capacità di soddisfacimento della domanda interna degli atenei ed enti pubblici.</t>
  </si>
  <si>
    <t>Percentuale di  contratti almeno triennali stipulati dai soggetti beneficiari dei finanziamenti con giovani ricercatori non di ruolo nei progetti di ricerca di base (offerta) in rapporto al numero di dottorati conclusi nell'anno (domanda). Fornisce un'indicazione di massima sulla capacità di assorbimento dei dottorati nel mercato italiano.</t>
  </si>
  <si>
    <t>Percentuale di fondi destinati a contratti almeno triennali stipulati dai soggetti beneficiari dei finanziamenti con giovani ricercatori non di ruolo nei progetti di ricerca di base. Fornisce un'indicazione di massima sulla reale tendenza  dei beneficiari  al ricambio generazionale.</t>
  </si>
  <si>
    <t>Numero complessivo dei progetti internazionali svolti dagli Enti pubblici di ricerca vigilati dal Ministero dell'istruzione, dell'università e della ricerca nel corso dell'anno solare. Fornisce un'indicazione di massima sulla reale tendenza  dei beneficiari alla internazionalizzazione della ricerca.</t>
  </si>
  <si>
    <t>Numero complessivo degli spin-off avviati dagli Enti pubblici di ricerca vigilati dal Ministero dell'istruzione, dell'università e della ricerca nel corso dell'anno solare. Fornisce un'indicazione di massima sulla reale tendenza  dei beneficiari allo sviluppo di tematiche oggetto di possibili ricadute industriali.</t>
  </si>
  <si>
    <t>Numero complessivo dei brevetti depositati dagli Enti pubblici di ricerca vigilati dal Ministero dell'istruzione, dell'università e della ricerca nel corso dell'anno solare. Fornisce un'indicazione di massima sulla reale tendenza  dei beneficiari allo sviluppo di tematiche oggetto di possibili ricadute industriali.</t>
  </si>
  <si>
    <t>Numero complessivo delle consulenze e/o collaborazioni in essere dagli Enti pubblici di ricerca vigilati dal Ministero dell'istruzione, dell'università e della ricerca con le imprese industriali nel corso dell'anno solare. Fornisce un'indicazione di massima sulla reale tendenza  dei beneficiari allo sviluppo di tematiche oggetto di possibili ricadute industriali.</t>
  </si>
  <si>
    <t>Fondi in entrata dall'U.E. per progetti finanziati sul vigente Programma Quadro. Fornisce un'indicazione di massima sulla reale capacità  dei beneficiari di sviluppare attività volte a favorire l'internazionalizzazione della ricerca.</t>
  </si>
  <si>
    <t>Rapporto tra progetti presentati dagli Enti pubblici di ricerca vigilati dal Ministero dell'istruzione, dell'università e della ricerca e progetti finanziati sui bandi nazionali. Fornisce un'indicazione di massima sulla capacità degli enti di attrarre risorse nazionali.</t>
  </si>
  <si>
    <t>Rapporto tra progetti presentati dagli Enti pubblici di ricerca vigilati dal Ministero dell'istruzione, dell'università e della ricerca e progetti finanziati sui bandi internazionali. Fornisce un'indicazione di massima sulla capacità degli enti di attrarre risorse internazionali.</t>
  </si>
  <si>
    <t>Le autorizzazioni di spesa di cui alla legge 440/97, all'articolo 1 comma 3 della legge 53/2003 e all'articolo 1 comma 634 della legge 296/2006, confluite nei fondi di cui all'art.1 comma 601 della legge 296/2006, sono destinate al funzionamento delle scuole, alla realizzazione dell'autonomia scolastica e a finanziare interventi vari per  l'incremento dell'offerta formativa, l'innalzamento del livello di scolarità, la formazione del personale, la valutazione dell'efficienza e dell'efficacia del sistema scolastico, interventi perequativi, etc. Le autorizzazioni sono annualmente finalizzate com decreto del Ministero della pubblica istruzione. 
L'indicatore rappresenta il numero di giorni dal 1 gennaio alla data di registrazione da parte della Corte dei Conti del decreto.</t>
  </si>
  <si>
    <t>a.s.
 2013/2014</t>
  </si>
  <si>
    <t>a.s. 2013/2014</t>
  </si>
  <si>
    <t xml:space="preserve">Le attività e  gli indicatori di risultato  e di contesto,  afferenti a questo programma, nella nuova struttura del bilancio dello Stato 2015-2017, a seguito dei processi di riorganizzazione dei Ministeri, costituiscono attività ed indicatori , nell'ambito della Missione 17, del nuovo programma 17.22 “Ricerca scientifica e tecnologica di base e applicata”.
</t>
  </si>
  <si>
    <t>Programma 17.16 - Ricerca per la didattica</t>
  </si>
  <si>
    <t xml:space="preserve">Le attività e  gli indicatori di risultato  e di contesto, afferenti a questo programma, nella nuova struttura del bilancio dello Stato 2015-2017, a seguito dei processi di riorganizzazione dei Ministeri, costituiscono attività e indicatori, nell'ambito della Missione 22, del programma 22.8  "Iniziative per lo sviluppo del sistema istruzione scolastica e per il diritto allo studio"       
</t>
  </si>
  <si>
    <t>Spesa per le attività di valutazione istituzionali dell'INVALSI finanziate dal Ministero dell'istruzione, dell'università e della ricerca / numero degli alunni partecipanti alle prove del Sistema nazionale di valutazione</t>
  </si>
  <si>
    <t>Numero degli alunni partecipanti alle prove INVALSI / Numero totale degli alunni</t>
  </si>
  <si>
    <t>Spesa sostenuta per la valutazione del sistema scolastico / Totale della spesa del Ministero dell'istruzione, dell'università e della ricerca</t>
  </si>
  <si>
    <t xml:space="preserve">Alle attività e agli indicatori afferenti a questo programma, nella nuova struttura del bilancio dello Stato 2015-2017, a seguito dei processi di riorganizzazione dei Ministeri, confluiscono le attività e gli indicatori attualmente presenti per il programma 4.5 Cooperazione in materia culturale, nonchè le attività del programma 17.16 "Ricerca per la didattica".
</t>
  </si>
  <si>
    <t>a.a. 2013/2014</t>
  </si>
  <si>
    <t>Le attività e  gli indicatori di risultato  e di contesto, afferenti a questo programma, nella nuova struttura del bilancio dello Stato 2015-2017, a seguito dei processi di riorganizzazione dei Ministeri, costituiscono attività e indicatori , nell'ambito della Missione 17, del nuovo programma 17.22  “Ricerca scientifica e tecnologica di base e applicata”.</t>
  </si>
  <si>
    <t>Le attività  1 e 2 e gli indicatori di risultato da 1 a 10, 13,14,15,16 e  di contesto da 1 a 5,  afferenti a questo programma, nella nuova struttura del bilancio dello Stato 2015-2017, confluiscono a seguito dei processi di riorganizzazione dei Ministeri, nel nuovo programma 17.22 (Programma di nuova istituzione) “Ricerca scientifica e tecnologica di base e applicata”.
Le attività 3, e gli indicatori di risultato  11,12 e 17 ,  afferenti a questo programma, nella nuova struttura del bilancio dello Stato 2015-2017, confluiscono  a seguito dei processi di riorganizzazione dei Ministeri, nel  seguente  programma 23.1 “Diritto allo studio nell’istruzione universitaria”.</t>
  </si>
  <si>
    <t>Le attività e gli indicatori afferenti a questo programma, nella nuova struttura del bilancio dello Stato 2015-2017, a seguito dei processi di riorganizzazione dei Ministeri, confluiscono nel  programma 22.8 “Iniziative per lo sviluppo del sistema istruzione scolastica e per il diritto allo studio”</t>
  </si>
  <si>
    <t>Alle attività e agli indicatori afferenti a questo programma, nella nuova struttura del bilancio dello Stato 2015-2017, a seguito dei processi di riorganizzazione dei Ministeri, confluiscono l'attività 3 e gli indicatori di risultato 11, 12 e 17 attualmente presenti per il programma 4.3 Cooperazione culturale e scientifico tecnologica</t>
  </si>
  <si>
    <t>Missione 32 - Servizi istituzionali e generali delle amministrazioni pubbliche</t>
  </si>
  <si>
    <t>Attività 1</t>
  </si>
  <si>
    <t>Attività 2</t>
  </si>
  <si>
    <t>Attività 3</t>
  </si>
  <si>
    <t>Attività 4</t>
  </si>
  <si>
    <t>Le attività e gli indicatori afferenti a questo programma, nella nuova struttura del bilancio dello Stato 2015-2017, a seguito dei processi di riorganizzazione dei Ministeri, confluiranno nei seguenti nuovi programmi:
-
-
- etc…</t>
  </si>
  <si>
    <t>Programma 32.3 - Servizi e affari generali per le amministrazioni di competenza</t>
  </si>
  <si>
    <t>Acquisto di beni e servizi per il Ministero (anche tramite sistemi di gestione unificata), inclusa la manutenzione degli immobili e l’informatica</t>
  </si>
  <si>
    <t>Gestione delle locazioni passive</t>
  </si>
  <si>
    <t>Gestione del personale</t>
  </si>
  <si>
    <t>Formazione dei dipendenti</t>
  </si>
  <si>
    <t>Attività 5</t>
  </si>
  <si>
    <t>Servizi specifici in favore dei dipendenti e delle loro famiglie</t>
  </si>
  <si>
    <t>Attività 6</t>
  </si>
  <si>
    <t>Comunicazione con il pubblico</t>
  </si>
  <si>
    <t>Spesa media per telefonia fissa e telefonia mobile per utenza;</t>
  </si>
  <si>
    <t>Rapporto tra la spesa per telefonia fissa e telefonia mobile ed il numero di utenze al 31 dicembre dell’anno</t>
  </si>
  <si>
    <t>euro/utenze</t>
  </si>
  <si>
    <t xml:space="preserve">Ammontare dei debiti fuori bilancio </t>
  </si>
  <si>
    <t xml:space="preserve">Ammontare complessivo debiti fuori bilancio riferiti al 31.12 dell’anno precedente  e derivanti da prestazioni rese in assenza di perfezionamento delle dovute procedure contabili (sono esclusi i debiti nei confronti della Tesoreria e relativi agli oneri di personale)
</t>
  </si>
  <si>
    <t>Definito in termini di grado di compliance, completezza10, aggiornamento e apertura11 degli obblighi di pubblicazione previsti dal d.lgs 33/2013 e calcolato come rapporto tra il punteggio complessivo ottenuto a seguito delle verifiche effettuate su ciascun obbligo di pubblicazione e il punteggio massimo conseguibile secondo le indicazioni di cui alla delibera ANAC relativa alle attestazioni OIV sull’assolvimento degli obblighi di pubblicazione per l’anno di riferimento</t>
  </si>
  <si>
    <t>OIV - Ministero dell'istruzione, dell'università e della ricerca</t>
  </si>
  <si>
    <t>Definito in termini di ritardo medio ponderato di pagamento delle fatture. Il calcolo prevede che al numeratore sia considerata, per ciascuna transazione commerciale, la somma dell’importo delle fatture pagate moltiplicato per i giorni effettivi intercorrenti tra la data di scadenza della fattura e la data di pagamento ai fornitori; al denominatore va riportata la somma degli importi pagati nell’anno solare (ex  art. 9 comma 8, del DPCM del 22 settembre 2014)</t>
  </si>
  <si>
    <t>numero di giorni</t>
  </si>
  <si>
    <t xml:space="preserve">                                               </t>
  </si>
  <si>
    <t>Nota:</t>
  </si>
  <si>
    <t>Il programma rimane invariato rispetto alla precedente struttura del Bilancio 2014.</t>
  </si>
  <si>
    <t>Numero di progetti in corso, per anno, nell'ambito dei programmi di ricerca multilaterali</t>
  </si>
  <si>
    <t>Attività 3 - Edilizia scolastica</t>
  </si>
  <si>
    <t>Mutui per l'edilizia scolastica - Interventi straordinari di ristrutturazione, miglioramento, messa in sicurezza, adeguamento antisismico, efficientamento energetico delle scuole , nonchè costruzione di nuove scuole e palestre
Fonte: Decreto legge n. 104 del 12/9/2013 conv. Legge n. 128 dell'8 novembre 2013, articolo 10</t>
  </si>
  <si>
    <t xml:space="preserve">Alloggi e residenze per studenti universitari
Fonte : L n. 338 / 2000 art. 1, comma 1;  LF n. 388 / 2000 art. 144, comma 18, punto 1 e punto 2
Mutui per l'edilizia residenziale universitaria - Interventi straordinari di ristrutturazione, miglioramento, messa in sicurezza, adeguamento antisismico, efficientamento energetico  degli alloggi e residenze per studenti universitari
Fonte: Decreto legge n. 104 del 12/9/2013 conv. Legge n. 128 dell'8 novembre 2013, articolo 10
</t>
  </si>
  <si>
    <t>Fondo per il finanziamento ordinario delle università 
Fondo per la programmazione dello sviluppo del sistema universitario, relativo al finanziamento di specifiche iniziative, attività e progetti, ivi comprese quello di nuove iniziative didattiche
Contributi a favore delle università e degli istituti superiori non statali
Fondo per il sostegno dei giovani e per favorire la mobilità degli studenti e contributo alla scuola di ateneo per la formazione europea Jean Monnet 
Semplificazione del sistema di finanziamento delle università e delle procedure di valutazione del sistema universitario (DL 69/2013 articolo 60)</t>
  </si>
  <si>
    <t>Numero di progetti in essere nell'ambito di programmi di ricerca bilaterali</t>
  </si>
  <si>
    <t xml:space="preserve">Numero di progetti di "Grande Rilevanza" , finanziati dal MIUR, inseriti nei Protocolli Esecutivi di cooperazione scientifica e Tecnologica   </t>
  </si>
  <si>
    <t>Ministero dell'istruzione, dell'università e della ricerca e Ministero degli Affari Esteri e della Cooperazione Internazionale</t>
  </si>
  <si>
    <t>Contributo per progetti nell'ambito di programmi di ricerca bilaterali</t>
  </si>
  <si>
    <t>Finanziamento riconosciuto per progetti di "Grande Rilevanza" inseriti nei protocolli esecutivi di cooperazione scientifica e tecnologica</t>
  </si>
  <si>
    <t>Milioni di Euro</t>
  </si>
  <si>
    <t>28.500 ca.</t>
  </si>
  <si>
    <t>Studenti iscritti regolari a corsi dei nuovi ordinamenti nell'anno accademico t-1/t che abbiano conseguito almeno 20 crediti nell'anno solare t ponderati, per ogni Ateneo, con il rispettivo costo standard, sul totale degli studenti iscritti regolari nell'anno accademico t-1/t ponderati, per ogni Ateneo, con il rispettivo costo standard.</t>
  </si>
  <si>
    <t>indicatore sostituito dal successivo 1a in seguito alla definizione del costo standard</t>
  </si>
  <si>
    <t>Nota: rispetto all'edizione di Luglio 2014, i dati sulla spesa per R&amp;S e sui brevetti registrati sono modificati a seguito della revisione dell'intera serie storica. In particolare, per i dati sul PIL gli aggiornamenti tengono conto del nuovo SEC 2010.</t>
  </si>
  <si>
    <t>Percentuale degli stanziamenti destinati a progetti di ricerca di base sul totale dei fondi per la ricerca (FIRST) assegnati al Ministero dell'istruzione, dell'università e della ricerca</t>
  </si>
  <si>
    <r>
      <rPr>
        <b/>
        <sz val="11"/>
        <rFont val="Frutiger LT 45 Light"/>
        <family val="2"/>
      </rPr>
      <t>Numero di progetti di ricerca industriale internazionale con almeno un'impresa italiana finanziati da EUREKA e in corso nell'anno.</t>
    </r>
    <r>
      <rPr>
        <sz val="11"/>
        <rFont val="Frutiger LT 45 Light"/>
        <family val="2"/>
      </rPr>
      <t xml:space="preserve">
EUREKA è una iniziativa internazionale di promozione e sostegno della ricerca scientifica ed industriale con la finalità, a partire dal 1985, di accrescere la produttività e la competitività dell'economia e dell'industria europea promuovendo la nascita di progetti di ricerca e sviluppo (R&amp;S) a carattere specificamente orientato al mercato e con motivazioni di carattere commerciale e tecnologico. 
Attualmente sono membri EUREKA 40 paesi europei, l’Unione Europea e tre paesi associati (Canada, Regno del Marocco e Corea del Sud). 
Il finanziamento dei progetti EUREKA non si avvale di un fondo comune centralizzato ma di specifici quadri normativi predisposti dai paesi membri; in Italia principalmente dal decreto legislativo n. 297/1999. A partire dal 2011, i progetti approvati in EUREKA  sono stati eseguiti dalle imprese con autofinanziamento o tramite il reperimento di fondi non Ministero dell'istruzione, dell'università e della ricerca.
</t>
    </r>
  </si>
  <si>
    <r>
      <rPr>
        <b/>
        <sz val="11"/>
        <rFont val="Frutiger LT 45 Light"/>
        <family val="2"/>
      </rPr>
      <t xml:space="preserve">Numero di progetti di ricerca industriale internazionale con almeno un'impresa italiana finanziati nell'ambito del programma europeo Ambient assisted living (AAL) e in corso nell'anno.  Il programma è cofinanziato dal Ministero dell'istruzione, dell'università e della ricerca, dall'Unione Europea e dalle imprese.
</t>
    </r>
    <r>
      <rPr>
        <sz val="11"/>
        <rFont val="Frutiger LT 45 Light"/>
        <family val="2"/>
      </rPr>
      <t xml:space="preserve">
Il programma europeo Ambient assisted living è un'iniziativa adottata nel 2008 (nell'ambito dell'art. 185 Trattato UE) la cui finalità è migliorare la qualità della vita degli anziani in ambiente domestico attraverso  lo sviluppo di nuove tecnologie dell'informazione e della comunicazione. </t>
    </r>
  </si>
  <si>
    <r>
      <rPr>
        <b/>
        <sz val="11"/>
        <rFont val="Frutiger LT 45 Light"/>
        <family val="2"/>
      </rPr>
      <t xml:space="preserve">Numero di progetti di ricerca industriale internazionale con almeno un'impresa italiana finanziati nell'ambito dell'Iniziativa Tecnologica Congiunta ARTEMIS e in corso nell'anno.  Il programma è cofinanziato dal Ministero dell'istruzione, dell'università e della ricerca, dall'Unione Europea e dalle imprese.
</t>
    </r>
    <r>
      <rPr>
        <sz val="11"/>
        <rFont val="Frutiger LT 45 Light"/>
        <family val="2"/>
      </rPr>
      <t xml:space="preserve">
l'Iniziativa Tecnologica Congiunta ARTEMIS è stata adottata nel dicembre 2007 (nell'ambito dell'art. 187 Trattato UE) con la finalità di sostenere attività di ricerca e sviluppo nel settore dei sistemi computazionali integrati. </t>
    </r>
  </si>
  <si>
    <r>
      <rPr>
        <b/>
        <sz val="11"/>
        <rFont val="Frutiger LT 45 Light"/>
        <family val="2"/>
      </rPr>
      <t xml:space="preserve">Numero di progetti di ricerca industriale internazionale con almeno un'impresa italiana finanziati nell'ambito dell'Iniziativa Tecnologica Congiunta ENIAC e in corso nell'anno.  Il programma è cofinanziato dal Ministero dell'istruzione, dell'università e della ricerca, dall'Unione Europea e dalle imprese.
</t>
    </r>
    <r>
      <rPr>
        <sz val="11"/>
        <rFont val="Frutiger LT 45 Light"/>
        <family val="2"/>
      </rPr>
      <t xml:space="preserve">
l'Iniziativa Tecnologica Congiunta ENIAC è stata adottata nel dicembre 2007 (nell'ambito dell'art. 187 Trattato UE) con la finalità di sostenere attività di ricerca e sviluppo nel settore della micro e nanoelettronica. </t>
    </r>
  </si>
  <si>
    <r>
      <rPr>
        <b/>
        <sz val="11"/>
        <rFont val="Frutiger LT 45 Light"/>
        <family val="2"/>
      </rPr>
      <t>Numero complessivo di imprese italiane coinvolte nei progetti finanziati da EUREKA.</t>
    </r>
    <r>
      <rPr>
        <sz val="11"/>
        <rFont val="Frutiger LT 45 Light"/>
        <family val="2"/>
      </rPr>
      <t xml:space="preserve">
EUREKA è una iniziativa internazionale di promozione e sostegno della ricerca scientifica ed industriale con la finalità, a partire dal 1985, di accrescere la produttività e la competitività dell'economia e dell'industria europea promuovendo la nascita di progetti di ricerca e sviluppo (R&amp;S) a carattere specificamente orientato al mercato e con motivazioni di carattere commerciale e tecnologico. 
Attualmente sono membri EUREKA 40 paesi europei, l’Unione Europea e tre paesi associati (Canada, Regno del Marocco e Corea del Sud). 
Il finanziamento dei progetti EUREKA non si avvale di un fondo comune centralizzato ma di specifici quadri normativi predisposti dai paesi membri; in Italia principalmente dal decreto legislativo n. 297/1999. A partire dal 2011, i progetti approvati in EUREKA  sono stati eseguiti dalle imprese con autofinanziamento o tramite il reperimento di fondi non Ministero dell'istruzione, dell'università e della ricerca.</t>
    </r>
  </si>
  <si>
    <r>
      <rPr>
        <b/>
        <sz val="11"/>
        <rFont val="Frutiger LT 45 Light"/>
        <family val="2"/>
      </rPr>
      <t xml:space="preserve">Numero complessivo di imprese italiane coinvolte nei progetti EUROSTARS, cofinanziati dal Ministero dell'istruzione, dell'università e della ricerca e dall'Unione Europea.
</t>
    </r>
    <r>
      <rPr>
        <sz val="11"/>
        <rFont val="Frutiger LT 45 Light"/>
        <family val="2"/>
      </rPr>
      <t xml:space="preserve">
La quota di partecipazione a EUREKA permette all'Italia di partecipare anche al programma EUROSTARS (nell'ambito dell'art. 185 Trattato UE)  rivolto al sostegno della ricerca industriale delle piccole e medie imprese europee. 
EUROSTARS prevede una partecipazione finanziaria dell'UE, di fondi nazionali e delle stesse imprese.
</t>
    </r>
  </si>
  <si>
    <r>
      <rPr>
        <b/>
        <sz val="11"/>
        <rFont val="Frutiger LT 45 Light"/>
        <family val="2"/>
      </rPr>
      <t>Numero complessivo di imprese italiane coinvolte nel programma europeo Ambient Assisted Living (AAL).</t>
    </r>
    <r>
      <rPr>
        <sz val="11"/>
        <rFont val="Frutiger LT 45 Light"/>
        <family val="2"/>
      </rPr>
      <t xml:space="preserve">
Il programma europeo Ambient Assisted Living è un'iniziativa adottata nel 2008 (nell'ambito dell'art. 185 Trattato UE) la cui finalità è migliorare la qualità della vita degli anziani in ambiente domestico attraverso  lo sviluppo di nuove tecnologie dell'informazione e della comunicazione. Il programma è cofinanziato dal Ministero dell'istruzione, dell'università e della ricerca, dall'Unione Europea e dalle imprese.</t>
    </r>
  </si>
  <si>
    <r>
      <rPr>
        <b/>
        <sz val="11"/>
        <rFont val="Frutiger LT 45 Light"/>
        <family val="2"/>
      </rPr>
      <t xml:space="preserve">Numero complessivo di imprese italiane coinvolte in progetti dell'Iniziativa Tecnologica Congiunta  ARTEMIS.
Il programma è cofinanziato dal Ministero dell'istruzione, dell'università e della ricerca, dall'Unione Europea e dalle imprese.
</t>
    </r>
    <r>
      <rPr>
        <sz val="11"/>
        <rFont val="Frutiger LT 45 Light"/>
        <family val="2"/>
      </rPr>
      <t xml:space="preserve">
l'Iniziativa Tecnologica Congiunta ARTEMIS è stata adottata nel dicembre 2007 (nell'ambito dell'art. 187 Trattato UE)  con la finalità di sostenere attività di ricerca e sviluppo nel settore dei sistemi computazionali integrati. </t>
    </r>
  </si>
  <si>
    <r>
      <rPr>
        <b/>
        <sz val="11"/>
        <rFont val="Frutiger LT 45 Light"/>
        <family val="2"/>
      </rPr>
      <t xml:space="preserve">Numero complessivo di imprese italiane coinvolte in progetti dell'Iniziativa Tecnologica Congiunta ENIAC. 
Il programma è cofinanziato dal Ministero dell'istruzione, dell'università e della ricerca, dall'Unione Europea e dalle imprese.
</t>
    </r>
    <r>
      <rPr>
        <sz val="11"/>
        <rFont val="Frutiger LT 45 Light"/>
        <family val="2"/>
      </rPr>
      <t xml:space="preserve">
l'Iniziativa Tecnologica Congiunta ENIAC è stata adottata nel dicembre 2007 (nell'ambito dell'art. 187 Trattato UE)  con la finalità di sostenere attività di ricerca e sviluppo nel settore della micro e nanoelettronica. </t>
    </r>
  </si>
  <si>
    <r>
      <rPr>
        <b/>
        <sz val="11"/>
        <rFont val="Frutiger LT 45 Light"/>
        <family val="2"/>
      </rPr>
      <t>Numero di contatti al sito web dei Punti di contatto nazionale (NCP) per i programmi comunitari Erasmus Mundus, Nationl Cooperation Window e Tempus</t>
    </r>
    <r>
      <rPr>
        <sz val="11"/>
        <rFont val="Frutiger LT 45 Light"/>
        <family val="2"/>
      </rPr>
      <t xml:space="preserve">
I Punti di contatto nazionale (NCP) promuovono la visibilità dei programmi europei con azioni di comunicazione e supportano le università italiane alla formulazione di proposte e alla gestione dei progetti.
I programmi Erasmus Mundus, External Cooperation Window e Tempus sono programmi europei di cooperazione e mobilità interuniversitaria che promuovono lo scambio di studenti, ricercatori e personale universitario tra le università dei paesi dell’Unione Europea e dei paesi extra-europei attraverso borse di studio e contributi ai singoli individui con l'assegnazione di fondi a progetti realizzati da consorzi di istituzione d’istruzione superiore costituiti fra paesi membri dell’UE, paesi candidati e paesi EFTA e paesi terzi.</t>
    </r>
  </si>
  <si>
    <r>
      <rPr>
        <b/>
        <sz val="11"/>
        <rFont val="Frutiger LT 45 Light"/>
        <family val="2"/>
      </rPr>
      <t>Numero di contatti presso lo sportello informativo del  Centro nazionale di informazione sulla mobilità e i titoli di studio (quesiti posti telefonicamente, per posta ordinaria, per posta elettronica, ecc.)</t>
    </r>
    <r>
      <rPr>
        <sz val="11"/>
        <rFont val="Frutiger LT 45 Light"/>
        <family val="2"/>
      </rPr>
      <t xml:space="preserve">
In ciascun paese aderente, i Centri nazionali per la mobilità e il riconoscimento dei titoli di studio svolgono la funzione di sportello informativo e di partecipazione alle reti europee.  
Viene indicata la somma annuale dei contatti del CIMEA e del sito del Quadro dei Titoli Italiano (quest'ultimo si aggiunge dal 2011). I numeri riportati nella precedente edizione erano il corrispondente dei contatti di un mese e non di un anno.</t>
    </r>
  </si>
  <si>
    <r>
      <rPr>
        <b/>
        <sz val="11"/>
        <rFont val="Frutiger LT 45 Light"/>
        <family val="2"/>
      </rPr>
      <t>Percentuale di italiani impiegati in qualità di permanent staff o borsisti nel Centro internazionale di fisica teorica (ICTP) sul totale del permanent staff del l'ICTP.</t>
    </r>
    <r>
      <rPr>
        <sz val="11"/>
        <rFont val="Frutiger LT 45 Light"/>
        <family val="2"/>
      </rPr>
      <t xml:space="preserve">
La sede del Centro è a Trieste</t>
    </r>
  </si>
  <si>
    <r>
      <rPr>
        <b/>
        <sz val="11"/>
        <rFont val="Frutiger LT 45 Light"/>
        <family val="2"/>
      </rPr>
      <t>Percentuale di posizioni apicali coperte da italiani nel Centro internazionale di fisica teorica (ICTP).</t>
    </r>
    <r>
      <rPr>
        <sz val="11"/>
        <rFont val="Frutiger LT 45 Light"/>
        <family val="2"/>
      </rPr>
      <t xml:space="preserve">
La sede del Centro è a Trieste</t>
    </r>
  </si>
  <si>
    <r>
      <rPr>
        <b/>
        <sz val="11"/>
        <rFont val="Frutiger LT 45 Light"/>
        <family val="2"/>
      </rPr>
      <t>Numero di progetti di ricerca industriale internazionale con almeno un'impresa italiana finanziati nell'ambito di EUROSTARS e in corso nell'anno.</t>
    </r>
    <r>
      <rPr>
        <sz val="11"/>
        <rFont val="Frutiger LT 45 Light"/>
        <family val="2"/>
      </rPr>
      <t xml:space="preserve">
La quota di partecipazione a EUREKA permette all'Italia di partecipare anche al programma EUROSTARS (nell'ambito dell'art. 185 Trattato UE)  rivolto al sostegno della ricerca industriale delle piccole e medie imprese europee. EUROSTARS prevede una partecipazione finanziaria dell'UE, di fondi nazionali e delle stesse imprese.</t>
    </r>
    <r>
      <rPr>
        <sz val="12"/>
        <rFont val="Frutiger LT 45 Light"/>
        <family val="2"/>
      </rPr>
      <t xml:space="preserve">
</t>
    </r>
  </si>
  <si>
    <r>
      <rPr>
        <b/>
        <sz val="12"/>
        <color indexed="9"/>
        <rFont val="Frutiger LT 45 Light"/>
        <family val="2"/>
      </rPr>
      <t>Indicatori di contesto: 
fenomeni su cui intendono influire le politiche del programma, determinanti del fabbisogno</t>
    </r>
  </si>
  <si>
    <r>
      <rPr>
        <b/>
        <sz val="11"/>
        <color indexed="8"/>
        <rFont val="Frutiger LT 45 Light"/>
        <family val="2"/>
      </rPr>
      <t>Percentuale del contributo italiano sul totale dei contributi internazionali all'iniziativa EUREKA</t>
    </r>
    <r>
      <rPr>
        <sz val="11"/>
        <color indexed="8"/>
        <rFont val="Frutiger LT 45 Light"/>
        <family val="2"/>
      </rPr>
      <t xml:space="preserve">
EUREKA è una iniziativa internazionale di promozione e sostegno della ricerca scientifica ed industriale con la finalità, a partire dal 1985, di accrescere la produttività e la competitività dell'economia e dell'industria europea promuovendo la nascita di progetti di ricerca e sviluppo (R&amp;S) a carattere specificamente orientato al mercato e con motivazioni di carattere commerciale e tecnologico. 
Attualmente sono membri EUREKA 40 paesi europei, l’Unione Europea e tre paesi associati (Canada, Regno del Marocco e Corea del Sud). 
Il finanziamento dei progetti EUREKA non si avvale di un fondo comune centralizzato ma di specifici quadri normativi predisposti dai paesi membri; in Italia principalmente dal decreto legislativo n. 297/1999. A partire dal 2011, i progetti approvati in EUREKA  sono stati eseguiti dalle imprese con autofinanziamento o tramite il reperimento di fondi non Ministero dell'istruzione, dell'università e della ricerca.
La quota di partecipazione a EUREKA permette all'Italia di partecipare anche al programma di ricerca industriale per  piccole e medie imprese  (art. 185 Trattato UE - EUROSTARS) cofinanziato dall'Unione Europea. 
</t>
    </r>
  </si>
  <si>
    <r>
      <rPr>
        <b/>
        <sz val="11"/>
        <color indexed="8"/>
        <rFont val="Frutiger LT 45 Light"/>
        <family val="2"/>
      </rPr>
      <t>Contributo italiano per il finanziamento del Centro internazionale di fisica teorica (ICTP)</t>
    </r>
    <r>
      <rPr>
        <sz val="11"/>
        <color indexed="8"/>
        <rFont val="Frutiger LT 45 Light"/>
        <family val="2"/>
      </rPr>
      <t xml:space="preserve">
La sede del Centro è a Trieste</t>
    </r>
  </si>
  <si>
    <r>
      <rPr>
        <b/>
        <sz val="11"/>
        <color indexed="8"/>
        <rFont val="Frutiger LT 45 Light"/>
        <family val="2"/>
      </rPr>
      <t>Percentuale del contributo italiano per il finanziamento del Centro internazionale di fisica teorica (ICTP) sul budget totale del Centro internazionale di fisica teorica (ICTP)</t>
    </r>
    <r>
      <rPr>
        <sz val="11"/>
        <color indexed="8"/>
        <rFont val="Frutiger LT 45 Light"/>
        <family val="2"/>
      </rPr>
      <t xml:space="preserve">
La sede del Centro è a Trieste</t>
    </r>
  </si>
  <si>
    <r>
      <t xml:space="preserve">Percentuale dei pagamenti effettuati rispetto alle risorse annualmente programmate del PON FSE.
</t>
    </r>
    <r>
      <rPr>
        <sz val="11"/>
        <rFont val="Frutiger LT 45 Light"/>
        <family val="2"/>
      </rPr>
      <t xml:space="preserve">
Nella Programmazione dei fondi strutturali  europei 2007/2013, il Ministero dell'istruzione, dell'università e della ricerca gestisce due programmi operativi nazionali (PON), uno a valere su risorse del Fondo sociale europeo (FSE) e uno a valere su risorse del Fondo europeo di sviluppo regionale (FESR).
Si segnala che la Commissione UE procede al disimpegno automatico (c.d. regola di disimpegno n+2) della parte di quell’impegno di bilancio che non è stata utilizzata per il prefinanziamento o per i pagamenti intermedi, o per la quale non le è stata trasmessa una domanda di pagamento entro il 31 dicembre del secondo anno successivo a quello dell’impegno di bilancio.</t>
    </r>
  </si>
  <si>
    <r>
      <t xml:space="preserve">Percentuale dei pagamenti effettuati rispetto alle risorse annualmente programmate del PON FESR.
</t>
    </r>
    <r>
      <rPr>
        <sz val="11"/>
        <rFont val="Frutiger LT 45 Light"/>
        <family val="2"/>
      </rPr>
      <t xml:space="preserve">
Nella Programmazione dei fondi strutturali europei 2007/2013, il Ministero dell'istruzione, dell'università e della ricerca gestisce due programmi operativi nazionali (PON), uno a valere su risorse del Fondo sociale europeo (FSE) e uno a valere su risorse del Fondo europeo di sviluppo regionale (FESR).
Si segnala che la Commissione UE procede al disimpegno automatico (c.d. regola di disimpegno n+2) della parte di quell’impegno di bilancio che non è stata utilizzata per il prefinanziamento o per i pagamenti intermedi, o per la quale non le è stata trasmessa una domanda di pagamento entro il 31 dicembre del secondo anno successivo a quello dell’impegno di bilancio.  </t>
    </r>
  </si>
  <si>
    <r>
      <t>Il valore per ogni anno indica la percentuale del sostegno finanziario assegnato dal Ministero dell'istruzione, dell'università e della ricerca alle due Agenzie nazionali (INDIRE e ISFOL) rispetto al totale del sostegno attribuito alle stesse per il funzionamento sia dalla Commissione europea che dal Ministero dell'istruzione, dell'università e della ricerca. Il sostegno dipende dal piano annuale</t>
    </r>
  </si>
  <si>
    <r>
      <rPr>
        <b/>
        <sz val="11"/>
        <color indexed="8"/>
        <rFont val="Frutiger LT 45 Light"/>
        <family val="2"/>
      </rPr>
      <t>Rapporto tra numero delle lingue straniere per le quali sono attivati scambi di assistenti di lingua e numero delle lingue straniere con cattedre di lingua straniera attivate in organico di diritto.</t>
    </r>
    <r>
      <rPr>
        <sz val="11"/>
        <color indexed="8"/>
        <rFont val="Frutiger LT 45 Light"/>
        <family val="2"/>
      </rPr>
      <t xml:space="preserve">
Gli insegnamenti ufficiali di lingua straniera sono cinque: oltre alle quattro lingue tradizionali (inglese, francese, tedesco e spagnolo) è presente anche la lingua russa che, pur in espansione, ha una diffusione ancora limitata a poche scuole.
Non è stata considerata la lingua slovena, che è presente solo a Gorizia e Trieste ed ha una gestione particolare legata alle caratteristiche delle scuole in lingua slovena del territorio Friuli-Venezia Giulia.</t>
    </r>
  </si>
  <si>
    <r>
      <rPr>
        <b/>
        <sz val="11"/>
        <rFont val="Frutiger LT 45 Light"/>
        <family val="2"/>
      </rPr>
      <t>Spesa sostenuta per attività di ricerca scientifica e sviluppo intra muros (svolta con proprio personale e con proprie attrezzature, non commissionata a terzi) delle istituzioni pubbliche, delle università, delle imprese pubbliche e private e delle istituzioni nonprofit</t>
    </r>
    <r>
      <rPr>
        <sz val="11"/>
        <rFont val="Frutiger LT 45 Light"/>
        <family val="2"/>
      </rPr>
      <t xml:space="preserve">
Il settore "istituzioni pubbliche" è composto da: 
- amministrazioni centrali dello Stato, con specifico riferimento ai laboratori e agli istituti dipendenti dai singoli Ministeri;
- enti di ricerca propriamente detti, che svolgono attività di ricerca e sviluppo per fini istituzionali;
- altri enti pubblici per cui l'attività di ricerca non costituisce attività principale.</t>
    </r>
  </si>
  <si>
    <r>
      <rPr>
        <b/>
        <sz val="11"/>
        <rFont val="Frutiger LT 45 Light"/>
        <family val="2"/>
      </rPr>
      <t>Spesa sostenuta per attività di ricerca scientifica e sviluppo intra muros (svolta con proprio personale e con proprie attrezzature, non commissionata a terzi) delle istituzioni pubbliche, delle università, delle imprese pubbliche e private e delle istituzioni no profit in percentuale del Pil</t>
    </r>
    <r>
      <rPr>
        <sz val="11"/>
        <rFont val="Frutiger LT 45 Light"/>
        <family val="2"/>
      </rPr>
      <t xml:space="preserve">
Il settore "istituzioni pubbliche" è composto da: 
- amministrazioni centrali dello Stato, con specifico riferimento ai laboratori e agli istituti dipendenti dai singoli Ministeri;
- enti di ricerca propriamente detti, che svolgono attività di ricerca e sviluppo per fini istituzionali;
- altri enti pubblici per cui l'attività di ricerca non costituisce attività principale.</t>
    </r>
  </si>
  <si>
    <r>
      <rPr>
        <b/>
        <sz val="11"/>
        <rFont val="Frutiger LT 45 Light"/>
        <family val="2"/>
      </rPr>
      <t>Spesa sostenuta per attività di ricerca scientifica e sviluppo intra muros (svolta con proprio personale e con proprie attrezzature, non commissionata a terzi)  delle istituzioni pubbliche, delle università e delle istituzioni no profit in percentuale del Pil</t>
    </r>
    <r>
      <rPr>
        <sz val="11"/>
        <rFont val="Frutiger LT 45 Light"/>
        <family val="2"/>
      </rPr>
      <t xml:space="preserve">
Il settore "istituzioni pubbliche" è composto da: 
- amministrazioni centrali dello Stato, con specifico riferimento ai laboratori e agli istituti dipendenti dai singoli Ministeri;
- enti di ricerca propriamente detti, che svolgono attività di ricerca e sviluppo per fini istituzionali;
- altri enti pubblici per cui l'attività di ricerca non costituisce attività principale.</t>
    </r>
  </si>
  <si>
    <r>
      <rPr>
        <b/>
        <sz val="11"/>
        <rFont val="Frutiger LT 45 Light"/>
        <family val="2"/>
      </rPr>
      <t>Spesa sostenuta per ricerca di base in rapporto al totale della spesa sostenuta per attività di Ricerca e Sviluppo (R&amp;S)</t>
    </r>
    <r>
      <rPr>
        <sz val="11"/>
        <rFont val="Frutiger LT 45 Light"/>
        <family val="2"/>
      </rPr>
      <t xml:space="preserve">
Ricerca di base: lavoro sperimentale o teorico intrapreso  principalmente per acquisire nuove conoscenze sui fondamenti dei fenomeni e dei fatti osservabili, non finalizzato a una specifica applicazione o utilizzazione.</t>
    </r>
  </si>
  <si>
    <r>
      <rPr>
        <b/>
        <sz val="11"/>
        <rFont val="Frutiger LT 45 Light"/>
        <family val="2"/>
      </rPr>
      <t>Spesa sostenuta per ricerca applicata in rapporto al totale della spesa sostenuta per attività di Ricerca e Sviluppo (R&amp;S)</t>
    </r>
    <r>
      <rPr>
        <sz val="11"/>
        <rFont val="Frutiger LT 45 Light"/>
        <family val="2"/>
      </rPr>
      <t xml:space="preserve">
Ricerca applicata: lavoro originale intrapreso al fine di acquisire nuove conoscenze e finalizzato anche e principalmente a una pratica e specifica applicazione.</t>
    </r>
  </si>
  <si>
    <r>
      <rPr>
        <b/>
        <sz val="11"/>
        <rFont val="Frutiger LT 45 Light"/>
        <family val="2"/>
      </rPr>
      <t xml:space="preserve">Spesa sostenuta per sviluppo sperimentale in rapporto al totale della spesa sostenuta per attività di Ricerca e Sviluppo (R&amp;S)
</t>
    </r>
    <r>
      <rPr>
        <sz val="11"/>
        <rFont val="Frutiger LT 45 Light"/>
        <family val="2"/>
      </rPr>
      <t xml:space="preserve">
Sviluppo sperimentale: Lavoro sistematico basato sulle conoscenze esistenti acquisite attraverso la ricerca e l'esperienza pratica, condotto al fine di completare, sviluppare o migliorare, prodotti e processi produttivi, sistemi e servizi.</t>
    </r>
  </si>
  <si>
    <t xml:space="preserve">Fondo per gli investimenti nella ricerca scientifica e tecnologica (FIRST)                                                                                                             
Fonte: LF n. 296 / 2006 art. 1, comma 870 
Vi confluisce :
Fondo per le aree sottoutilizzate e interventi nelle medesime aree                                                                                                                     
Fonte: LF n. 289 / 2002 art. 61, comma 1
Fondo per le agevolazioni alla ricerca (FAR)
Fondo rotativo per le imprese :
Fondi per le aree sottoutilizzate di alimentazione  al   FAR per la concessione di credito agevolato
Fonte: LF n. 289 / 2002 art. 61, comma 1        
A partire dalla Finanziaria 2007, nel Fondo per gli investimenti nella ricerca scientifica e tecnologica (FIRST) di nuova istituzione  sono confluite le risorse finanziarie di diversi fondi destinati alla ricerca. Il FIRST è alimentato in via ordinaria dai conferimenti annualmente disposti dalla legge finanziaria, dai rientri dei contributi concessi sotto forma di credito agevolato e dalle risorse assegnate dal CIPE.  Il riparto delle risorse del FIRST avviene con decreto interministeriale del Ministro dell'università e della ricerca, di concerto con il Ministro dell'economia e delle finanze, in attuazione delle indicazioni contenute nel Programma nazionale della ricerca di cui al D.lgs. n. 204/1998. Tramite il riparto viene assegnata anche una quota di risorse al Fondo per le agevolazioni alla ricerca (FAR)  che è il principale strumento di finanziamento  della  "ricerca applicata" ossia di attività che mirano a concretizzare i risultati della ricerca in un progetto o in un prototipo di nuovo prodotto (o impianto pilota per un nuovo processo). Il sostegno alla ricerca applicata si concentra, in particolare, su: programmi nazionali di ricerca industriale previsti dal decreto sulla competitività con il coinvolgimento di imprese - università - enti pubblici di ricerca; spin-off e start-up connessi alla ricerca; progetti di ricerca da parte delle piccole e medie imprese. 
Nuove modalità di attuazione degli interventi in materia di ricerca sono state ridefinite ai sensi del D.L. 22 giugno 2012, n. 83 (articoli 60-63). 
Interventi diretti al sostegno e allo sviluppo di attività di ricerca fondamentale e di ricerca industriale, mediante concessione di contributi alla spesa, a fondo perduto, con le risorse del FAR (D.L. 21 giugno 2013, n. 69 - articolo 57)                                      </t>
  </si>
  <si>
    <r>
      <t xml:space="preserve">Numero di progetti nei quali i soggetti beneficiari industriali (destinatari dei finanziamenti del Fondo per le Agevolazioni alla Ricerca FAR) attivano collaborazioni con atenei/enti pubblici di ricerca. Fornisce un'indicazione di massima sull'interesse alla collaborazione reciproca tra imprese ed enti pubblici.
</t>
    </r>
    <r>
      <rPr>
        <sz val="11"/>
        <rFont val="Frutiger LT 45 Light"/>
        <family val="2"/>
      </rPr>
      <t xml:space="preserve">Il Fondo per le Agevolazioni alla Ricerca (FAR)  che è il principale strumento di finanziamento  della  "ricerca applicata" ossia attività che mirino a concretizzare i risultati della ricerca in un progetto o in un prototipo di nuovo prodotto (o impianto pilota per un nuovo processo). Il sostegno alla ricerca applicata si concentra, in particolare, su programmi nazionali di ricerca industriale previsti dal decreto sulla competitività con il coinvolgimento di imprese - università - enti pubblici di ricerca, su spin-off e start-up connessi alla ricerca e su progetti di ricerca da parte delle piccole e medie imprese. </t>
    </r>
  </si>
  <si>
    <r>
      <t>Risorse finanziarie impegnate per progetti nei quali i soggetti beneficiari industriali (destinatari dei finanziamenti del Fondo per le Agevolazioni alla Ricerca FAR) attivano collaborazioni con atenei/enti pubblici di ricerca a valere sui fondi complessivi destinati alla ricerca applicata. 
Fornisce un'indicazione di massima sull'interesse alla collaborazione reciproca tra imprese ed enti pubblici.</t>
    </r>
    <r>
      <rPr>
        <sz val="11"/>
        <rFont val="Frutiger LT 45 Light"/>
        <family val="2"/>
      </rPr>
      <t xml:space="preserve">
Il Fondo per le Agevolazioni alla Ricerca (FAR)  che è il principale strumento di finanziamento  della  "ricerca applicata" ossia attività che mirino a concretizzare i risultati della ricerca in un progetto o in un prototipo di nuovo prodotto (o impianto pilota per un nuovo processo). Il sostegno alla ricerca applicata si concentra, in particolare, su programmi nazionali di ricerca industriale previsti dal decreto sulla competitività con il coinvolgimento di imprese - università - enti pubblici di ricerca, su spin-off e start-up connessi alla ricerca e su progetti di ricerca da parte delle piccole e medie imprese. </t>
    </r>
  </si>
  <si>
    <r>
      <t xml:space="preserve">Risorse finanziarie impegnate per progetti nei quali i soggetti beneficiari industriali (destinatari dei finanziamenti del Fondo per le Agevolazioni alla Ricerca FAR) attivano collaborazioni con atenei/enti pubblici di ricerca a valere sui fondi complessivi destinati alla ricerca applicata.
Fornisce un'indicazione di massima sull'interesse alla collaborazione reciproca tra imprese ed enti pubblici.
</t>
    </r>
    <r>
      <rPr>
        <sz val="11"/>
        <rFont val="Frutiger LT 45 Light"/>
        <family val="2"/>
      </rPr>
      <t xml:space="preserve">Il Fondo per le Agevolazioni alla Ricerca (FAR)  che è il principale strumento di finanziamento  della  "ricerca applicata" ossia  attività che mirano a concretizzare i risultati della ricerca in un progetto o in un prototipo di nuovo prodotto (o impianto pilota per un nuovo processo). Il sostegno alla ricerca applicata si concentra, in particolare, su programmi nazionali di ricerca industriale previsti dal decreto sulla competitività con il coinvolgimento di imprese - università - enti pubblici di ricerca, su spin-off e start-up connessi alla ricerca e su progetti di ricerca da parte delle piccole e medie imprese. </t>
    </r>
  </si>
  <si>
    <r>
      <t xml:space="preserve">Numero di progetti di ricerca applicata  approvati nei quali i soggetti beneficiari proponenti sono grandi imprese. 
Fornisce un'indicazione di massima sulla propensione all'innovazione delle grandi imprese.
</t>
    </r>
    <r>
      <rPr>
        <sz val="11"/>
        <rFont val="Frutiger LT 45 Light"/>
        <family val="2"/>
      </rPr>
      <t>nota: Le modalità di attuazione degli interventi in materia di ricerca sono definite dagli articoli 60, 61 e 62 del decreto legge n. 83/2012. A far data dall'entrata in vigore del successivo Decreto Ministeriale n. 115/2013,  che ha variato il contesto normativo sotteso agli interventi di ricerca applicata, stante la mancanza di nuovi stanziamenti per  gli anni 2013 e 2014,  non sono stati previsti nuovi bandi nè istituiti sportelli.</t>
    </r>
  </si>
  <si>
    <r>
      <t xml:space="preserve">Numero di progetti di ricerca applicata  aventi come soggetto beneficiario un distretto tecnologico. Fornisce un'indicazione di massima sulla tendenza allo sviluppo di attività distrettuali incentrate sulla ricerca e innovazione
</t>
    </r>
    <r>
      <rPr>
        <sz val="11"/>
        <rFont val="Frutiger LT 45 Light"/>
        <family val="2"/>
      </rPr>
      <t>nota: Le modalità di attuazione degli interventi in materia di ricerca sono definite dagli articoli 60, 61 e 62 del decreto legge n. 83/2012. A far data dall'entrata in vigore del successivo Decreto Ministeriale n. 115/2013  che ha variato il contesto normativo sotteso agli interventi di ricerca applicata, stante la mancanza di nuovi stanziamenti per  gli anni 2013 e 2014,  non sono stati previsti nuovi bandi nè istituiti sportelli.</t>
    </r>
  </si>
  <si>
    <r>
      <t xml:space="preserve">Rapporto tra spin-off approvati e finanziati dal MIUR rispetto al numero complessivo di spin-off avviati nell'anno. Fornisce un'indicazione di massima sull'impatto generato dall'azione del MIUR in ambito spin-off
</t>
    </r>
    <r>
      <rPr>
        <sz val="11"/>
        <rFont val="Frutiger LT 45 Light"/>
        <family val="2"/>
      </rPr>
      <t xml:space="preserve">nota: la normativa specifica sugli spin-off (D.Lgs. n. 297/99) non è più in vigore ai sensi D.L. 22 giugno 2012, n. 83 (articolo 63, comma 1, lettera b). Le modalità di attuazione degli interventi in materia di ricerca sono definite dagli articoli 60, 61 e 62 del citato DL 83/2012.
</t>
    </r>
  </si>
  <si>
    <r>
      <t xml:space="preserve">Rapporto tra i fondi destinati all'attuazione di progetti nei distretti tecnologici  e lo stanziamento complessivo relativo al Fondo per le agevolazioni alla ricerca (FAR).
</t>
    </r>
    <r>
      <rPr>
        <sz val="11"/>
        <rFont val="Frutiger LT 45 Light"/>
        <family val="2"/>
      </rPr>
      <t xml:space="preserve">Il Fondo per le agevolazioni alla ricerca (FAR)  che è il principale strumento di finanziamento  della  "ricerca applicata" ossia  attività che mirano a concretizzare i risultati della ricerca in un progetto o in un prototipo di nuovo prodotto (o impianto pilota per un nuovo processo).
</t>
    </r>
  </si>
  <si>
    <r>
      <rPr>
        <b/>
        <sz val="11"/>
        <rFont val="Frutiger LT 45 Light"/>
        <family val="2"/>
      </rPr>
      <t>Rapporto tra risorse destinate al Fondo per le agevolazioni alla ricerca (FAR) così come risultanti dal decreto di riparto a firma del Ministro pro-tempore e risorse previste in bilancio sul capitolo relativo al Fondo per gli investimenti nella ricerca scientifica e tecnologica (FIRST).</t>
    </r>
    <r>
      <rPr>
        <sz val="11"/>
        <rFont val="Frutiger LT 45 Light"/>
        <family val="2"/>
      </rPr>
      <t xml:space="preserve">
A partire dalla Legge Finanziaria 2007, nel Fondo per gli investimenti nella ricerca scientifica e tecnologica (FIRST) di nuova istituzione  sono confluite le risorse finanziarie di diversi fondi destinati alla ricerca. Il FIRST è alimentato in via ordinaria dai conferimenti annualmente disposti dalla legge finanziaria, dai rientri dei contributi concessi sotto forma di credito agevolato e dalle risorse assegnate dal CIPE.  Il riparto delle risorse del FIRST avviene con decreto interministeriale del Ministro dell'università e della ricerca, di concerto con il Ministro dell'economia e delle finanze, in attuazione delle indicazioni contenute nel Programma nazionale della ricerca di cui al d.lgs. n. 204/1998. Tramite il riparto viene assegnata anche una quota di risorse al Fondo per le agevolazioni alla ricerca (FAR)  che è il principale strumento di finanziamento  della  "ricerca applicata" ossia di attività che mirano a concretizzare i risultati della ricerca in un progetto o in un prototipo di nuovo prodotto (o impianto pilota per un nuovo processo). Il sostegno alla ricerca applicata si concentra, in particolare, su programmi nazionali di ricerca industriale previsti dal decreto sulla competitività con il coinvolgimento di imprese - università - enti pubblici di ricerca, su spin-off e start-up connessi alla ricerca e su progetti di ricerca da parte delle piccole e medie imprese. </t>
    </r>
  </si>
  <si>
    <r>
      <t xml:space="preserve">Rapporto tra i fondi destinati all'assunzione di personale di ricerca presso le imprese  e lo stanziamento complessivo relativo al Fondo per le agevolazioni alla ricerca (FAR).
</t>
    </r>
    <r>
      <rPr>
        <sz val="11"/>
        <rFont val="Frutiger LT 45 Light"/>
        <family val="2"/>
      </rPr>
      <t>Il Fondo per le agevolazioni alla ricerca (FAR)  che è il principale strumento di finanziamento  della  "ricerca applicata" ossia attività che mirano a concretizzare i risultati della ricerca in un progetto o in un prototipo di nuovo prodotto (o impianto pilota per un nuovo processo).
nota: Le modalità di attuazione degli interventi in materia di ricerca sono state ridefinite ai sensi del D.L. 22 giugno 2012, n. 83 (articoli 60-63).</t>
    </r>
  </si>
  <si>
    <r>
      <t xml:space="preserve">Rapporto tra i fondi nazionali destinati all'attuazione di progetti nel programma quadro vigente   e lo stanziamento complessivo relativo al Fondo per le agevolazioni alla ricerca (FAR).
</t>
    </r>
    <r>
      <rPr>
        <sz val="11"/>
        <rFont val="Frutiger LT 45 Light"/>
        <family val="2"/>
      </rPr>
      <t>Il Fondo per le agevolazioni alla ricerca (FAR)  che è il principale strumento di finanziamento  della  "ricerca applicata" ossia  attività che mirano a concretizzare i risultati della ricerca in un progetto o in un prototipo di nuovo prodotto (o impianto pilota per un nuovo processo).
Il Programma Quadro è uno strumento con cui l'Unione europea si affianca a programmi di ricerca nazionali e regionali per concentrare e coordinare gli sforzi di università, enti di ricerca e piccole e grandi imprese nei settori che possono dare valore aggiunto alla ricerca europea e produrre effetti benefici per la società attraverso il finanziamento delle attività di ricerca, della formazione e dell' innovazione.</t>
    </r>
  </si>
  <si>
    <r>
      <t xml:space="preserve">Rapporto tra i fondi destinati all'attuazione di progetti di spin-off e lo stanziamento complessivo relativo al Fondo per le agevolazioni alla ricerca (FAR).
</t>
    </r>
    <r>
      <rPr>
        <sz val="11"/>
        <rFont val="Frutiger LT 45 Light"/>
        <family val="2"/>
      </rPr>
      <t>Il Fondo per le agevolazioni alla ricerca (FAR)  che è il principale strumento di finanziamento  della  "ricerca applicata" ossia  attività che mirano a concretizzare i risultati della ricerca in un progetto o in un prototipo di nuovo prodotto (o impianto pilota per un nuovo processo).
nota: la normativa specifica sugli spin-off (D.Lgs. n. 297/99) non è più in vigore ai sensi D.L. 22 giugno 2012, n. 83 (articolo 63, comma 1, lettera b). Le modalità di attuazione degli interventi in materia di ricerca sono definite dagli articoli 60, 61 e 62 del citato DL 83/2012.</t>
    </r>
  </si>
  <si>
    <r>
      <t>Fondo ordinario per gli enti e le istituzioni di ricerca
Fonte: D.Lgs n. 204 / 1998 art. 7
Contributi ad Enti, Istituti, Associazioni, Fondazioni ed altri organismi
Fonte : L. 549 del 1995 art. 1 comma 43
Contributo per la costituzione dell'Istituto per la ricerca e le applicazioni biotecnologiche per la sicurezza e la valorizzazione dei prodotti tipici e di qualità, allo scopo di promuovere l’introduzione di nuove tecniche produttive e di incentivare la tutela delle produzioni agroalimentari di qualità del Mezzogiorno
Fonte: LF n. 350 / 2003 art. 4, comma 46  
Contributo a favore del CNR e dell'ENEA per  lo sviluppo del tessuto produttivo nel sud                                                                
Fonte: LF n. 191 / 2009 art. 2, comma 44
Contributo all'Istituto nazionale di geofisica per ulteriori interventi urgenti nelle zone terremotate delle regioni Marche ed Umbria</t>
    </r>
    <r>
      <rPr>
        <sz val="11"/>
        <rFont val="Frutiger LT 45 Light"/>
        <family val="2"/>
      </rPr>
      <t xml:space="preserve">
Fonte: L. n. 61 / 1998 art. 23</t>
    </r>
  </si>
  <si>
    <r>
      <t xml:space="preserve">Numero di progetti nei quali i soggetti beneficiari pubblici (destinatari dei finanziamenti FIRB) attivano collaborazioni con imprese industriali. Fornisce un'indicazione di massima sull'interesse alla collaborazione reciproca tra imprese ed enti pubblici.
</t>
    </r>
    <r>
      <rPr>
        <sz val="11"/>
        <rFont val="Frutiger LT 45 Light"/>
        <family val="2"/>
      </rPr>
      <t>Il Fondo per gli investimenti della ricerca di base (FIRB) è il principale strumento di finanziamento della "ricerca di base". Finanzia cioè le attività che mirano all'ampliamento delle conoscenze scientifiche e tecniche non connesse a immediati e specifici obiettivi commerciali o industriali.
nota: la normativa specifica non è più in vigore ai sensi D.L. 22 giugno 2012, n. 83 (articolo 63, comma 1, lettera b). Le modalità di attuazione degli interventi in materia di ricerca sono definite dagli articoli 60, 61 e 62 del citato DL 83/2012 e dal successivo Decreto Ministeriale n. 115/2013. Conseguentemente, l'indicatore non verrà più aggiornato.</t>
    </r>
  </si>
  <si>
    <r>
      <t xml:space="preserve">Percentuale  di fondi destinati a progetti nei quali i soggetti beneficiari pubblici (destinatari dei finanziamenti FIRB) attivano collaborazioni con imprese industriali. Fornisce un'indicazione di massima sull'interesse alla collaborazione reciproca tra imprese ed enti pubblici.
</t>
    </r>
    <r>
      <rPr>
        <sz val="11"/>
        <rFont val="Frutiger LT 45 Light"/>
        <family val="2"/>
      </rPr>
      <t>Il Fondo per gli investimenti della ricerca di base (FIRB) è il principale strumento di finanziamento della "ricerca di base". Finanzia cioè le attività che mirano all'ampliamento delle conoscenze scientifiche e tecniche non connesse a immediati e specifici obiettivi commerciali o industriali.
nota: la normativa specifica non è più in vigore ai sensi D.L. 22 giugno 2012, n. 83 (articolo 63, comma 1, lettera b). Le modalità di attuazione degli interventi in materia di ricerca sono definite dagli articoli 60, 61 e 62 del citato DL 83/2012 e dal successivo Decreto Ministeriale n. 115/2013. Conseguentemente, l'indicatore non verrà più aggiornato.</t>
    </r>
  </si>
  <si>
    <r>
      <t xml:space="preserve">Numero complessivo degli assegni di ricerca conferiti dagli Enti pubblici di ricerca vigilati dal Ministero dell'istruzione, dell'università e della ricerca nel corso dell'anno solare. Fornisce un'indicazione di massima sulla reale tendenza  dei beneficiari al ricambio generazionale.
</t>
    </r>
    <r>
      <rPr>
        <sz val="11"/>
        <rFont val="Frutiger LT 45 Light"/>
        <family val="2"/>
      </rPr>
      <t>Attraverso il Fondo per gli Enti pubblici di ricerca (FOE) sono erogati i finanziamenti per il funzionamento degli Enti pubblici di ricerca vigilati dal Ministero dell'istruzione, dell'università e della ricerca. Sono in tutto dodici: l'A.S.I. - Agenzia spaziale italiana, il  C.N.R. - Consiglio nazionale delle ricerche, l'I.N.RI.M. - Istituto nazionale di ricerca metrologica, l'I.N.D.A.M. - Istituto nazionale di alta matematica, l'I.N.A.F. - Istituto nazionale di astrofisica, l'I.N.F.N. - Istituto nazionale di fisica nucleare, l'I.N.G.V. - Istituto nazionale di geofisica e vulcanologia, l'Istituto nazionale di oceanografia e di geofisica sperimentale - O.G.S., l'Istituto italiano di studi germanici, il Consorzio per l'area di ricerca scientifica e tecnologica di Trieste, il Museo storico della fisica e Centro di studi e ricerche "ENRICO FERMI" e la Stazione zoologica "ANTON DOHRN".</t>
    </r>
  </si>
  <si>
    <t>Percentuale di  progetti di ricerca di base approvati (offerta) rispetto al numero di  progetti ritenuti meritevoli (domanda). Fornisce un'indicazione di massima sulla capacità di soddisfacimento della domanda interna ritenuta meritevole di finanziamento.</t>
  </si>
  <si>
    <t>Numero di progetti approvati sui bandi per ricerca di base. Fornisce un'indicazione di massima sulla capacità di assorbimento della domanda interna.</t>
  </si>
  <si>
    <t>Percentuale di fondi disponibili per i progetti di ricerca di base rispetto ai fondi teoricamente necessari per soddisfare le richieste di finanziamento dei progetti ritenuti meritevoli (domanda). Fornisce un'indicazione di massima sulla capacità di soddisfacimento della domanda interna ritenuta meritevole di finanziamento.</t>
  </si>
  <si>
    <r>
      <rPr>
        <b/>
        <sz val="11"/>
        <rFont val="Frutiger LT 45 Light"/>
        <family val="2"/>
      </rPr>
      <t>Rapporto tra le risorse destinate al Fondo per gli investimenti della ricerca di base (FIRB) così come risultanti dal decreto di riparto a firma del Ministro pro-tempore e il totale delle risorse previste in bilancio sul capitolo relativo al Fondo per gli investimenti nella ricerca scientifica e tecnologica (FIRST).</t>
    </r>
    <r>
      <rPr>
        <sz val="11"/>
        <rFont val="Frutiger LT 45 Light"/>
        <family val="2"/>
      </rPr>
      <t xml:space="preserve">
A partire dalla Legge Finanziaria 2007, nel Fondo per gli investimenti nella ricerca scientifica e tecnologica (FIRST) di nuova istituzione  sono confluite le risorse finanziarie di diversi fondi destinati alla ricerca. Il FIRST è alimentato in via ordinaria dai conferimenti annualmente disposti dalla legge finanziaria, dai rientri dei contributi concessi sotto forma di credito agevolato e dalle risorse assegnate dal CIPE.  Il riparto delle risorse del FIRST avviene con decreto interministeriale del Ministro dell'università e della ricerca, di concerto con il Ministro dell'economia e delle finanze, in attuazione delle indicazioni contenute nel Programma nazionale della ricerca di cui al D.lgs. n. 204/1998. Tramite il riparto viene assegnata anche una quota di risorse al Fondo per gli investimenti della ricerca di base (FIRB) che è il principale strumento di finanziamento della "ricerca di base". Finanzia attività che mirano all'ampliamento delle conoscenze scientifiche e tecniche non connesse a immediati e specifici obiettivi commerciali o industriali.</t>
    </r>
  </si>
  <si>
    <r>
      <rPr>
        <b/>
        <sz val="11"/>
        <rFont val="Frutiger LT 45 Light"/>
        <family val="2"/>
      </rPr>
      <t>Rapporto tra le risorse destinate ai Progetti di ricerca di base così come risultanti dal decreto di riparto a firma del Ministro pro-tempore e le risorse previste in bilancio sul capitolo relativo al Fondo per gli investimenti nella ricerca scientifica e tecnologica (FIRST).</t>
    </r>
    <r>
      <rPr>
        <sz val="11"/>
        <rFont val="Frutiger LT 45 Light"/>
        <family val="2"/>
      </rPr>
      <t xml:space="preserve">
A partire dalla Legge Finanziaria 2007, nel Fondo per gli investimenti nella ricerca scientifica e tecnologica (FIRST) di nuova istituzione  sono confluite le risorse finanziarie di diversi fondi destinati alla ricerca. Il FIRST è alimentato in via ordinaria dai conferimenti annualmente disposti dalla legge finanziaria, dai rientri dei contributi concessi sotto forma di credito agevolato e dalle risorse assegnate dal CIPE. Il riparto delle risorse del FIRST avviene con decreto interministeriale del Ministro dell'università e della ricerca, di concerto con il Ministro dell'economia e delle finanze, in attuazione delle indicazioni contenute nel Programma nazionale della ricerca di cui al d.lgs. n. 204/1998. Tramite il riparto viene assegnata anche una quota di risorse ai Programmi di ricerca di rilevante interesse nazionale (PRIN) che prevedono proposte di ricerca libere e autonome, senza obbligo di riferimenti a tematiche predefinite a livello centrale. </t>
    </r>
  </si>
  <si>
    <r>
      <t xml:space="preserve">Entità delle risorse destinate alla copertura delle spese di funzionamento degli enti di ricerca vigilati dal Ministero dell'istruzione, dell'università e della ricerca.
</t>
    </r>
    <r>
      <rPr>
        <sz val="11"/>
        <rFont val="Frutiger LT 45 Light"/>
        <family val="2"/>
      </rPr>
      <t>Attraverso il Fondo per gli Enti pubblici di ricerca (FOE) sono erogati i finanziamenti per il funzionamento degli Enti pubblici di ricerca vigilati dal Ministero dell'istruzione, dell'università e della ricerca. Sono in tutto dodici: l'A.S.I. - Agenzia spaziale italiana, il  C.N.R. - Consiglio nazionale delle ricerche, l'I.N.RI.M. - Istituto nazionale di ricerca metrologica, l'I.N.D.A.M. - Istituto nazionale di alta matematica, l'I.N.A.F. - Istituto nazionale di astrofisica, l'I.N.F.N. - Istituto nazionale di fisica nucleare, l'I.N.G.V. - Istituto nazionale di geofisica e vulcanologia, l'Istituto nazionale di oceanografia e di geofisica sperimentale - O.G.S., l'Istituto italiano di studi germanici, il Consorzio per l'area di ricerca scientifica e tecnologica di Trieste, il Museo storico della fisica e Centro di studi e ricerche "ENRICO FERMI" e la Stazione zoologica "ANTON DOHRN".</t>
    </r>
  </si>
  <si>
    <r>
      <rPr>
        <b/>
        <sz val="11"/>
        <rFont val="Frutiger LT 45 Light"/>
        <family val="2"/>
      </rPr>
      <t xml:space="preserve">Somma del numero di ricercatori di ruolo negli Enti di Ricerca posti sotto la diretta sorveglianza del Ministero dell'istruzione, dell'università e della ricerca.
</t>
    </r>
    <r>
      <rPr>
        <sz val="11"/>
        <rFont val="Frutiger LT 45 Light"/>
        <family val="2"/>
      </rPr>
      <t xml:space="preserve">
Gli enti pubblici di ricerca controllati dal Ministero dell'istruzione, dell'università e della ricerca sono dodici: l'A.S.I. - Agenzia spaziale italiana, il  C.N.R. - Consiglio nazionale delle ricerche, l'I.N.RI.M. - Istituto nazionale di ricerca metrologica, l'I.N.D.A.M. - Istituto nazionale di alta matematica, l'I.N.A.F. - Istituto nazionale di astrofisica, l'I.N.F.N. - Istituto nazionale di fisica nucleare, l'I.N.G.V. - Istituto nazionale di geofisica e vulcanologia, l'Istituto nazionale di oceanografia e di geofisica sperimentale - O.G.S., l'Istituto italiano di studi germanici, il Consorzio per l'area di ricerca scientifica e tecnologica di Trieste, il Museo storico della fisica e Centro di studi e ricerche "ENRICO FERMI" e la Stazione zoologica "ANTON DOHRN".</t>
    </r>
  </si>
  <si>
    <r>
      <rPr>
        <b/>
        <sz val="11"/>
        <rFont val="Frutiger LT 45 Light"/>
        <family val="2"/>
      </rPr>
      <t>Rapporto tra il numero di ricercatori a tempo determinato e il numero di ricercatori di ruolo negli Enti di Ricerca posti sotto la diretta sorveglianza del Ministero dell'istruzione, dell'università e della ricerca.</t>
    </r>
    <r>
      <rPr>
        <sz val="11"/>
        <rFont val="Frutiger LT 45 Light"/>
        <family val="2"/>
      </rPr>
      <t xml:space="preserve">
Gli enti pubblici di ricerca controllati dal Ministero dell'istruzione, dell'università e della ricerca sonododici: l'A.S.I. - Agenzia spaziale italiana, il  C.N.R. - Consiglio nazionale delle ricerche, l'I.N.RI.M. - Istituto nazionale di ricerca metrologica, l'I.N.D.A.M. - Istituto nazionale di alta matematica, l'I.N.A.F. - Istituto nazionale di astrofisica, l'I.N.F.N. - Istituto nazionale di fisica nucleare, l'I.N.G.V. - Istituto nazionale di geofisica e vulcanologia, l'Istituto nazionale di oceanografia e di geofisica sperimentale - O.G.S., l'Istituto italiano di studi germanici, il Consorzio per l'area di ricerca scientifica e tecnologica di Trieste, il Museo storico della fisica e Centro di studi e ricerche "ENRICO FERMI" e la Stazione zoologica "ANTON DOHRN".</t>
    </r>
  </si>
  <si>
    <t>Progetti finanziati in scuole con minoranze linguistiche</t>
  </si>
  <si>
    <t xml:space="preserve">Studenti "eccellenti" che hanno fruito dgli incentivi  </t>
  </si>
  <si>
    <t xml:space="preserve">Studenti premiati in gare e competizioni/studenti partecipanti a tali gare e competizioni </t>
  </si>
  <si>
    <t>Numero di bambini iscritti alle sezioni primavera</t>
  </si>
  <si>
    <r>
      <rPr>
        <b/>
        <sz val="11"/>
        <rFont val="Frutiger LT 45 Light"/>
        <family val="2"/>
      </rPr>
      <t xml:space="preserve">L'indicatore rappresenta il costo medio del sistema informativo pro capite. 
</t>
    </r>
    <r>
      <rPr>
        <sz val="11"/>
        <rFont val="Frutiger LT 45 Light"/>
        <family val="2"/>
      </rPr>
      <t xml:space="preserve">Si rapporta il 94% del costo complessivo del sistema informativo al numero di posti dell'organico di diritto  del personale docente ed ATA. E' rappresentativo del volume di attività che il sistema informativo deve gestire. Il numeratore è il totale impegnato a rendiconto dei capitoli di spesa 1202 e 1392 (o 1390 negli anni precedenti al 2011)  "Spese per la gestione ed il funzionamento del sistema informativo".  Come denominatore è considerato il numero dei posti in organico di diritto. Si assume che l'organico dell'anno scolastico sia quello al 1° gennaio perchè lo stanziamento di bilancio è per anno solare. Non può essere considerato il solo capitolo di spesa 1392 (missione 22)  perchè anche con il capitolo 1202 (missione 32)  vengono di fatto sostenute le spese per il sistema informativo ad uso delle scuole. Si considera solo il 94% assumendo che il 6% del costo del sistema informativo sia per la gestione del personale del ministero. </t>
    </r>
  </si>
  <si>
    <r>
      <t xml:space="preserve">Il Fondo per l'arricchimento e l'ampliamento dell'offerta formativa (Legge n. 440/97)  è destinato alla realizzazione dell'autonomia scolastica e a finanziare interventi vari per  l'incremento dell'offerta formativa, l'innalzamento del livello di scolarità, la formazione del personale, la valutazione dell'efficienza e dell'efficacia del sistema scolastico, interventi perequativi, etc. Il Fondo viene annualmente ripartito su proposta del Ministero della pubblica istruzione , sentito il parere delle competenti Commissioni parlamentari, con decreti del Ministro dell'economia e delle finanze. 
</t>
    </r>
    <r>
      <rPr>
        <b/>
        <sz val="11"/>
        <rFont val="Frutiger LT 45 Light"/>
        <family val="2"/>
      </rPr>
      <t xml:space="preserve">L'indicatore rappresenta il numero di giorni dal 1 gennaio alla data di pubblicazione del decreto Ministero dell'economia e delle finanze che mette a disposizione le somme per le diverse categorie di intervento.
L'indicatore è valorizzato fino all'a.s. 2011/2012, a partire dall'a.s. 2012/2013  le risorse sono confluite nei fondi di cui all'art.1 comma 601 della legge 296/2006, pertanto il nuovo indicatore di riferimento è il n.2. 
</t>
    </r>
    <r>
      <rPr>
        <sz val="11"/>
        <rFont val="Frutiger LT 45 Light"/>
        <family val="2"/>
      </rPr>
      <t xml:space="preserve">
</t>
    </r>
  </si>
  <si>
    <r>
      <t xml:space="preserve">Il Fondo per l'attuazione del Piano programmatico di interventi finanziari della scuola di cui alle Legge n. 53/2003 art. 1 comma 3 è finalizzato a finanziare interventi vari per la riforma degli ordinamenti, la valorizzazione dell’autonomia delle istituzioni scolastiche, la formazione del personale,  il Servizio nazionale di valutazione del sistema scolastico, ma anche lo sviluppo di tecnologie multimediali e della alfabetizzazione nelle tecnologie informatiche, sviluppo dell’attività motoria,  l’educazione degli adulti e l’adeguamento delle strutture di edilizia scolastica. Il Fondo è finanziato tramite legge finanziaria; è ripartito annualmente su proposta del Ministro dell'Istruzione con decreti del Ministro dell'economia e delle finanze.
</t>
    </r>
    <r>
      <rPr>
        <b/>
        <sz val="11"/>
        <rFont val="Frutiger LT 45 Light"/>
        <family val="2"/>
      </rPr>
      <t xml:space="preserve">L'indicatore rappresenta il numero di giorni dal 1 gennaio alla data di pubblicazione del decreto Ministero dell'economia e delle finanze che mette a disposizione le somme per le diverse categorie di intervento.
L'indicatore è valorizzato fino all'a.s. 2011/2012, a partire dall'a.s. 2012/2013  le risorse sono confluite nei fondi di cui all'art.1 comma 601 della legge 296/2006, pertanto il nuovo indicatore di riferimento è il n.2. </t>
    </r>
  </si>
  <si>
    <r>
      <t xml:space="preserve">Il Fondo per interventi in favore del sistema dell'istruzione di cui alla Legge n. 296/2006 art. 1 co. 634 è destinato a percorsi sperimentali di istruzione e formazione professionale, sicurezza del lavoro, l’ampliamenti dell’offerta formativa, la gratuità parziale dei libri di testo, l’ampliamento dell’offerta formativa rivolta a bambini dai 24 ai 36 mesi di età, il sistema dell’istruzione e formazione tecnica superiore (IFTS) e i Centri provinciali per l’istruzione degli adulti. E' ripartito su proposta del Ministro della pubblica istruzione, con decreto del Ministro dell’economia e delle finanze.
</t>
    </r>
    <r>
      <rPr>
        <b/>
        <sz val="11"/>
        <rFont val="Frutiger LT 45 Light"/>
        <family val="2"/>
      </rPr>
      <t xml:space="preserve">
L'indicatore rappresenta il numero di giorni dal 1 gennaio alla data di pubblicazione del decreto Ministero dell'economia e delle finanze che mette a disposizione le somme per le diverse categorie di intervento.
L'indicatore è valorizzato fino all'a.s. 2011/2012, a partire dall'a.s. 2012/2013  le risorse sono confluite nei fondi di cui all'art.1 comma 601 della legge 296/2006, pertanto il nuovo indicatore di riferimento è il n.2. </t>
    </r>
  </si>
  <si>
    <r>
      <t xml:space="preserve">Funzionamento delle scuole per l'infanzia (incluso le supplenze brevi e saltuarie, le competenze accessorie dovute al personale per ore eccedenti, miglioramento offerta formativa, i servizi di pulizia).
Contributo per la realizzazione e il funzionamento della Scuola per l'Europa di Parma
Fonte:
Legge n. 296/2006 (Finanziaria 2007), articolo 1, comma 601 - Istituzione del Fondo per le competenze accessorie dovute al personale e del Fondo per il funzionamento delle istituzione scolastiche;
Decreto Legge n. 78/2010 (Misure urgenti in materia di stabilizzazione finanziaria e di competitività economica) articolo 4 - Cedolino unico scuola
LF. n. 388 / 2000 art. 78, comma 31 Stabilizzazione dell'occupazione dei soggetti impegnati in progetti di lavori socialmente utili presso gli istituti scolastici
</t>
    </r>
    <r>
      <rPr>
        <sz val="12"/>
        <rFont val="Frutiger LT 45 Light"/>
        <family val="2"/>
      </rPr>
      <t>L. n. 124 / 1999 art. 8, Trasferimento di personale ATA degli enti locali alle dipendenze dello Stato</t>
    </r>
    <r>
      <rPr>
        <sz val="12"/>
        <color indexed="8"/>
        <rFont val="Frutiger LT 45 Light"/>
        <family val="2"/>
      </rPr>
      <t xml:space="preserve">
L. n. 115 / 2009 art. 3 Contributo per la realizzazione e il funzionamento della Scuola per l'Europa di Parma
</t>
    </r>
  </si>
  <si>
    <r>
      <rPr>
        <b/>
        <sz val="11"/>
        <rFont val="Frutiger LT 45 Light"/>
        <family val="2"/>
      </rPr>
      <t xml:space="preserve">Numero bambini iscritti al tempo normale nella scuola per l'infanzia statale per 100 bambini iscritti alla scuola per l'infanzia statale. </t>
    </r>
    <r>
      <rPr>
        <sz val="11"/>
        <rFont val="Frutiger LT 45 Light"/>
        <family val="2"/>
      </rPr>
      <t xml:space="preserve">
Per la scuola dell'infanzia si considera tempo normale l'orario lungo di 8 ore giornaliere (corrispondenti a 40 settimanali). L'orario ridotto (5 ore giornaliere) è a richiesta dei genitori.</t>
    </r>
  </si>
  <si>
    <r>
      <rPr>
        <b/>
        <sz val="11"/>
        <rFont val="Frutiger LT 45 Light"/>
        <family val="2"/>
      </rPr>
      <t xml:space="preserve">Numero di iscritti alla scuola per l'infanzia / Numero dei docenti della scuola per l'infanzia che svolgono attività in classe (posti in organico di fatto). </t>
    </r>
    <r>
      <rPr>
        <sz val="11"/>
        <rFont val="Frutiger LT 45 Light"/>
        <family val="2"/>
      </rPr>
      <t xml:space="preserve">
Nel rapporto non vengono conteggiati gli eventuali docenti di sostegno e gli specialisti di religione cattolica.</t>
    </r>
  </si>
  <si>
    <r>
      <rPr>
        <b/>
        <sz val="11"/>
        <rFont val="Frutiger LT 45 Light"/>
        <family val="2"/>
      </rPr>
      <t>Numero di iscritti alla scuola per l'infanzia / Numero del personale ausiliare, tecnico e amministrativo (ATA) della scuola per l'infanzia</t>
    </r>
    <r>
      <rPr>
        <sz val="11"/>
        <rFont val="Frutiger LT 45 Light"/>
        <family val="2"/>
      </rPr>
      <t xml:space="preserve">
Il personale ATA relativo agli Istituti comprensivi e ai Circoli didattici è ripartito in misura proporzionale agli alunni iscritti agli ordini di scuola compresi nel singolo istituto scolastico.</t>
    </r>
  </si>
  <si>
    <r>
      <rPr>
        <b/>
        <sz val="11"/>
        <rFont val="Frutiger LT 45 Light"/>
        <family val="2"/>
      </rPr>
      <t>Numero di alunni con disabilità iscritti alla scuola per l'infanzia / Numero di personale di sostegno nella scuola per l'infanzia</t>
    </r>
    <r>
      <rPr>
        <sz val="11"/>
        <rFont val="Frutiger LT 45 Light"/>
        <family val="2"/>
      </rPr>
      <t xml:space="preserve">
Secondo la legge 244 art. 1 comma 413 del 24 dicembre 2007 il rapporto tra studenti disabili e insegnanti di sostegno è 1 insegnante per 2 studenti</t>
    </r>
  </si>
  <si>
    <r>
      <rPr>
        <b/>
        <sz val="11"/>
        <rFont val="Frutiger LT 45 Light"/>
        <family val="2"/>
      </rPr>
      <t xml:space="preserve">Iscritti con età inferiore a 3 anni alla scuola dell'infanzia statale (per 100 iscritti della stessa età). 
</t>
    </r>
    <r>
      <rPr>
        <sz val="11"/>
        <rFont val="Frutiger LT 45 Light"/>
        <family val="2"/>
      </rPr>
      <t xml:space="preserve">
Gli iscritti comprendono i bambini che compiono i 3 anni di età tra il 1 gennaio e il 30 aprile dell'anno scolastico di riferimento (DPR n. 89/2009)</t>
    </r>
  </si>
  <si>
    <r>
      <rPr>
        <b/>
        <sz val="11"/>
        <rFont val="Frutiger LT 45 Light"/>
        <family val="2"/>
      </rPr>
      <t xml:space="preserve">Percentuale degli studenti coinvolti nei giochi sportivi studenteschi dalle fasi provinciali nelle scuole statali e paritarie del  primo e secondo grado calcolata sul totale degli studenti delle scuole statali e paritarie  </t>
    </r>
    <r>
      <rPr>
        <sz val="11"/>
        <rFont val="Frutiger LT 45 Light"/>
        <family val="2"/>
      </rPr>
      <t xml:space="preserve">
I Giochi sportivi studenteschi sono organizzati dal Ministero dell'istruzione, dell'università e della ricerca in collaborazione con il CONI e altre Federazioni sportive, le Regioni e gli Enti locali. 
</t>
    </r>
    <r>
      <rPr>
        <b/>
        <sz val="11"/>
        <rFont val="Frutiger LT 45 Light"/>
        <family val="2"/>
      </rPr>
      <t>Dall'anno scolastico 2012/13 è stata istituita dal MIUR una piattaforma informatica che consente l'iscrizione delle scuole all'attività extracurricolare di avviamento alla pratica sportiva a livello nazionale, ad esclusione della regione Valle D'Aosta e delle province di Trento e Bolzano. Il dato riportato nelle colonne a.s. 2012/13 e a.s. 2013/14 rappresenta la percentuale degli studenti delle scuole secondarie di primo e secondo grado iscritti sul portale, calcolata sul totale degli studenti delle scuole statali e paritarie   dell'anno di riferimento. Dall'anno scolastico 2013/14 i Giochi Sportivi Studenteschi hanno cambiato denominazione in Campionati Studenteschi.</t>
    </r>
  </si>
  <si>
    <r>
      <rPr>
        <b/>
        <sz val="11"/>
        <rFont val="Frutiger LT 45 Light"/>
        <family val="2"/>
      </rPr>
      <t xml:space="preserve">Percentuale dei docenti della scuola primaria coinvolti nel progetto nazionale di Alfabetizzazione motoria calcolata sul totale dei docenti della scuola primaria. </t>
    </r>
    <r>
      <rPr>
        <sz val="11"/>
        <rFont val="Frutiger LT 45 Light"/>
        <family val="2"/>
      </rPr>
      <t xml:space="preserve">
Il progetto sperimentale è finalizzato ad affiancare l'insegnante elementare con un esperto laureato in scienze motorie al fine di agevolare la crescita professionale dell'insegnante nonchè la sua formazione nel campo specifico. 
I dati sono a disposizione a partire dall'anno scolastico 2009/2010.
</t>
    </r>
    <r>
      <rPr>
        <b/>
        <sz val="11"/>
        <rFont val="Frutiger LT 45 Light"/>
        <family val="2"/>
      </rPr>
      <t xml:space="preserve">Il progetto di alfabetizzazione motoria nella scuola primaria si è concluso nell'a.s. 2012/13. Nell'anno 2013/14 è stato relizzato il </t>
    </r>
    <r>
      <rPr>
        <b/>
        <i/>
        <sz val="11"/>
        <rFont val="Frutiger LT 45 Light"/>
        <family val="2"/>
      </rPr>
      <t xml:space="preserve">progetto nazionale per l'educazione fisica nella scuola primaria </t>
    </r>
    <r>
      <rPr>
        <b/>
        <sz val="11"/>
        <rFont val="Frutiger LT 45 Light"/>
        <family val="2"/>
      </rPr>
      <t xml:space="preserve">che ha avuto una impostazione simile all'attività progettuale precedente ma diverse modalità attuative. </t>
    </r>
  </si>
  <si>
    <r>
      <t xml:space="preserve">Percentuale degli studenti che hanno conseguito "il patentino" calcolato sul totale degli studenti che hanno frequentato i corsi finalizzati al rilascio dello stesso  
</t>
    </r>
    <r>
      <rPr>
        <sz val="11"/>
        <rFont val="Frutiger LT 45 Light"/>
        <family val="2"/>
      </rPr>
      <t xml:space="preserve">
</t>
    </r>
    <r>
      <rPr>
        <b/>
        <sz val="11"/>
        <rFont val="Frutiger LT 45 Light"/>
        <family val="2"/>
      </rPr>
      <t>nota:  dal 19 gennaio 2013 non sono più svolti corsi di formazione, per la preparazione alla prova teorica, presso gli istituti scolastici di iscrizione secondaria (Circolare del Ministero delle Infrastrutture e dei Trasporti  prot.n. 635 del 9/1/2013 - Applicazione DLgs n. 59 del 18/4/2011)</t>
    </r>
  </si>
  <si>
    <r>
      <t xml:space="preserve">Numero di studenti  coinvolti in iniziative a carattere nazionale volte alla prevenzione delle dipendenze </t>
    </r>
    <r>
      <rPr>
        <b/>
        <sz val="12"/>
        <rFont val="Frutiger LT 45 Light"/>
        <family val="2"/>
      </rPr>
      <t xml:space="preserve">
</t>
    </r>
  </si>
  <si>
    <r>
      <rPr>
        <b/>
        <sz val="11"/>
        <rFont val="Frutiger LT 45 Light"/>
        <family val="2"/>
      </rPr>
      <t>Numero dei progetti finanziati in scuole in cui sono presenti alunni che parlano una delle lingue rientranti nell'elenco  ufficiale che individua le minoranze linguistiche</t>
    </r>
    <r>
      <rPr>
        <sz val="11"/>
        <rFont val="Frutiger LT 45 Light"/>
        <family val="2"/>
      </rPr>
      <t xml:space="preserve">
nota: Dall'anno scolastico  2009/2010 i progetti finanziati sono relativi a reti di scuole e il finanziamento è biennale</t>
    </r>
  </si>
  <si>
    <r>
      <rPr>
        <b/>
        <sz val="11"/>
        <rFont val="Frutiger LT 45 Light"/>
        <family val="2"/>
      </rPr>
      <t>Numero di borse di studio erogate agli orfani e ai figli delle vittime del terrorismo.</t>
    </r>
    <r>
      <rPr>
        <sz val="11"/>
        <rFont val="Frutiger LT 45 Light"/>
        <family val="2"/>
      </rPr>
      <t xml:space="preserve">
La Legge n. 407/1998 art. 4  prevede l'assegnazione di borse di studio da parte dello Stato a favore delle vittime del terrorismo e criminalità organizzata, delle vittime del dovere nonchè dei loro superstiti. La procedura di assegnazione delle borse prevede la formazione di una graduatoria per ogni ordine di scuola (scuola primaria e I grado, scuola II grado e Università) da parte della Presidenza del Consiglio dei Ministri. Il Ministero dell'istruzione, dell'università e della ricerca provvede alla assegnazione delle risorse. L'intervento ha come obiettivo quello di sostenere finanziariamente i soggetti citati fino al conseguimento del Diploma di Laurea.  
NOTA: La serie storica è stata rivista.</t>
    </r>
  </si>
  <si>
    <r>
      <rPr>
        <b/>
        <sz val="11"/>
        <rFont val="Frutiger LT 45 Light"/>
        <family val="2"/>
      </rPr>
      <t xml:space="preserve">Numero degli studenti che hanno ottenuto la votazione di 100 e lode agli esami di Stato nella scuola secondaria di 2° grado delle istituzioni scolastiche statali e paritarie e che hanno fruito degli incentivi  di natura economica.
</t>
    </r>
    <r>
      <rPr>
        <sz val="11"/>
        <rFont val="Frutiger LT 45 Light"/>
        <family val="2"/>
      </rPr>
      <t xml:space="preserve">
L'attività di valorizzazione delle eccellenze è disciplinata dalla legge 11 gennaio 2007 n. 1  e dal d.lgs 29 dicembre 2007 n. 262. In questo contesto, la Direttiva Ministeriale n. 65 del 26 luglio 2007 prevede, a favore degli studenti diplomati con la votazione di 100 e lode agli Esami di Stato, l'assegnazione di buoni da utilizzare per l'acquisto di libri, testi universitari, abbonamenti e riviste scientifiche la cui entità viene determinata con provvedimento ministeriale. A partire dall'anno scolastico 2006/2007, le istituzioni scolastiche interessate comunicano al Ministero dell'istruzione, dell'università e della ricerca  i nominativi dei neo diplomati con lode. Il Ministero dell'istruzione, dell'università e della ricerca provvede alla assegnazione delle risorse (a seconda del budget a disposizione varia l'importo).
</t>
    </r>
  </si>
  <si>
    <r>
      <rPr>
        <b/>
        <sz val="11"/>
        <rFont val="Frutiger LT 45 Light"/>
        <family val="2"/>
      </rPr>
      <t xml:space="preserve">Percentuale degli studenti  premiati calcolato sul totale degli studenti partecipanti alle gare e/o competizioni finali. </t>
    </r>
    <r>
      <rPr>
        <sz val="11"/>
        <rFont val="Frutiger LT 45 Light"/>
        <family val="2"/>
      </rPr>
      <t xml:space="preserve">
La legge n. 1 dell'11 gennaio 2007 e successivamente il d.lgs 29 dicembre 2007 n. 262 hanno riconosciuto l'importanza della valorizzazione delle eccellenze anche attraverso inziative di confronto e di competizioni individuali e per gruppi in diversi ambiti disciplinari. Le iniziative si rivolgono agli studenti delle scuole secondarie di secondo grado.  Il Ministero dell'istruzione, dell'università e della ricerca provvede a vagliare le competizioni proposte dalle istituzioni scolastiche, enti e/o associazioni accreditate.  I nominativi degli studenti vincitori sono comunicati da ciascuna scuola con l'indicazione del tipo di manifestazione. A partire dagli anni scolastici 2006/2007 e 2007/2008 tutti gli studenti vincitori delle competizioni sono stati premiati, mentre per gli anni scolastici 2008/2009 e 2009/2010 causa riduzione delle risorse finanaziare, gli studenti beneficiari dei premi sono stati individuati sulla base di parametri stabiliti nei decreti direttoriali. I premi consistono in premi economici, benefit , accreditamenti per l'accesso a biblioteche, musei, partecipazione a iniziative di centri scientifici nazionali di ricerca, viaggi di istruzione, ecc. 
</t>
    </r>
  </si>
  <si>
    <r>
      <rPr>
        <b/>
        <sz val="11"/>
        <rFont val="Frutiger LT 45 Light"/>
        <family val="2"/>
      </rPr>
      <t>Numero di bambini iscritti alle sezioni primavera.</t>
    </r>
    <r>
      <rPr>
        <sz val="11"/>
        <rFont val="Frutiger LT 45 Light"/>
        <family val="2"/>
      </rPr>
      <t xml:space="preserve">
L’articolo 1, comma 630, della legge 27 dicembre 2006, n. 296 ha istituito il servizio educativo per bambini di età compresa tra i 24 e i 36 mesi denominato “sezioni primavera” da realizzarsi mediante iniziative sperimentali improntate a criteri di qualità pedagogica rispondenti alla fascia di età. 
Il finanziamento pubblico è assegnato, nei limiti consentiti dalle risorse finanziarie rese annualmente disponibili dal Ministero dell'istruzione, dell'università e della ricerca, dal Dipartimento delle politiche per la famiglia e dal Ministero del Lavoro e delle politiche sociali. Il contributo complessivo viene successivamente ripartito agli Uffici scolastici Regionali e integrato dalla quota della Regione.  
Il servizio è attivo dall'anno scolastico 2007-2008. Si fa presente che i dati relativi agli anni scolastici 2008/2009 e 2009/2010 sono reperibili presso gli Uffici scolastici Regionali.
</t>
    </r>
  </si>
  <si>
    <r>
      <t xml:space="preserve">Numero di iscritti alla scuola primaria/numero di posti docente della scuola primaria statale
</t>
    </r>
    <r>
      <rPr>
        <sz val="11"/>
        <rFont val="Frutiger LT 45 Light"/>
        <family val="2"/>
      </rPr>
      <t>Il rapporto è calcolato come comunicato all'OCSE senza tenere conto dei posti di sostegno. Nei posti sono compresi i docenti di classe, gli specialisti di lingua straniera e gli insegnanti di religione</t>
    </r>
    <r>
      <rPr>
        <b/>
        <sz val="11"/>
        <rFont val="Frutiger LT 45 Light"/>
        <family val="2"/>
      </rPr>
      <t xml:space="preserve">
</t>
    </r>
  </si>
  <si>
    <r>
      <t xml:space="preserve">Numero di alunni con disabilità iscritti alla scuola primaria/numero di posti di sostegno nella scuola primaria
</t>
    </r>
    <r>
      <rPr>
        <sz val="12"/>
        <rFont val="Frutiger LT 45 Light"/>
        <family val="2"/>
      </rPr>
      <t xml:space="preserve">
Secondo la Legge 244 art. 1 comma 413 del 24 dicembre 2007 il rapporto tra studenti disabili e insegnanti di sostegno è 1 insegnante per 2 studenti</t>
    </r>
  </si>
  <si>
    <r>
      <t xml:space="preserve">Numero di iscritti alla scuola primaria / Numero del personale ausiliare, tecnico e amministrativo (ATA) della scuola primaria
</t>
    </r>
    <r>
      <rPr>
        <sz val="11"/>
        <rFont val="Frutiger LT 45 Light"/>
        <family val="2"/>
      </rPr>
      <t xml:space="preserve">Il personale ATA relativo agli Istituti comprensivi e ai Circoli didattici è ripartito in misura proporzionale agli alunni iscritti agli ordini di scuola compresi nel singolo istituto scolastico.  </t>
    </r>
  </si>
  <si>
    <r>
      <t>Percentuale di risposte corrette degli studenti della classe II della scuola primaria per la matematica, rilevato dalle prove del Sistema nazionale di valutazione.</t>
    </r>
    <r>
      <rPr>
        <sz val="12"/>
        <rFont val="Frutiger LT 45 Light"/>
        <family val="2"/>
      </rPr>
      <t xml:space="preserve">
L'indicatore si riferisce al campione delle scuole INVALSI nelle quali è presente durante la prove anche un osservatore esterno.</t>
    </r>
  </si>
  <si>
    <r>
      <rPr>
        <b/>
        <sz val="11"/>
        <rFont val="Frutiger LT 45 Light"/>
        <family val="2"/>
      </rPr>
      <t>Percentuale di risposte corrette degli studenti della classe V della scuola primaria per la matematica, rilevato dalle prove del Sistema nazionale di valutazione.</t>
    </r>
    <r>
      <rPr>
        <sz val="12"/>
        <rFont val="Frutiger LT 45 Light"/>
        <family val="2"/>
      </rPr>
      <t xml:space="preserve">
L'indicatore si riferisce al campione delle scuole INVALSI nelle quali è presente durante la prove anche un osservatore esterno.</t>
    </r>
  </si>
  <si>
    <r>
      <t xml:space="preserve">Percentuale di risposte corrette degli studenti della classe II della scuola primaria per l'italiano, rilevato dalle prove del Sistema nazionale di valutazione.
</t>
    </r>
    <r>
      <rPr>
        <sz val="11"/>
        <rFont val="Frutiger LT 45 Light"/>
        <family val="2"/>
      </rPr>
      <t>L'indicatore si riferisce al campione delle scuole INVALSI nelle quali è presente durante la prove anche un osservatore esterno.</t>
    </r>
  </si>
  <si>
    <r>
      <t xml:space="preserve">Percentuale di risposte corrette degli studenti della classe V della scuola primaria per l'italiano, rilevato dalle prove del Sistema nazionale di valutazione.
</t>
    </r>
    <r>
      <rPr>
        <sz val="11"/>
        <rFont val="Frutiger LT 45 Light"/>
        <family val="2"/>
      </rPr>
      <t>L'indicatore si riferisce al campione delle scuole INVALSI nelle quali è presente durante la prove anche un osservatore esterno.</t>
    </r>
  </si>
  <si>
    <r>
      <rPr>
        <b/>
        <sz val="11"/>
        <rFont val="Frutiger LT 45 Light"/>
        <family val="2"/>
      </rPr>
      <t xml:space="preserve">L'indicatore confronta il numero di risorse equivalenti teoriche per la sostituzione di personale sul totale dell'organico della scuola. </t>
    </r>
    <r>
      <rPr>
        <sz val="11"/>
        <rFont val="Frutiger LT 45 Light"/>
        <family val="2"/>
      </rPr>
      <t xml:space="preserve">
E' calcolato come:
numeratore = Numero di full time equivalent (FTE) sostituite = (Spesa impegnata per supplenze brevi, per supplenze maternità e per ore eccedenti per la sostituzione di docenti nell'esercizio)/importo medio della retribuzione sull'orario di lavoro come stabilito nel Contratto collettivo nazionale.
denominatore = Full time equivalent dell'organico di diritto
L'indicatore si riferisce all'esercizio finanziario. La impegnata per supplenze brevi, etc. è desunta dai bilanci scolastici (con una copertura delle scuole pari a circa 95% del totale).
Il valore dell'indicatore è riportato separatamente per tipologia di gestione dell'istituto scolastico: 
12a - Scuole elementari 
12b - Istituti Comprensivi/Circoli didattici che hanno la scuola primaria</t>
    </r>
  </si>
  <si>
    <r>
      <rPr>
        <b/>
        <sz val="11"/>
        <rFont val="Frutiger LT 45 Light"/>
        <family val="2"/>
      </rPr>
      <t xml:space="preserve">L'indicatore confronta il numero di risorse equivalenti teoriche per la sostituzione di personale sul totale dell'organico della scuola. </t>
    </r>
    <r>
      <rPr>
        <sz val="11"/>
        <rFont val="Frutiger LT 45 Light"/>
        <family val="2"/>
      </rPr>
      <t xml:space="preserve">
E' calcolato come:
numeratore = Numero di full time equivalent (FTE) sostituite = (Spesa impegnata per supplenze brevi, per supplenze maternità e per ore eccedenti per la sostituzione di docenti nell'esercizio)/importo medio della retribuzione sull'orario annuale d'obbligo come stabilito nel Contratto collettivo nazionale.
denominatore = Full time equivalent dell'organico di diritto
L'indicatore si riferisce all'esercizio finanziario. La somma impegnata per supplenze brevi, etc. è desunta dai contratti di lavoro dipendente sottoscritti dalle scuole</t>
    </r>
  </si>
  <si>
    <r>
      <rPr>
        <b/>
        <sz val="11"/>
        <rFont val="Frutiger LT 45 Light"/>
        <family val="2"/>
      </rPr>
      <t xml:space="preserve">L'indicatore confronta il numero di risorse equivalenti teoriche per la sostituzione di personale sul totale dell'organico della scuola. </t>
    </r>
    <r>
      <rPr>
        <sz val="11"/>
        <rFont val="Frutiger LT 45 Light"/>
        <family val="2"/>
      </rPr>
      <t xml:space="preserve">
E' calcolato come:
numeratore = Numero di full time equivalent (FTE) sostituite = (Spesa impegnata per supplenze brevi, per supplenze maternità e per ore eccedenti per la sostituzione di docenti nell'esercizio)/importo medio della retribuzione sull'orario annuale d'obbligo come stabilito nel Contratto collettivo nazionale.
denominatore = Full time equivalent dell'organico di diritto
L'indicatore si riferisce all'esercizio finanziario. La impegnata per supplenze brevi, etc. è desunta dai bilanci scolastici (con una copertura delle scuole pari a circa 95% del totale).
Il valore dell'indicatore è riportato separatamente per tipologia di gestione dell'istituto scolastico: 
11a - Scuole elementari 
11b - Istituti comprensivi/Circoli didattici che hanno la scuola primaria
</t>
    </r>
  </si>
  <si>
    <r>
      <rPr>
        <b/>
        <sz val="11"/>
        <rFont val="Frutiger LT 45 Light"/>
        <family val="2"/>
      </rPr>
      <t>Per il tasso di sostituzione del personale docente si rimanda alla descrizione dell'indicatore 11.</t>
    </r>
    <r>
      <rPr>
        <sz val="11"/>
        <rFont val="Frutiger LT 45 Light"/>
        <family val="2"/>
      </rPr>
      <t xml:space="preserve">
Il valore dell'indicatore è riportato separatamente per tipologia di gestione dell'istituto scolastico: 
13a - Scuole elementari 
13b - Istituti comprensivi/Circoli didattici che hanno la scuola primaria</t>
    </r>
  </si>
  <si>
    <r>
      <rPr>
        <b/>
        <sz val="11"/>
        <rFont val="Frutiger LT 45 Light"/>
        <family val="2"/>
      </rPr>
      <t>Per il tasso di sostituzione del personale ausiliario, tecnico e amministrativo (ATA) si rimanda alla descrizione dell'indicatore 12.</t>
    </r>
    <r>
      <rPr>
        <sz val="11"/>
        <rFont val="Frutiger LT 45 Light"/>
        <family val="2"/>
      </rPr>
      <t xml:space="preserve">
Il valore dell'indicatore è riportato separatamente per tipologia di gestione dell'istituto scolastico: 
14a - Scuole elementari 
14b - Istituti comprensivi/Circoli didattici che hanno la scuola primaria</t>
    </r>
  </si>
  <si>
    <r>
      <t xml:space="preserve">Numero di alunni con disabilità iscritti alla scuola secondaria di primo grado/Numero dei posti di sostegno nella scuola secondaria di primo grado
</t>
    </r>
    <r>
      <rPr>
        <sz val="11"/>
        <rFont val="Frutiger LT 45 Light"/>
        <family val="2"/>
      </rPr>
      <t>Secondo la Legge 244 art. 1 comma 413 del 24 dicembre 2007 il rapporto tra studenti disabili e insegnanti di sostegno è 1 insegnante per 2 studenti</t>
    </r>
  </si>
  <si>
    <r>
      <t xml:space="preserve">Percentuale degli studenti iscritti alla scuola secondaria di primo grado che fruiscono del tempo prolungato sul totale degli studenti iscritti
</t>
    </r>
    <r>
      <rPr>
        <sz val="11"/>
        <rFont val="Frutiger LT 45 Light"/>
        <family val="2"/>
      </rPr>
      <t>Per tempo prolungato secondo il DPR. n. 89 del 2009 art. 5 si intende un orario settimanale tra le 36 e le 40 ore.</t>
    </r>
    <r>
      <rPr>
        <b/>
        <sz val="11"/>
        <color indexed="8"/>
        <rFont val="Frutiger LT 45 Light"/>
        <family val="2"/>
      </rPr>
      <t xml:space="preserve">
</t>
    </r>
  </si>
  <si>
    <r>
      <t xml:space="preserve">Percentuale di risposte corrette degli studenti della classe prima della scuola secondaria di primo grado per la matematica, sul totale delle prove del Sistema nazionale di valutazione (media).
</t>
    </r>
    <r>
      <rPr>
        <sz val="11"/>
        <rFont val="Frutiger LT 45 Light"/>
        <family val="2"/>
      </rPr>
      <t>L'indicatore si riferisce al campione delle scuole INVALSI nelle quali è presente durante la prove anche un osservatore esterno.</t>
    </r>
  </si>
  <si>
    <r>
      <rPr>
        <b/>
        <sz val="11"/>
        <rFont val="Frutiger LT 45 Light"/>
        <family val="2"/>
      </rPr>
      <t xml:space="preserve">L'indicatore confronta il numero di risorse equivalenti teoriche per la sostituzione di personale sul totale dell'organico della scuola. </t>
    </r>
    <r>
      <rPr>
        <sz val="11"/>
        <rFont val="Frutiger LT 45 Light"/>
        <family val="2"/>
      </rPr>
      <t xml:space="preserve">
E' calcolato come:
numeratore = Numero di full time equivalent (FTE) sostituite = (Spesa impegnata per supplenze brevi, per supplenze maternità e per ore eccedenti per la sostituzione di docenti nell'esercizio)/importo medio della retribuzione  sull'orario di lavoro come stabilito nel Contratto collettivo nazionale.
denominatore = Full time equivalent dell'organico di diritto
L'indicatore si riferisce all'esercizio finanziario. La impegnata per supplenze brevi, etc. è desunta dai bilanci scolastici (con una copertura delle scuole pari a circa 95% del totale).
Il valore dell'indicatore è riportato separatamente per tipologia di gestione dell'istituto scolastico: 
15a - Scuole medie 
15b - Istituti comprensivi che hanno la scuola media</t>
    </r>
  </si>
  <si>
    <r>
      <t xml:space="preserve">Percentuale di risposte corrette degli studenti della classe prima della scuola secondaria di primo grado per la matematica, sul totale delle prove del Sistema nazionale di valutazione (media).
(scuole del nord Italia)
</t>
    </r>
    <r>
      <rPr>
        <sz val="11"/>
        <rFont val="Frutiger LT 45 Light"/>
        <family val="2"/>
      </rPr>
      <t>L'indicatore si riferisce al campione delle scuole INVALSI nelle quali è presente durante la prove anche un osservatore esterno.</t>
    </r>
  </si>
  <si>
    <r>
      <t xml:space="preserve">Percentuale di risposte corrette degli studenti della classe prima della scuola secondaria di primo grado per la matematica, sul totale delle prove del Sistema nazionale di valutazione (media).
(scuole del centro Italia)
</t>
    </r>
    <r>
      <rPr>
        <sz val="11"/>
        <rFont val="Frutiger LT 45 Light"/>
        <family val="2"/>
      </rPr>
      <t>L'indicatore si riferisce al campione delle scuole INVALSI nelle quali è presente durante la prove anche un osservatore esterno.</t>
    </r>
  </si>
  <si>
    <r>
      <t xml:space="preserve">Percentuale di risposte corrette degli studenti della classe prima della scuola secondaria di primo grado per la matematica, sul totale delle prove del Sistema nazionale di valutazione (media).
(scuole del sud Italia)
</t>
    </r>
    <r>
      <rPr>
        <sz val="11"/>
        <rFont val="Frutiger LT 45 Light"/>
        <family val="2"/>
      </rPr>
      <t>L'indicatore si riferisce al campione delle scuole INVALSI nelle quali è presente durante la prove anche un osservatore esterno.</t>
    </r>
  </si>
  <si>
    <r>
      <t xml:space="preserve">Percentuale di risposte corrette degli studenti della classe prima della scuola secondaria di primo grado per l'italiano, sul totale delle prove del Sistema nazionale di valutazione (media).
</t>
    </r>
    <r>
      <rPr>
        <sz val="11"/>
        <rFont val="Frutiger LT 45 Light"/>
        <family val="2"/>
      </rPr>
      <t>L'indicatore si riferisce al campione delle scuole INVALSI nelle quali è presente durante la prove anche un osservatore esterno.</t>
    </r>
  </si>
  <si>
    <r>
      <t xml:space="preserve">Percentuale di risposte corrette degli studenti della classe prima della scuola secondaria di primo grado per l'italiano, sul totale delle prove del Sistema nazionale di valutazione (media).
(scuole del nord Italia)
</t>
    </r>
    <r>
      <rPr>
        <sz val="11"/>
        <rFont val="Frutiger LT 45 Light"/>
        <family val="2"/>
      </rPr>
      <t>L'indicatore si riferisce al campione delle scuole INVALSI nelle quali è presente durante la prove anche un osservatore esterno.</t>
    </r>
  </si>
  <si>
    <r>
      <t xml:space="preserve">Percentuale di risposte corrette degli studenti della classe prima della scuola secondaria di primo grado per l'italiano, sul totale delle prove del Sistema nazionale di valutazione (media).
(scuole del centro Italia)
</t>
    </r>
    <r>
      <rPr>
        <sz val="11"/>
        <rFont val="Frutiger LT 45 Light"/>
        <family val="2"/>
      </rPr>
      <t>L'indicatore si riferisce al campione delle scuole INVALSI nelle quali è presente durante la prove anche un osservatore esterno.</t>
    </r>
  </si>
  <si>
    <r>
      <t xml:space="preserve">Percentuale di risposte corrette degli studenti della classe prima della scuola secondaria di primo grado per l'italiano, sul totale delle prove del Sistema nazionale di valutazione (media).
(scuole del sud Italia)
</t>
    </r>
    <r>
      <rPr>
        <sz val="11"/>
        <rFont val="Frutiger LT 45 Light"/>
        <family val="2"/>
      </rPr>
      <t xml:space="preserve">
L'indicatore si riferisce al campione delle scuole INVALSI nelle quali è presente durante la prove anche un osservatore esterno.</t>
    </r>
  </si>
  <si>
    <r>
      <rPr>
        <b/>
        <sz val="11"/>
        <rFont val="Frutiger LT 45 Light"/>
        <family val="2"/>
      </rPr>
      <t xml:space="preserve">L'indicatore confronta il numero di risorse equivalenti teoriche per la sostituzione di personale sul totale dell'organico della scuola. </t>
    </r>
    <r>
      <rPr>
        <sz val="11"/>
        <rFont val="Frutiger LT 45 Light"/>
        <family val="2"/>
      </rPr>
      <t xml:space="preserve">
E' calcolato come:
numeratore = Numero di full time equivalent (FTE) sostituite = (Spesa impegnata per supplenze brevi, per supplenze maternità e per ore eccedenti per la sostituzione di docenti nell'esercizio)/importo medio della retribuzione  sull'orario annuale d'obbligo come stabilito nel Contratto collettivo nazionale.
denominatore = Full time equivalent dell'organico di diritto
L'indicatore si riferisce all'esercizio finanziario. La impegnata per supplenze brevi, etc. è desunta dai bilanci scolastici (con una copertura delle scuole pari a circa 95% del totale).
Il valore dell'indicatore è riportato separatamente per tipologia di gestione dell'istituto scolastico: 
14a - Scuole medie 
14b - Istituti comprensivi che hanno la scuola media</t>
    </r>
  </si>
  <si>
    <r>
      <rPr>
        <b/>
        <sz val="11"/>
        <rFont val="Frutiger LT 45 Light"/>
        <family val="2"/>
      </rPr>
      <t>Per il tasso di sostituzione del personale docente si rimanda alla descrizione dell'indicatore 7.</t>
    </r>
    <r>
      <rPr>
        <sz val="11"/>
        <rFont val="Frutiger LT 45 Light"/>
        <family val="2"/>
      </rPr>
      <t xml:space="preserve">
Il valore dell'indicatore è riportato separatamente per tipologia di gestione dell'istituto scolastico: 
16a - Scuole medie 
16b - Istituti comprensivi che hanno la scuola media</t>
    </r>
  </si>
  <si>
    <r>
      <rPr>
        <b/>
        <sz val="11"/>
        <rFont val="Frutiger LT 45 Light"/>
        <family val="2"/>
      </rPr>
      <t>Per il tasso di sostituzione del personale ausiliario, tecnico e amministrativo (ATA) si rimanda alla descrizione dell'indicatore 8.</t>
    </r>
    <r>
      <rPr>
        <sz val="11"/>
        <rFont val="Frutiger LT 45 Light"/>
        <family val="2"/>
      </rPr>
      <t xml:space="preserve">
Il valore dell'indicatore è riportato separatamente per tipologia di gestione dell'istituto scolastico: 
17a - Scuole medie 
17b - Istituti comprensivi che hanno la scuola media</t>
    </r>
  </si>
  <si>
    <r>
      <t xml:space="preserve">Numero di iscritti alla scuola secondaria di secondo grado/Numero dei posti docente della scuola secondaria di secondo grado statale, con esclusione dei posti di sostegno.
</t>
    </r>
    <r>
      <rPr>
        <sz val="11"/>
        <rFont val="Frutiger LT 45 Light"/>
        <family val="2"/>
      </rPr>
      <t>I</t>
    </r>
    <r>
      <rPr>
        <b/>
        <sz val="11"/>
        <rFont val="Frutiger LT 45 Light"/>
        <family val="2"/>
      </rPr>
      <t xml:space="preserve"> </t>
    </r>
    <r>
      <rPr>
        <sz val="11"/>
        <rFont val="Frutiger LT 45 Light"/>
        <family val="2"/>
      </rPr>
      <t>posti docente includono gli spezzoni di orario.</t>
    </r>
  </si>
  <si>
    <r>
      <rPr>
        <b/>
        <sz val="11"/>
        <rFont val="Frutiger LT 45 Light"/>
        <family val="2"/>
      </rPr>
      <t xml:space="preserve">L'indicatore confronta il numero di risorse equivalenti teoriche per la sostituzione di personale sul totale dell'organico della scuola. </t>
    </r>
    <r>
      <rPr>
        <sz val="11"/>
        <rFont val="Frutiger LT 45 Light"/>
        <family val="2"/>
      </rPr>
      <t xml:space="preserve">
E' calcolato come:
numeratore = Numero di full time equivalent (FTE) sostituite = (Spesa impegnata per supplenze brevi, per supplenze maternità e per ore eccedenti per la sostituzione di docenti nell'esercizio)/importo medio della retribuzione  sull'orario annuale d'obbligo come stabilito nel Contratto Collettivo Nazionale.
denominatore = Full time equivalent dell'organico di diritto
L'indicatore si riferisce all'esercizio finanziario. La impegnata per supplenze brevi, etc. è desunta dai bilanci scolastici (con una copertura delle scuole pari a circa 95% del totale).</t>
    </r>
  </si>
  <si>
    <r>
      <rPr>
        <b/>
        <sz val="11"/>
        <rFont val="Frutiger LT 45 Light"/>
        <family val="2"/>
      </rPr>
      <t xml:space="preserve">L'indicatore confronta il numero di risorse equivalenti teoriche per la sostituzione di personale sul totale dell'organico della scuola. </t>
    </r>
    <r>
      <rPr>
        <sz val="11"/>
        <rFont val="Frutiger LT 45 Light"/>
        <family val="2"/>
      </rPr>
      <t xml:space="preserve">
E' calcolato come:
numeratore = Numero di full time equivalent (FTE) sostituite = (Spesa impegnata per supplenze brevi, per supplenze maternità e per ore eccedenti per la sostituzione di docenti nell'esercizio)/importo medio della retribuzione  sull'orario di lavoro come stabilito nel Contratto Collettivo Nazionale.
denominatore = Full time equivalent dell'organico di diritto
L'indicatore si riferisce all'esercizio finanziario. La impegnata per supplenze brevi, etc. è desunta dai bilanci scolastici (con una copertura delle scuole pari a circa 95% del totale).</t>
    </r>
  </si>
  <si>
    <r>
      <rPr>
        <b/>
        <sz val="11"/>
        <rFont val="Frutiger LT 45 Light"/>
        <family val="2"/>
      </rPr>
      <t xml:space="preserve">Numero delle scuole secondarie di secondo grado in stato di disavanzo finanziario /Totale numero delle scuole secondarie di secondo grado per 100  </t>
    </r>
    <r>
      <rPr>
        <sz val="11"/>
        <rFont val="Frutiger LT 45 Light"/>
        <family val="2"/>
      </rPr>
      <t xml:space="preserve">
Una scuola è in disavanzo quando il Fondo cassa al 31.12 - Residui passivi al 31.12 + Residui attivi al 31.12 al netto dei residui riferiti all'Amministrazione Centrale è negativo.
L'indicatore rappresenta la capacità della scuola di far fronte agli impegni con la situazione di cassa  e le riscossioni previste al termine dell'esercizio. L'indicatore è nettizzato rispetto ai crediti vantati nei confronti dell'Amministrazione centrale che potrebbero essere non esigibili o non esistenti.</t>
    </r>
    <r>
      <rPr>
        <sz val="11"/>
        <color indexed="10"/>
        <rFont val="Frutiger LT 45 Light"/>
        <family val="2"/>
      </rPr>
      <t xml:space="preserve"> </t>
    </r>
    <r>
      <rPr>
        <sz val="11"/>
        <rFont val="Frutiger LT 45 Light"/>
        <family val="2"/>
      </rPr>
      <t xml:space="preserve">
L'indicatore è calcolato per esercizio finanziario sulla base dei dati dei bilanci scolastici (il dato è calcolato sul circa 95% dell'universo di riferimento).</t>
    </r>
  </si>
  <si>
    <r>
      <rPr>
        <b/>
        <sz val="11"/>
        <rFont val="Frutiger LT 45 Light"/>
        <family val="2"/>
      </rPr>
      <t xml:space="preserve">L'indicatore rappresenta l'ampiezza della coda della distribuzione dell'ammontare del disavanzo per alunno per le scuole secondarie di secondo grado in cui il disavanzo è più elevato. </t>
    </r>
    <r>
      <rPr>
        <sz val="11"/>
        <rFont val="Frutiger LT 45 Light"/>
        <family val="2"/>
      </rPr>
      <t xml:space="preserve">
E' calcolato come differenza tra: 
la mediana (il valore corrispondente al 50% delle scuole in ordine crescente del disavanzo per alunno) e il 99esimo percentile della distribuzione (il valore corrispondente al 99% delle scuole in ordine crescente del disavanzo per alunno), al fine di depurare da eventuali errori di misura. 
L'indicatore è calcolato per esercizio finanziario sulla base dei dati dei bilanci scolastici (il dato è calcolato sul circa 95% dell'universo di riferimento). </t>
    </r>
  </si>
  <si>
    <t>Numero di iscritti alla scuola secondaria di secondo grado / Numero del personale ausiliario, tecnico e amministrativo (ATA) della scuola secondaria di secondo grado</t>
  </si>
  <si>
    <r>
      <t xml:space="preserve">Messa a regime  percorsi  del sistema di istruzione e formazione professionale, anche per l'assolvimento dell'obbligo di istruzione, e consolidamento della collaborazione tra istituzioni scolastiche e formative, soggetti del territorio e mondo del lavoro </t>
    </r>
    <r>
      <rPr>
        <sz val="11"/>
        <color indexed="8"/>
        <rFont val="Frutiger LT 45 Light"/>
        <family val="2"/>
      </rPr>
      <t xml:space="preserve">(IFP)
Fonte:
Legge n. 133/2008
D.Lgs. n. 226/2005
</t>
    </r>
  </si>
  <si>
    <t>Attività 3  -  Sistema di Istruzione e Formazione Tecnica Superiore - Istituti Tecnici Superiori</t>
  </si>
  <si>
    <r>
      <t xml:space="preserve">Percentuale di iscritti a percorsi di istruzione e formazione professionale (IeFP) realizzati da istituti professionali nell'ambito dell'autonomia scolastica calcolata sul totale degli allievi che seguono percorsi IeFP
</t>
    </r>
    <r>
      <rPr>
        <sz val="11"/>
        <rFont val="Frutiger LT 45 Light"/>
        <family val="2"/>
      </rPr>
      <t xml:space="preserve">
Il Ministero dell'istruzione, dell'università e della ricerca partecipa  attraverso l'utilizzo di docenti; le Regioni finanziano i moduli formativi professionalizzanti (avvalendosi sia di FSE sia di risorse ripartite dal MLPS)</t>
    </r>
  </si>
  <si>
    <r>
      <t>Numero di iscritti a percorsi di istruzione e formazione professionale (IeFP) realizzati da istituti</t>
    </r>
    <r>
      <rPr>
        <b/>
        <strike/>
        <sz val="11"/>
        <rFont val="Frutiger LT 45 Light"/>
        <family val="2"/>
      </rPr>
      <t xml:space="preserve"> </t>
    </r>
    <r>
      <rPr>
        <b/>
        <sz val="11"/>
        <rFont val="Frutiger LT 45 Light"/>
        <family val="2"/>
      </rPr>
      <t>professionali nell'ambito dell'autonomia scolastica</t>
    </r>
  </si>
  <si>
    <r>
      <t xml:space="preserve">Percentuale degli studenti coinvolti nei percorsi di alternanza scuola-lavoro calcolata sul totale dei giovani in età 15-19
</t>
    </r>
    <r>
      <rPr>
        <sz val="11"/>
        <rFont val="Frutiger LT 45 Light"/>
        <family val="2"/>
      </rPr>
      <t>Il Ministero dell'istruzione, dell'università e della ricerca partecipa attraverso l'erogazione alle scuole (precedenza agli Istituti professionali) nel limite massimo di 30 milioni di euro per anno, a valere sul Fondo di cui alla L. 440/97 (art. 9, D.Lgs. 77-05).</t>
    </r>
  </si>
  <si>
    <r>
      <t xml:space="preserve">Numero di Regioni che hanno attivato  Istituti Tecnici Superiori e Poli tecnico professionali 
</t>
    </r>
    <r>
      <rPr>
        <sz val="11"/>
        <rFont val="Frutiger LT 45 Light"/>
        <family val="2"/>
      </rPr>
      <t>Il Ministero dell'istruzione, dell'università e della ricerca  assegna  un contributo a sostegno dei piani regionali triennali a valere sulle risorse di cui all'articolo 1, comma 875, della legge n. 296/2006, così come modificato dall'art. 7, comma 37-ter, legge n. 135 del 7 agosto 2012. Le Regioni hanno l'obbligo di un co-finanziamento almeno del 30% del contributo Ministero dell'istruzione, dell'università e della ricerca.</t>
    </r>
  </si>
  <si>
    <t xml:space="preserve">Percentuale degli adulti che hanno conseguito un certificato/attestato in esito ai corsi di integrazione linguistica e sociale calcolata sul totale degli adulti che hanno frequentato corsi di integrazione linguistica e sociale </t>
  </si>
  <si>
    <r>
      <rPr>
        <b/>
        <sz val="11"/>
        <color indexed="8"/>
        <rFont val="Frutiger LT 45 Light"/>
        <family val="2"/>
      </rPr>
      <t xml:space="preserve">2.a </t>
    </r>
    <r>
      <rPr>
        <sz val="11"/>
        <color indexed="8"/>
        <rFont val="Frutiger LT 45 Light"/>
        <family val="2"/>
      </rPr>
      <t>Contributi a favore dei Collegi universitari legalmente riconosciuti per lo svolgimento di attività culturale a carattere nazionale ed internazionale</t>
    </r>
    <r>
      <rPr>
        <sz val="11"/>
        <color indexed="10"/>
        <rFont val="Frutiger LT 45 Light"/>
        <family val="2"/>
      </rPr>
      <t xml:space="preserve">
</t>
    </r>
    <r>
      <rPr>
        <b/>
        <sz val="11"/>
        <rFont val="Frutiger LT 45 Light"/>
        <family val="2"/>
      </rPr>
      <t xml:space="preserve">2.b </t>
    </r>
    <r>
      <rPr>
        <sz val="11"/>
        <rFont val="Frutiger LT 45 Light"/>
        <family val="2"/>
      </rPr>
      <t xml:space="preserve">Assegnazioni alle università per spese inerenti l'attività sportiva universitaria e i relativi impianti nonchè per il funzionamento dei comitati che sovraintendono alle attività medesime
</t>
    </r>
  </si>
  <si>
    <r>
      <t xml:space="preserve">Totale borse di studio erogate nell'anno accademico (t-1)/t dalle regioni tramite gli enti per il diritto allo studio universitario DSU (o tramite istituti autorizzati in seguito ad apposita legge regionale) agli studenti
</t>
    </r>
    <r>
      <rPr>
        <sz val="11"/>
        <color indexed="8"/>
        <rFont val="Frutiger LT 45 Light"/>
        <family val="2"/>
      </rPr>
      <t xml:space="preserve">
Per "corsi di laurea" si intendono i corsi di laurea triennale, specialistica, magistrale e a ciclo unico e i corsi del vecchio ordinamento. Sono inclusi corsi di livello universitario in Istituti di alta formazione artistica, musicale e coreutica (AFAM), Scuole superiori per mediatori linguistici ed altri istituti.
Per "vecchio ordinamento" si intende il percorso di studi precedente alla riforma del 1999. La laurea di vecchio ordinamento poteva essere conseguita al termine di un ciclo di studi della durata di quattro, cinque o sei anni, a seconda della disciplina studiata.
La riforma universitaria del 1999 (DM 509/99 e DM 270/04) ha istituito l’articolazione dell’istruzione universitaria su più livelli:  la "laurea triennale" che è il titolo di primo livello rilasciato al termine del corso di formazione della durata di tre anni e la  "laurea magistrale" (o laurea specialistica) che è il titolo di secondo livello rilasciato al termine del corso di formazione della durata di due anni dopo la laurea triennale.
La "laurea a ciclo unico" è prevista solo per alcuni corsi, afferenti a professioni regolamentate, per garantire una maggiore completezza ed unicità della formazione.
(NOTA: dati non pervenuti nel 2008: ARDSU della Basilicata)</t>
    </r>
  </si>
  <si>
    <r>
      <t xml:space="preserve">Percentuale di borse di studio erogate nell'anno accademico (t-1)/t dalle regioni tramite gli enti per il diritto allo studio universitario DSU (o tramite istituti autorizzati in seguito ad apposita legge regionale) agli studenti rispetto al numero di idonei
</t>
    </r>
    <r>
      <rPr>
        <sz val="11"/>
        <color indexed="8"/>
        <rFont val="Frutiger LT 45 Light"/>
        <family val="2"/>
      </rPr>
      <t xml:space="preserve">
Per "corsi di laurea" si intendono i corsi di laurea triennale, specialistica, magistrale e a ciclo unico e i corsi del vecchio ordinamento. Sono inclusi corsi di livello universitario in Istituti di alta formazione artistica, musicale e coreutica (AFAM), Scuole superiori per mediatori linguistici ed altri istituti.
Per "vecchio ordinamento" si intende il percorso di studi precedente alla riforma del 1999. La laurea di vecchio ordinamento poteva essere conseguita al termine di un ciclo di studi della durata di quattro, cinque o sei anni, a seconda della disciplina studiata.
La riforma universitaria del 1999 (DM 509/99 e DM 270/04) ha istituito l’articolazione dell’istruzione universitaria su più livelli:  la "laurea triennale" che è il titolo di primo livello rilasciato al termine del corso di formazione della durata di tre anni e la  "laurea magistrale" (o laurea specialistica) che è il titolo di secondo livello rilasciato al termine del corso di formazione della durata di due anni dopo la laurea triennale.
La "laurea a ciclo unico" è prevista solo per alcuni corsi, afferenti a professioni regolamentate, per garantire una maggiore completezza ed unicità della formazione.
(NOTA: dati non pervenuti nel 2008: ARDSU della Basilicata)</t>
    </r>
  </si>
  <si>
    <r>
      <rPr>
        <b/>
        <sz val="11"/>
        <rFont val="Frutiger LT 45 Light"/>
        <family val="2"/>
      </rPr>
      <t xml:space="preserve">Numero  totale studenti tesserati C.U.S. nell'anno accademico t/(t+1)
</t>
    </r>
    <r>
      <rPr>
        <sz val="11"/>
        <rFont val="Frutiger LT 45 Light"/>
        <family val="2"/>
      </rPr>
      <t xml:space="preserve">(per un maggiore confronto, si segnala che il  n. totale di studenti iscritti alle Università sedi di CUS è pari a : </t>
    </r>
    <r>
      <rPr>
        <b/>
        <sz val="11"/>
        <rFont val="Frutiger LT 45 Light"/>
        <family val="2"/>
      </rPr>
      <t>1.586.852 nel 2008/2009;  1.541.102 nel 2009/2010; 1.505.980 nel 2010/2011; 1.469.215 nel 2011/2012; 1.466.862 nel 2012/2013; 1.441.605 nel 2013/2014</t>
    </r>
    <r>
      <rPr>
        <sz val="11"/>
        <rFont val="Frutiger LT 45 Light"/>
        <family val="2"/>
      </rPr>
      <t>).
I Centri universitari sportivi (C.U.S.)  realizzano, nell’ambito di ciascuna aggregazione universitaria, le finalità istituzionali del Centro universitario sportivo italiano (C.U.S.I.) che è un Ente di promozione sportiva affiliato al C.O.N.I.  al quale lo Stato ha affidato il compito di curare la pratica, la diffusione ed il potenziamento dell'educazione fisica e dell'attività sportiva per gli studenti universitari italiani. 
Il C.U.S. è dotato di autonomia gestionale ed amministrativa e si occupa della conduzione degli impianti sportivi di proprietà delle università, organizzando in essi, o presso altri impianti, corsi, campionati ed attività varie volti al perseguimento degli scopi istituzionali dell'Ente.</t>
    </r>
  </si>
  <si>
    <r>
      <rPr>
        <b/>
        <sz val="11"/>
        <rFont val="Frutiger LT 45 Light"/>
        <family val="2"/>
      </rPr>
      <t xml:space="preserve">Numero posti alloggio per studenti universitari di nuova realizzazione nell'ambito del I e II bando L.338, nell'anno t. </t>
    </r>
    <r>
      <rPr>
        <sz val="11"/>
        <rFont val="Frutiger LT 45 Light"/>
        <family val="2"/>
      </rPr>
      <t xml:space="preserve">
Si precisa che il n. di posti alloggio da realizzare/mettere a norma  complessivamente ex L.. 338/2000 tra Piano triennale I bando (D.M.n.40/2004) e Piani triennali II bando (D.M. n.41/2008 D.M.n.72/2009) sono 23.649 (dato numerico soggetto a variazione, in ragione di eventuali rinunce, esclusioni e ripescaggi successivi alla pubblicazione dei Piani triennali). Infine si precisa che i dati riportati annualmente  relativi a questo indicatore si riferiscono a Piani triennali di realizzazione, per cui vanno letti in sommatoria tra loro.</t>
    </r>
  </si>
  <si>
    <r>
      <rPr>
        <b/>
        <sz val="11"/>
        <rFont val="Frutiger LT 45 Light"/>
        <family val="2"/>
      </rPr>
      <t xml:space="preserve">Numero  posti  alloggio  per  studenti  universitari messi a norma nell'ambito del I e II bando L.338, nell'anno t.   </t>
    </r>
    <r>
      <rPr>
        <sz val="11"/>
        <rFont val="Frutiger LT 45 Light"/>
        <family val="2"/>
      </rPr>
      <t xml:space="preserve">
Si precisa che il n. di posti alloggio da realizzare/mettere a norma complessivamente ex L.. 338/2000 tra Piano triennale I bando (D.M.n.40/2004) e Piani triennali II bando (D.M. n.41/2008 D.M.n.72/2009) sono 23.649 (dato numerico soggetto a variazione, in ragione di eventuali rinunce, esclusioni e ripescaggi successivi alla pubblicazione dei Piani triennali). Infine si precisa che i dati riportati annualmente  relativi a questo indicatore si riferiscono a Piani triennali di realizzazione, per cui vanno letti in sommatoria tra loro.</t>
    </r>
  </si>
  <si>
    <r>
      <rPr>
        <b/>
        <sz val="11"/>
        <rFont val="Frutiger LT 45 Light"/>
        <family val="2"/>
      </rPr>
      <t xml:space="preserve">Numero di studenti ospitati dai Collegi universitari legalmente riconosciuti che si sono laureati entro la normale durata del ciclo di studi frequentato, nell'anno t. 
</t>
    </r>
    <r>
      <rPr>
        <sz val="11"/>
        <rFont val="Frutiger LT 45 Light"/>
        <family val="2"/>
      </rPr>
      <t xml:space="preserve">
Il dato è ritenuto di rilievo in considerazione del fatto che la vocazione tipica dei Collegi non è (solo) quella di offrire ospitalità  ai  propri studenti, bensì anche quella di seguirli attivamente nel loro percorso formativo, dando loro un supporto operativo negli studi tramite attività di tutorato, di didattica integrativa, di orientamento.
I “Collegi universitari legalmente riconosciuti” sono, attualmente, 14  e  sono istituzioni di natura giuridica privata, riconosciuti dal Ministero dell'istruzione, dell'università e della ricerca quali soggetti destinatari di contribuzioni statali in quanto impegnati nello svolgimento di una attività di interesse pubblico generale per il Sistema universitario: sono, infatti, istituzioni aperte a studenti universitari di elevata qualificazione formativa (sia italiani sia stranieri), dotate di strutture residenziali e specificatamente impegnate nella realizzazione con lo studente di un vero e proprio progetto educativo e di supporto alla didattica,  finalizzato alla formazione sia culturale sia umana degli studenti ivi ospitati, fornendo loro anche idonee strutture, residenze e servizi.  Sono altresì impegnati a promuovere e sviluppare, anche in una dimensione internazionale, forme di collaborazione con l’università e forme di collegamento con la società civile, contribuendo a realizzare il diritto allo studio.</t>
    </r>
  </si>
  <si>
    <r>
      <t xml:space="preserve">Numero domande borse di studio per l’anno accademico (t-1)/t effettuate agli enti regionali per il diritto allo studio (DSU) (o ad istituti autorizzati in seguito ad apposita legge regionale) dagli studenti.
</t>
    </r>
    <r>
      <rPr>
        <sz val="11"/>
        <color indexed="8"/>
        <rFont val="Frutiger LT 45 Light"/>
        <family val="2"/>
      </rPr>
      <t xml:space="preserve">
Per "corsi di laurea" si intendono i corsi di laurea triennale, specialistica, magistrale e a ciclo unico e i corsi del vecchio ordinamento. Sono inclusi corsi di livello universitario in Istituti di alta formazione artistica, musicale e coreutica (AFAM), Scuole superiori per mediatori linguistici ed altri istituti.
Per "vecchio ordinamento" si intende il percorso di studi precedente alla riforma del 1999. La laurea di vecchio ordinamento poteva essere conseguita al termine di un ciclo di studi della durata di quattro, cinque o sei anni, a seconda della disciplina studiata.
La riforma universitaria del 1999 (DM 509/99 e DM 270/04) ha istituito l’articolazione dell’istruzione universitaria su più livelli:  la "laurea triennale" che è il titolo di primo livello rilasciato al termine del corso di formazione della durata di tre anni e la  "laurea magistrale" (o laurea specialistica) che è il titolo di secondo livello rilasciato al termine del corso di formazione della durata di due anni dopo la laurea triennale.
La "laurea a ciclo unico" è prevista solo per alcuni corsi, afferenti a professioni regolamentate, per garantire una maggiore completezza ed unicità della formazione.
(NOTA: dati non pervenuti nel 2008: ARDSU della Basilicata)</t>
    </r>
  </si>
  <si>
    <r>
      <rPr>
        <b/>
        <sz val="11"/>
        <rFont val="Frutiger LT 45 Light"/>
        <family val="2"/>
      </rPr>
      <t>Numero di domande di posto alloggio presentate presso i Collegi universitari legalmente riconosciuti da parte di studenti universitari nell'anno accademico t/(t+1).</t>
    </r>
    <r>
      <rPr>
        <sz val="11"/>
        <rFont val="Frutiger LT 45 Light"/>
        <family val="2"/>
      </rPr>
      <t xml:space="preserve">
I “Collegi universitari legalmente riconosciuti” sono, attualmente, 14  e  sono istituzioni di natura giuridica privata, riconosciuti dal Ministero dell'istruzione, dell'università e della ricerca quali soggetti destinatari di contribuzioni statali in quanto impegnati nello svolgimento di una attività di interesse pubblico generale per il Sistema universitario: sono, infatti, istituzioni aperte a studenti universitari di elevata qualificazione formativa (sia italiani sia stranieri), dotate di strutture residenziali e specificatamente impegnate nella realizzazione con lo studente di un vero e proprio progetto educativo e di supporto alla didattica,  finalizzato alla formazione sia culturale sia umana degli studenti ivi ospitati, fornendo loro anche idonee strutture, residenze e servizi.  I Collegi legalmente riconosciuti sono altresì impegnati a promuovere e sviluppare, anche in una dimensione internazionale, forme di collaborazione con l’università e forme di collegamento con la società civile, contribuendo a realizzare il diritto allo studio.
L'indicatore può anche essere considerato rappresentativo dell'attività 3.
</t>
    </r>
  </si>
  <si>
    <r>
      <rPr>
        <b/>
        <sz val="11"/>
        <rFont val="Frutiger LT 45 Light"/>
        <family val="2"/>
      </rPr>
      <t>Numero di posti  alloggio messi a bando annualmente dai Collegi universitari legalmente riconosciuti per gli studenti universitari nell'anno accademico t/(t+1).</t>
    </r>
    <r>
      <rPr>
        <sz val="11"/>
        <rFont val="Frutiger LT 45 Light"/>
        <family val="2"/>
      </rPr>
      <t xml:space="preserve">
I “Collegi universitari legalmente riconosciuti” sono, attualmente, 14  e  sono istituzioni di natura giuridica privata, riconosciuti dal Ministero dell'istruzione, dell'università e della ricerca quali soggetti destinatari di contribuzioni statali in quanto impegnati nello svolgimento di una attività di interesse pubblico generale per il Sistema universitario: sono, infatti, istituzioni aperte a studenti universitari di elevata qualificazione formativa (sia italiani sia stranieri), dotate di strutture residenziali e specificatamente impegnate nella realizzazione con lo studente di un vero e proprio progetto educativo e di supporto alla didattica,  finalizzato alla formazione sia culturale sia umana degli studenti ivi ospitati, fornendo loro anche idonee strutture, residenze e servizi.  Sono altresì impegnati a promuovere e sviluppare, anche in una dimensione internazionale, forme di collaborazione con l’università e forme di collegamento con la società civile, contribuendo a realizzare il diritto allo studio.</t>
    </r>
  </si>
  <si>
    <r>
      <rPr>
        <b/>
        <sz val="11"/>
        <rFont val="Frutiger LT 45 Light"/>
        <family val="2"/>
      </rPr>
      <t>Percentuale delle entrate derivanti dal contributo  annuale che il Ministero dell'istruzione, dell'università e della ricerca eroga ai Collegi legalmente riconosciuti (Capitolo di bilancio n.1696), rispetto al totale delle entrate dei Collegi legalmente riconosciuti, esercizio finanziario dell'anno t.</t>
    </r>
    <r>
      <rPr>
        <sz val="11"/>
        <rFont val="Frutiger LT 45 Light"/>
        <family val="2"/>
      </rPr>
      <t xml:space="preserve">
I “Collegi universitari legalmente riconosciuti” sono, attualmente, 14  e  sono istituzioni di natura giuridica privata, riconosciuti dal Ministero dell'istruzione, dell'università e della ricerca quali soggetti destinatari di contribuzioni statali in quanto impegnati nello svolgimento di una attività di interesse pubblico generale per il Sistema universitario: sono, infatti, istituzioni aperte a studenti universitari di elevata qualificazione formativa (sia italiani sia stranieri), dotate di strutture residenziali e specificatamente impegnate nella realizzazione con lo studente di un vero e proprio progetto educativo e di supporto alla didattica,  finalizzato alla formazione sia culturale sia umana degli studenti ivi ospitati, fornendo loro anche idonee strutture, residenze e servizi.  Sono altresì impegnati a promuovere e sviluppare, anche in una dimensione internazionale, forme di collaborazione con l’università e forme di collegamento con la società civile, contribuendo a realizzare il diritto allo studio.</t>
    </r>
  </si>
  <si>
    <r>
      <rPr>
        <b/>
        <sz val="11"/>
        <rFont val="Frutiger LT 45 Light"/>
        <family val="2"/>
      </rPr>
      <t xml:space="preserve">Numero di impianti sportivi utilizzati per le attività sportive studentesche dalle università (di proprietà ovvero in uso a diverso titolo), nell'anno accademico t/(t+1). </t>
    </r>
    <r>
      <rPr>
        <sz val="11"/>
        <rFont val="Frutiger LT 45 Light"/>
        <family val="2"/>
      </rPr>
      <t xml:space="preserve">
I Centri universitari sportivi (C.U.S.) realizzano, nell’ambito di ciascuna aggregazione universitaria, le finalità istituzionali del Centro universitario sportivo italiano (C.U.S.I.) che è un Ente di promozione sportiva affiliato al C.O.N.I.  al quale lo Stato ha affidato il compito di curare la pratica, la diffusione ed il potenziamento dell'educazione fisica e dell'attività sportiva per gli studenti universitari italiani. 
Il C.U.S. è dotato di autonomia gestionale ed amministrativa e si occupa della conduzione degli impianti sportivi di proprietà delle università, organizzando in essi, o presso altri impianti, corsi, campionati ed attività varie volti al perseguimento degli scopi istituzionali dell'Ente.
Le università in cui sono presenti i C.U.S. sono 49.</t>
    </r>
  </si>
  <si>
    <r>
      <rPr>
        <b/>
        <sz val="11"/>
        <rFont val="Frutiger LT 45 Light"/>
        <family val="2"/>
      </rPr>
      <t xml:space="preserve">Percentuale della popolazione studentesca delle università sedi di C.U.S. rispetto al totale della popolazione studentesca statale, nell'anno accademico t/(t+1).               </t>
    </r>
    <r>
      <rPr>
        <sz val="11"/>
        <rFont val="Frutiger LT 45 Light"/>
        <family val="2"/>
      </rPr>
      <t xml:space="preserve">                                     
I Centri universitari sportivi (C.U.S.) realizzano, nell’ambito di ciascuna aggregazione universitaria, le finalità istituzionali del Centro universitario sportivo italiano (C.U.S.I.) che è un Ente di promozione sportiva affiliato al C.O.N.I.  al quale lo Stato ha affidato il compito di curare la pratica, la diffusione ed il potenziamento dell'educazione fisica e dell'attività sportiva per gli studenti universitari italiani. 
Il C.U.S. è dotato di autonomia gestionale ed amministrativa e si occupa della conduzione degli impianti sportivi di proprietà delle università, organizzando in essi, o presso altri impianti, corsi, campionati ed attività varie volti al perseguimento degli scopi istituzionali dell'Ente.
Le università in cui sono presenti i C.U.S. sono 49.</t>
    </r>
  </si>
  <si>
    <r>
      <rPr>
        <b/>
        <sz val="11"/>
        <rFont val="Frutiger LT 45 Light"/>
        <family val="2"/>
      </rPr>
      <t>Numero di domande posti alloggio in residenze universitarie effettuate ai rispettivi Atenei dagli studenti iscritti a corsi di laurea, nell'anno accademico (t-1)/t.</t>
    </r>
    <r>
      <rPr>
        <sz val="11"/>
        <rFont val="Frutiger LT 45 Light"/>
        <family val="2"/>
      </rPr>
      <t xml:space="preserve">
Per "corsi di laurea" si intendono i corsi di laurea triennale, specialistica, magistrale e a ciclo unico e i corsi del vecchio ordinamento.
Per "vecchio ordinamento" si intende il percorso di studi precedente alla riforma del 1999. La laurea di vecchio ordinamento poteva essere conseguita al termine di un ciclo di studi della durata di quattro, cinque o sei anni, a seconda della disciplina studiata.
La riforma universitaria del 1999 (DM 509/99 e DM 270/04) ha istituito l’articolazione dell’istruzione universitaria su più livelli:  la "laurea triennale" che è il titolo di primo livello rilasciato al termine del corso di formazione della durata di tre anni e la  "laurea magistrale" (o laurea specialistica) che è il titolo di secondo livello rilasciato al termine del corso di formazione della durata di due anni dopo la laurea triennale.
La "laurea a ciclo unico" è prevista solo per alcuni corsi, afferenti a professioni regolamentate, per garantire una maggiore completezza ed unicità della formazione.</t>
    </r>
  </si>
  <si>
    <r>
      <rPr>
        <b/>
        <sz val="11"/>
        <rFont val="Frutiger LT 45 Light"/>
        <family val="2"/>
      </rPr>
      <t>Numero di domande posti alloggio effettuate dagli studenti iscritti a corsi di laurea agli enti regionali per il diritto allo studio (DSU), nell'anno accademico (t-1)/t.</t>
    </r>
    <r>
      <rPr>
        <sz val="11"/>
        <rFont val="Frutiger LT 45 Light"/>
        <family val="2"/>
      </rPr>
      <t xml:space="preserve">
Per "corsi di laurea" si intendono i corsi di laurea triennale, specialistica, magistrale e a ciclo unico e i corsi del vecchio ordinamento. Sono inclusi corsi di livello universitario in istituti di Alta Formazione Artistica, Musicale e coreutica (AFAM), Scuole superiori per mediatori linguistici ed altri istituti.
Per "vecchio ordinamento" si intende il percorso di studi precedente alla riforma del 1999. La laurea di vecchio ordinamento poteva essere conseguita al termine di un ciclo di studi della durata di quattro, cinque o sei anni, a seconda della disciplina studiata.
La riforma universitaria del 1999 (DM 509/99 e DM 270/04) ha istituito l’articolazione dell’istruzione universitaria su più livelli:  la "laurea triennale" che è il titolo di primo livello rilasciato al termine del corso di formazione della durata di tre anni e la  "laurea magistrale" (o laurea specialistica) che è il titolo di secondo livello rilasciato al termine del corso di formazione della durata di due anni dopo la laurea triennale.
La "laurea a ciclo unico" è prevista solo per alcuni corsi, afferenti a professioni regolamentate, per garantire una maggiore completezza ed unicità della formazione.
(NOTA: dati non pervenuti nel 2008: ARDSU della Basilicata)</t>
    </r>
  </si>
  <si>
    <r>
      <rPr>
        <b/>
        <sz val="11"/>
        <rFont val="Frutiger LT 45 Light"/>
        <family val="2"/>
      </rPr>
      <t>Numero studenti diplomati (nuovo e vecchio ordinamento), nell'anno t.</t>
    </r>
    <r>
      <rPr>
        <sz val="11"/>
        <rFont val="Frutiger LT 45 Light"/>
        <family val="2"/>
      </rPr>
      <t xml:space="preserve">
L'indicatore si riferisce solo agli Istituti AFAM STATALI (Accademie di belle arti, Accademia nazionale di arte drammatica, Accademia nazionale di danza, Conservatori di musica, Istituti superiori industrie artistiche).</t>
    </r>
  </si>
  <si>
    <r>
      <rPr>
        <b/>
        <sz val="11"/>
        <rFont val="Frutiger LT 45 Light"/>
        <family val="2"/>
      </rPr>
      <t>Percentuale dei diplomati nel nuovo ordinamento rispetto al totale diplomati, nell'anno t.</t>
    </r>
    <r>
      <rPr>
        <sz val="11"/>
        <rFont val="Frutiger LT 45 Light"/>
        <family val="2"/>
      </rPr>
      <t xml:space="preserve">
L'indicatore si riferisce solo agli Istituti AFAM STATALI (Accademie di belle arti, Accademia nazionale di arte drammatica, Accademia nazionale di danza, Conservatori di musica, Istituti superiori industrie artistiche).</t>
    </r>
  </si>
  <si>
    <r>
      <rPr>
        <b/>
        <sz val="11"/>
        <rFont val="Frutiger LT 45 Light"/>
        <family val="2"/>
      </rPr>
      <t>Numerosità del personale docente (a tempo indeterminato e a tempo determinato), anno accademico (t-1)/t.</t>
    </r>
    <r>
      <rPr>
        <sz val="11"/>
        <rFont val="Frutiger LT 45 Light"/>
        <family val="2"/>
      </rPr>
      <t xml:space="preserve">
L'indicatore si riferisce solo agli Istituti AFAM STATALI (Accademie di belle arti, Accademia nazionale di arte drammatica, Accademia nazionale di danza, Conservatori di musica, Istituti superiori industrie artistiche).</t>
    </r>
  </si>
  <si>
    <r>
      <rPr>
        <b/>
        <sz val="11"/>
        <rFont val="Frutiger LT 45 Light"/>
        <family val="2"/>
      </rPr>
      <t>Numerosità del personale non docente (a tempo indeterminato e a tempo determinato), anno accademico (t-1)/t.</t>
    </r>
    <r>
      <rPr>
        <sz val="11"/>
        <rFont val="Frutiger LT 45 Light"/>
        <family val="2"/>
      </rPr>
      <t xml:space="preserve">
L'indicatore si riferisce solo agli Istituti AFAM STATALI (Accademie di belle arti, Accademia nazionale di arte drammatica, Accademia nazionale di danza, Conservatori di musica, Istituti superiori industrie artistiche).</t>
    </r>
  </si>
  <si>
    <r>
      <rPr>
        <b/>
        <sz val="11"/>
        <rFont val="Frutiger LT 45 Light"/>
        <family val="2"/>
      </rPr>
      <t>Rapporto totale iscritti rispetto al numero docenti, anno accademico (t-1)/t.</t>
    </r>
    <r>
      <rPr>
        <sz val="11"/>
        <rFont val="Frutiger LT 45 Light"/>
        <family val="2"/>
      </rPr>
      <t xml:space="preserve">
L'indicatore si riferisce solo agli Istituti AFAM STATALI (Accademie di belle arti, Accademia nazionale di arte drammatica, Accademia nazionale di danza, Conservatori di musica, Istituti superiori industrie artistiche).
</t>
    </r>
  </si>
  <si>
    <r>
      <rPr>
        <b/>
        <sz val="11"/>
        <rFont val="Frutiger LT 45 Light"/>
        <family val="2"/>
      </rPr>
      <t>Numero studenti iscritti nel sistema AFAM (inclusi gli studenti iscritti a segmenti di istruzione non di livello universitario), nell'anno accademico (t-1)/t.</t>
    </r>
    <r>
      <rPr>
        <sz val="11"/>
        <rFont val="Frutiger LT 45 Light"/>
        <family val="2"/>
      </rPr>
      <t xml:space="preserve">
Il sistema per l'alta formazione artistica, musicale e coreutica (AFAM) comprende l'istruzione artistica superiore parallela ed equipollente all'attuale sistema universitario (Conservatori di musica ed istituti musicali pareggiati, Accademie di belle arti statali e legalmente riconosciute, Accademia nazionale di danza, Accademia nazionale di arte drammatica, Istituti superiori per le industrie artistiche).
L'indicatore si riferisce solo agli Istituti AFAM STATALI (Accademie di belle arti, Accademia nazionale di arte drammatica, Accademia nazionale di danza, Conservatori di musica, Istituti superiori industrie artistiche).</t>
    </r>
  </si>
  <si>
    <r>
      <rPr>
        <b/>
        <sz val="11"/>
        <rFont val="Frutiger LT 45 Light"/>
        <family val="2"/>
      </rPr>
      <t xml:space="preserve">Percentuale degli studenti iscritti nei corsi superiori (nuovo e vecchio ordinamento) rispetto al totale iscritti nel sistema, nell'anno accademico (t-1)/t.
</t>
    </r>
    <r>
      <rPr>
        <sz val="11"/>
        <rFont val="Frutiger LT 45 Light"/>
        <family val="2"/>
      </rPr>
      <t xml:space="preserve">
Il sistema per l'alta formazione artistica, musicale e coreutica (AFAM) comprende l'istruzione artistica superiore parallela ed equipollente all'attuale sistema universitario (Conservatori di musica ed istituti musicali pareggiati, Accademie di belle arti statali e legalmente riconosciute, Accademia nazionale di danza, Accademia nazionale di arte drammatica, Istituti superiori per le industrie artistiche).
Per corsi superiori del "vecchio ordinamento" si intendono i percorsi di studio che conducono ad un titolo equipollente alla laurea (in presenza del diploma di scuola secondaria superiore), precedenti alla riforma istituita con la legge 508/99. 
Per corsi del "nuovo ordinamento" si intendono i percorsi di studio equipollenti ai percorsi universitari e disciplinati dalla legge 508/99 e successive integrazioni; si articolano su due livelli:  diploma accademico triennale di primo livello e diploma accademico biennale di secondo livello, conseguibile dopo il percorso di primo livello.
L'indicatore si riferisce solo agli Istituti AFAM STATALI (Accademie di belle arti, Accademia nazionale di arte drammatica, Accademia nazionale di danza, Conservatori di musica, Istituti superiori industrie artistiche).</t>
    </r>
  </si>
  <si>
    <r>
      <rPr>
        <b/>
        <sz val="11"/>
        <rFont val="Frutiger LT 45 Light"/>
        <family val="2"/>
      </rPr>
      <t>Numero studenti iscritti nei corsi superiori (nuovo e vecchio ordinamento), nell'anno accademico (t-1)/t.</t>
    </r>
    <r>
      <rPr>
        <sz val="11"/>
        <rFont val="Frutiger LT 45 Light"/>
        <family val="2"/>
      </rPr>
      <t xml:space="preserve">
Il sistema per l'alta formazione artistica, musicale e coreutica (AFAM) comprende l'istruzione artistica superiore parallela ed equipollente all'attuale sistema universitario (Conservatori di musica ed istituti musicali pareggiati, Accademie di belle arti statali e legalmente riconosciute, Accademia nazionale di danza, Accademia nazionale di arte drammatica, Istituti superiori per le industrie artistiche).
Per corsi superiori del "vecchio ordinamento" si intendono i percorsi di studio che conducono ad un titolo equipollente alla laurea (in presenza del diploma di scuola secondaria superiore), precedenti alla riforma istituita con la legge 508/99. 
Per corsi del "nuovo ordinamento" si intendono i percorsi di studio equipollenti ai percorsi universitari e disciplinati dalla legge 508/99 e successive integrazioni; si articolano su due livelli:  diploma accademico triennale di primo livello e diploma accademico biennale di secondo livello, conseguibile dopo il percorso di primo livello.
L'indicatore si riferisce solo agli Istituti AFAM STATALI (Accademie di belle arti, Accademia nazionale di arte drammatica, Accademia nazionale di danza, Conservatori di musica, Istituti superiori industrie artistiche).</t>
    </r>
  </si>
  <si>
    <r>
      <rPr>
        <b/>
        <sz val="11"/>
        <rFont val="Frutiger LT 45 Light"/>
        <family val="2"/>
      </rPr>
      <t>Percentuale degli iscritti al nuovo ordinamento rispetto al totale iscritti nei corsi superiori, nell'anno accademico (t-1)/t.</t>
    </r>
    <r>
      <rPr>
        <sz val="11"/>
        <rFont val="Frutiger LT 45 Light"/>
        <family val="2"/>
      </rPr>
      <t xml:space="preserve">
Il sistema per l'alta formazione artistica, musicale e coreutica (AFAM) comprende l'istruzione artistica superiore parallela ed equipollente all'attuale sistema universitario (Conservatori di musica ed istituti musicali pareggiati, Accademie di belle arti statali e legalmente riconosciute, Accademia nazionale di danza, Accademia nazionale di arte drammatica, Istituti superiori per le industrie artistiche).
Per corsi superiori del "vecchio ordinamento" si intendono i percorsi di studio che conducono ad un titolo equipollente alla laurea (in presenza del diploma di scuola secondaria superiore), precedenti alla riforma istituita con la legge 508/99. 
Per corsi del "nuovo ordinamento" si intendono i percorsi di studio equipollenti ai percorsi universitari e disciplinati dalla legge 508/99 e successive integrazioni; si articolano su due livelli:  diploma accademico triennale di primo livello e diploma accademico biennale di secondo livello, conseguibile dopo il percorso di primo livello.
L'indicatore si riferisce solo agli Istituti AFAM STATALI (Accademie di belle arti, Accademia nazionale di arte drammatica, Accademia nazionale di danza, Conservatori di musica, Istituti superiori industrie artistiche).</t>
    </r>
  </si>
  <si>
    <r>
      <rPr>
        <b/>
        <sz val="11"/>
        <rFont val="Frutiger LT 45 Light"/>
        <family val="2"/>
      </rPr>
      <t>Percentuale dei nuovi ingressi nei corsi superiori rispetto al totale iscritti nei corsi superiori, nell'anno accademico (t-1)/t.</t>
    </r>
    <r>
      <rPr>
        <sz val="11"/>
        <rFont val="Frutiger LT 45 Light"/>
        <family val="2"/>
      </rPr>
      <t xml:space="preserve">
NOTA:  dall'a.a. 2010/11 i corsi del vecchio ordinamento risultano ad esaurimento e pertanto i nuovi ingressi si riferiscono solo ai corsi del nuovo ordinamento.
Il sistema per l'alta formazione artistica, musicale e coreutica (AFAM) comprende l'istruzione artistica superiore parallela ed equipollente all'attuale sistema universitario (Conservatori di musica ed istituti musicali pareggiati, Accademie di belle arti statali e legalmente riconosciute, Accademia nazionale di danza, Accademia nazionale di arte drammatica, Istituti superiori per le industrie artistiche).
Per corsi superiori del "vecchio ordinamento" si intendono i percorsi di studio che conducono ad un titolo equipollente alla laurea (in presenza del diploma di scuola secondaria superiore), precedenti alla riforma istituita con la legge 508/99. 
Per corsi del "nuovo ordinamento" si intendono i percorsi di studio equipollenti ai percorsi universitari e disciplinati dalla legge 508/99 e successive integrazioni; si articolano su due livelli:  diploma accademico triennale di primo livello e diploma accademico biennale di secondo livello, conseguibile dopo il percorso di primo livello.
L'indicatore si riferisce solo agli Istituti AFAM STATALI (Accademie di belle arti, Accademia nazionale di arte drammatica, Accademia nazionale di danza, Conservatori di musica, Istituti superiori industrie artistiche).</t>
    </r>
  </si>
  <si>
    <r>
      <rPr>
        <b/>
        <sz val="11"/>
        <rFont val="Frutiger LT 45 Light"/>
        <family val="2"/>
      </rPr>
      <t>Percentuale degli studenti iscritti regolari a corsi del nuovo ordinamento (DM 509/99 e DM 270/04), nell'anno accademico (t-1)/t che abbiano conseguito almeno 5 crediti nell'anno solare t distinti e ponderati per gruppo A, B, C, D, rispetto al totale degli studenti iscritti a corsi del nuovo ordinamento distinti e ponderati per gruppo A, B, C, D, nell'anno accademico (t-1)/t.</t>
    </r>
    <r>
      <rPr>
        <sz val="11"/>
        <rFont val="Frutiger LT 45 Light"/>
        <family val="2"/>
      </rPr>
      <t xml:space="preserve">
I gruppi A, B, C, D sono stati stabiliti sulla base di una classificazione che ha valore esclusivamente ai fini della ripartizione del FFO in attesa che vengano definiti puntuali parametri di costo standard.
La riforma universitaria del 1999 (DM 509/99 e DM 270/04) ha istituito l’articolazione dell’istruzione universitaria su più livelli:  la "laurea triennale" che è il titolo di primo livello rilasciato al termine del corso di formazione della durata di tre anni e la  "laurea magistrale" (o laurea specialistica) che è il titolo di secondo livello rilasciato al termine del corso di formazione della durata di due anni dopo la laurea triennale.
La "laurea a ciclo unico" è prevista solo per alcuni corsi, afferenti a professioni regolamentate, per garantire una maggiore completezza ed unicità della formazione.</t>
    </r>
  </si>
  <si>
    <r>
      <rPr>
        <b/>
        <sz val="11"/>
        <rFont val="Frutiger LT 45 Light"/>
        <family val="2"/>
      </rPr>
      <t>Percentuale degli studenti iscritti regolari a corsi dei nuovi ordinamenti nell'anno accademico t-1/t che abbiano conseguito almeno 20 crediti nell'anno solare t ponderati, per ogni Ateneo, con il rispettivo costo standard, sul totale degli studenti iscritti regolari nell'anno accademico t-1/t ponderati, per ogni Ateneo, con il rispettivo costo standard.</t>
    </r>
    <r>
      <rPr>
        <sz val="11"/>
        <rFont val="Frutiger LT 45 Light"/>
        <family val="2"/>
      </rPr>
      <t xml:space="preserve">
Il Costo standard unitario di formazione per studente in corso (costo standard) di ogni Ateneo è definito ogni anno da specifico Decreto Interministeriale MIUR-MEF, a partire dall'a.a. 2012/13. 
La riforma universitaria del 1999 (DM 509/99 e DM 270/04) ha istituito l’articolazione dell’istruzione universitaria su più livelli:  la "laurea triennale" che è il titolo di primo livello rilasciato al termine del corso di formazione della durata di tre anni e la  "laurea magistrale" (o laurea specialistica) che è il titolo di secondo livello rilasciato al termine del corso di formazione della durata di due anni dopo la laurea triennale.
La "laurea a ciclo unico" è prevista solo per alcuni corsi, afferenti a professioni regolamentate, per garantire una maggiore completezza ed unicità della formazione.</t>
    </r>
  </si>
  <si>
    <r>
      <t xml:space="preserve">Percentuale di professori di ruolo e di ricercatori (ruolo e non) che hanno avuto giudizio positivo su PRIN, FIRB rispetto al numero totale di professori di ruolo e di ricercatori (ruolo e non), con riferimento ai bandi dell'anno t.
</t>
    </r>
    <r>
      <rPr>
        <sz val="11"/>
        <rFont val="Frutiger LT 45 Light"/>
        <family val="2"/>
      </rPr>
      <t xml:space="preserve">
Tali progetti, che sono finanziati nell'ambito della Missione "Ricerca e Innovazione", includono:
- I Programmi di ricerca di Rilevante Interesse Nazionale (PRIN) prevedono proposte di ricerca libere e autonome, senza obbligo di riferimenti a tematiche predefinite a livello centrale. 
- I progetti del Fondo per gli Investimenti della Ricerca di Base (FIRB) sviluppano attività che mirano all'ampliamento delle conoscenze scientifiche e tecniche non connesse a immediati e specifici obiettivi commerciali o industriali.
L'indicatore nel 2012 non è calcolabile per i FIRB (FIRB 2013) perché non è più presente l'indicazione del personale. Per il PRIN è calcolabile tenendo conto che l'introduzione, nel 2011 , del processo di preselezione dei progetti che vengono valutati ha modificato l'ordine di grandezza dell'indicatore. Pertanto si ritiene che non sia più applicabile.</t>
    </r>
    <r>
      <rPr>
        <b/>
        <sz val="11"/>
        <rFont val="Frutiger LT 45 Light"/>
        <family val="2"/>
      </rPr>
      <t xml:space="preserve">
</t>
    </r>
  </si>
  <si>
    <r>
      <t xml:space="preserve">Percentuale degli atenei statali che rispettano il limite del 90% del rapporto tra costo del personale e finanziamento FFO rispetto al totale degli atenei statali, nell'esercizio finanziario dell'anno t.
</t>
    </r>
    <r>
      <rPr>
        <sz val="11"/>
        <rFont val="Frutiger LT 45 Light"/>
        <family val="2"/>
      </rPr>
      <t>La legge 449/97 (articolo 51, comma 4) ha introdotto un vincolo per le assunzioni del personale a tempo indeterminato, sia docente che non docente: è stato fatto divieto alle università statali di procedere a nuove assunzioni nei casi in cui la spesa per assegni fissi al personale di ruolo risultasse eccedente il 90% del FFO, se non nel limite del 35% del risparmio determinato dalle cessazioni dell’anno precedente.
Il Fondo di finanziamento ordinario delle università  (FFO) è un finanziamento statale che costituisce la principale fonte di entrata per le Università italiane.</t>
    </r>
  </si>
  <si>
    <r>
      <t xml:space="preserve">Percentuale degli atenei statali che rispettano il limite dell'80% del rapporto tra spese complessive di personale di competenza dell'anno di riferimento t  rispetto alla somma algebrica dei contributi statali per il funzionamento assegnati nello stesso anno t e delle tasse, sopratasse e contributi universitari.
</t>
    </r>
    <r>
      <rPr>
        <sz val="11"/>
        <rFont val="Frutiger LT 45 Light"/>
        <family val="2"/>
      </rPr>
      <t>Il Decreto legislativo n. 49/2012 (articolo 5) ha modificato il calcolo dell'indicatore per l'applicazione del limite massimo alle spese di personale delle università, fissandone il limite nella misura dell'80%.</t>
    </r>
  </si>
  <si>
    <r>
      <t xml:space="preserve">Percentuale delle spese complessive di personale di competenza dell'anno di riferimento t  rispetto alla somma algebrica dei contributi statali per il funzionamento assegnati nello stesso anno t e delle tasse, sopratasse e contributi universitari.
</t>
    </r>
    <r>
      <rPr>
        <sz val="11"/>
        <rFont val="Frutiger LT 45 Light"/>
        <family val="2"/>
      </rPr>
      <t xml:space="preserve">Il Decreto legislativo n. 49/2012 (articolo 5) ha modificato il calcolo dell'indicatore per l'applicazione del limite massimo alle spese di personale delle università, fissandone il limite nella misura dell'80%. </t>
    </r>
  </si>
  <si>
    <r>
      <rPr>
        <b/>
        <sz val="11"/>
        <rFont val="Frutiger LT 45 Light"/>
        <family val="2"/>
      </rPr>
      <t>L'incidenza indebitamento è il “peso” dell'indebitamento sostenuto da parte degli atenei, calcolato rapportando l'onere complessivo di ammortamento annuo (per capitale ed interessi) dei mutui e di altre forme di indebitamento a carico del bilancio dell'ateneo alla somma algebrica dei contributi statali per il funzionamento, dei contributi statali per investimento ed edilizia e delle tasse, soprattasse e contributi universitari nell'esercizio finanziario dell'anno t.</t>
    </r>
    <r>
      <rPr>
        <sz val="11"/>
        <rFont val="Frutiger LT 45 Light"/>
        <family val="2"/>
      </rPr>
      <t xml:space="preserve">
Il Fondo di finanziamento ordinario delle università (FFO) è un finanziamento statale che costituisce la principale fonte di entrata per le Università italiane.
</t>
    </r>
  </si>
  <si>
    <r>
      <rPr>
        <b/>
        <sz val="11"/>
        <rFont val="Frutiger LT 45 Light"/>
        <family val="2"/>
      </rPr>
      <t>Indicatore Spese di Indebitamento (I DEBT) = C/D (LIMITE MAX 15%)</t>
    </r>
    <r>
      <rPr>
        <sz val="11"/>
        <rFont val="Frutiger LT 45 Light"/>
        <family val="2"/>
      </rPr>
      <t xml:space="preserve">
</t>
    </r>
    <r>
      <rPr>
        <b/>
        <sz val="11"/>
        <rFont val="Frutiger LT 45 Light"/>
        <family val="2"/>
      </rPr>
      <t>Percentuale dell'onere complessivo di ammortamento annuo, al netto dei relativi contributi statali per investimento ed edilizia, in rapporto alla somma algebrica dei contributi statali per il funzionamento e delle tasse, sopratasse e contributi universitari nell'anno di riferimento t, al netto delle spese complessive di personale e delle spese per fitti passivi.</t>
    </r>
    <r>
      <rPr>
        <sz val="11"/>
        <rFont val="Frutiger LT 45 Light"/>
        <family val="2"/>
      </rPr>
      <t xml:space="preserve">
Il Decreto legislativo n. 49/2012 (articolo 6) ha modificato il calcolo dell'indicatore di indebitamento degli atenei, fissandone il limite nella misura del 15%.</t>
    </r>
  </si>
  <si>
    <r>
      <rPr>
        <b/>
        <sz val="11"/>
        <rFont val="Frutiger LT 45 Light"/>
        <family val="2"/>
      </rPr>
      <t>Percentuale degli atenei statali che rispettano il limite del 15% dell'onere complessivo di ammortamento annuo, al netto dei relativi contributi statali per investimento ed edilizia, in rapporto alla somma algebrica dei contributi statali per il funzionamento e delle tasse, sopratasse e contributi universitari nell'anno di riferimento t, al netto delle spese complessive di personale e delle spese per fitti passivi.</t>
    </r>
    <r>
      <rPr>
        <sz val="11"/>
        <rFont val="Frutiger LT 45 Light"/>
        <family val="2"/>
      </rPr>
      <t xml:space="preserve">
Il Decreto legislativo n. 49/2012 (articolo 6) ha modificato il calcolo dell'indicatore di indebitamento degli atenei, fissandone il limite nella misura del 15%.</t>
    </r>
  </si>
  <si>
    <t>Indicatore di sintesi che tiene conto delle spese di personale e delle spese per indebitamento I SEF =  E/F
Percentuale dell'82% delle Entrate complessive nette in rapporto alla somma algebrica delle spese di personale a carico Ateneo e degli Oneri di ammortamento
Il Decreto Ministeriale 30 gennaio 2013 n. 47 pone in situazione di criticità gli atenei statali con indicatore
I SEF &lt;= 1</t>
  </si>
  <si>
    <r>
      <t>Percentuale degli atenei statali che si trovano in situazione di criticità rispetto all'indicatore di sostenibilità economico finanziaria
Il Decreto Ministeriale 30 gennaio 2013 n. 47 pone in situazione di criticità gli atenei statali con indicatore
I SEF &lt;= 1</t>
    </r>
    <r>
      <rPr>
        <b/>
        <sz val="11"/>
        <rFont val="Frutiger LT 45 Light"/>
        <family val="2"/>
      </rPr>
      <t xml:space="preserve">
</t>
    </r>
  </si>
  <si>
    <r>
      <t xml:space="preserve">Percentuale di atenei statali che non rispettano il limite del 20% del rapporto tra contribuzione studentesca e FFO rispetto al totale degli Atenei statali, nell'esercizio finanziario dell'anno t.
</t>
    </r>
    <r>
      <rPr>
        <sz val="11"/>
        <rFont val="Frutiger LT 45 Light"/>
        <family val="2"/>
      </rPr>
      <t xml:space="preserve">Il DPR 306/1997, recante la disciplina in materia di contributi universitari, ha disposto all'articolo 5 che la contribuzione studentesca non può eccedere il 20 per cento dell'importo del finanziamento ordinario annuale dello Stato, a valere sul FFO. 
Il Fondo di finanziamento ordinario delle università  (FFO) è un finanziamento statale che costituisce la principale fonte di entrata per le Università italiane.
</t>
    </r>
  </si>
  <si>
    <r>
      <t xml:space="preserve">Percentuale di studenti iscritti a corsi di laurea dei nuovi ordinamenti (DM 509/99 e DM 270/04) in atenei che non rispettano il limite del 20% del rapporto tra contribuzione studentesca e FFO nell'esercizio finanziario dell'anno t rispetto al totale degli iscritti nell'anno accademico (t-1)/t a corsi di laurea dei nuovi ordinamenti in Atenei statali.
</t>
    </r>
    <r>
      <rPr>
        <sz val="11"/>
        <rFont val="Frutiger LT 45 Light"/>
        <family val="2"/>
      </rPr>
      <t xml:space="preserve">Il Fondo di finanziamento ordinario delle università (FFO) è un finanziamento statale che costituisce la principale fonte di entrata per le Università italiane.
La riforma universitaria del 1999 (DM 509/99 e DM 270/04) ha istituito l’articolazione dell’istruzione universitaria su più livelli:  la "laurea triennale" che è il titolo di primo livello rilasciato al termine del corso di formazione della durata di tre anni e la  "laurea magistrale" (o laurea specialistica) che è il titolo di secondo livello rilasciato al termine del corso di formazione della durata di due anni dopo la laurea triennale.
La "laurea a ciclo unico" è prevista solo per alcuni corsi, afferenti a professioni regolamentate, per garantire una maggiore completezza ed unicità della formazione.
</t>
    </r>
  </si>
  <si>
    <r>
      <t xml:space="preserve">Percentuale del contributo del Ministero dell'istruzione, dell'università e della ricerca rispetto al totale entrate per gli atenei non statali che accedono al finanziamento Ministero dell'istruzione, dell'università e della ricerca, nell'esercizio finanziario dell'anno t.  
</t>
    </r>
    <r>
      <rPr>
        <sz val="11"/>
        <rFont val="Frutiger LT 45 Light"/>
        <family val="2"/>
      </rPr>
      <t>Il contributo dello stato a tali atenei è accordato sulla base di appositi criteri tenendo conto di quanto previsto dall’art. 3 comma 3, legge 29 luglio 1991, n. 243.Inoltre, in relazione a quanto disposto dal DPCM “Uniformità di trattamento sul diritto agli studi universitari” del 9 Aprile 2001, ed in particolare dall’art. 8, commi 9 e 11, e con riferimento alla quota destinata a ciascun Ateneo, quale compensazione del mancato gettito delle tasse e contributi universitari conseguente all’incremento degli esoneri totali riconosciuti a decorrere dall’anno 2002,  rispetto a quelli concessi da ciascuna istituzione nell’anno accademico 2000/2001, è stata destinata la somma di 10 milioni di Euro ai sensi dell’art. 4, comma 2, legge  22 novembre 2002, n. 268.</t>
    </r>
  </si>
  <si>
    <r>
      <t xml:space="preserve">Contributo del Ministero dell'istruzione, dell'università e della ricerca dell'esercizio finanziario dell'anno t rispetto al totale iscritti a corsi di laurea dei nuovi ordinamenti (DM 509/99 e DM 270/04) nell'anno accademico t/(t+1), nelle università non statali che accedono al finanziamento Ministero dell'istruzione, dell'università e della ricerca.
</t>
    </r>
    <r>
      <rPr>
        <sz val="11"/>
        <rFont val="Frutiger LT 45 Light"/>
        <family val="2"/>
      </rPr>
      <t>La riforma universitaria del 1999 ha istituito l’articolazione dell’istruzione universitaria su più livelli:  la "laurea triennale" che è il titolo di primo livello rilasciato al termine del corso di formazione della durata di tre anni e la  "laurea magistrale" (o laurea specialistica) che è il titolo di secondo livello rilasciato al termine del corso di formazione della durata di due anni dopo la laurea triennale.
La "laurea a ciclo unico" è prevista solo per alcuni corsi, afferenti a professioni regolamentate, per garantire una maggiore completezza ed unicità della formazione.
NOTA BENE: la serie storica dei dati dal 2008 al 2010 è stata rivista, in quanto ora sono presi in considerazione  i dati relativi a  18 atenei (nella precedente edizione previsti 14 Atenei),</t>
    </r>
  </si>
  <si>
    <r>
      <t xml:space="preserve">Numero di assegnisti attivi in progetti di ricerca PRIN e FIRB su totale assegnisti attivi, con riferimento ai bandi dell'anno t.
</t>
    </r>
    <r>
      <rPr>
        <sz val="11"/>
        <rFont val="Frutiger LT 45 Light"/>
        <family val="2"/>
      </rPr>
      <t xml:space="preserve">
I Programmi di ricerca di rilevante interesse nazionale (PRIN) prevedono proposte di ricerca libere e autonome, senza obbligo di riferimenti a tematiche predefinite a livello centrale. I progetti del Fondo per gli investimenti della ricerca di base (FIRB) sviluppano attività che mirano all'ampliamento delle conoscenze scientifiche e tecniche non connesse a immediati e specifici obiettivi commerciali o industriali. Sono finanziati nell'ambito della Missione "Ricerca e innovazione" e tramite un bando.
Nota:
Per il 2012, nel bando PRIN 2012 non è più richiesto l'inserimento di questi ruoli dalle disposizioni normative (D.M. 28 dicembre 2012 n. 957/Ric , Decreto Ministeriale 28 dicembre 2012 n. 956/ric). Nel bando FIRB 2013 non c'è inserimento del personale nella presentazione del progetto;
Nel 2013 per il bando SIR l'inserimento dei partecipanti non è strutturato e quindi non è possibile verificare le qualifiche dei soggetti inseriti (Decreto Direttoriale 23 gennaio 2014 n. 197). Per il PRIN non ci sono stati interventi di finanziamento.</t>
    </r>
  </si>
  <si>
    <r>
      <rPr>
        <b/>
        <sz val="11"/>
        <rFont val="Frutiger LT 45 Light"/>
        <family val="2"/>
      </rPr>
      <t>Numero di dottorandi attivi in progetti di ricerca PRIN e FIRB su totale dottorandi iscritti, con riferimento ai bandi dell'anno t.</t>
    </r>
    <r>
      <rPr>
        <sz val="11"/>
        <rFont val="Frutiger LT 45 Light"/>
        <family val="2"/>
      </rPr>
      <t xml:space="preserve">
I Programmi di ricerca di rilevante interesse nazionale (PRIN) prevedono proposte di ricerca libere e autonome, senza obbligo di riferimenti a tematiche predefinite a livello centrale. I progetti del Fondo per gli investimenti della ricerca di base (FIRB) sviluppano attività che mirano all'ampliamento delle conoscenze scientifiche e tecniche non connesse a immediati e specifici obiettivi commerciali o industriali.  Sono finanziati nell'ambito della Missione "Ricerca e innovazione" e tramite un bando.
Nota:
Per il 2012, nel bando PRIN 2012 non è più richiesto l'inserimento di questi ruoli dalle disposizioni normative (D.M. 28 dicembre 2012 n. 957/Ric , Decreto Ministeriale 28 dicembre 2012 n. 956/ric). Nel bando FIRB 2013 non c'è inserimento del personale nella presentazione del progetto;
Nel 2013 per il bando SIR l'inserimento dei partecipanti non è strutturato e quindi non è possibile verificare le qualifiche dei soggetti inseriti (Decreto Direttoriale 23 gennaio 2014 n. 197). Per il PRIN non ci sono stati interventi di finanziamento</t>
    </r>
  </si>
  <si>
    <r>
      <rPr>
        <b/>
        <sz val="11"/>
        <rFont val="Frutiger LT 45 Light"/>
        <family val="2"/>
      </rPr>
      <t>Percentuale dei dottori di ricerca che hanno sostenuto l'esame nei tempi previsti rispetto al totale iscritti ai corsi di dottorato del ciclo in scadenza nell'anno t.</t>
    </r>
    <r>
      <rPr>
        <sz val="11"/>
        <rFont val="Frutiger LT 45 Light"/>
        <family val="2"/>
      </rPr>
      <t xml:space="preserve">
Il dottorato di ricerca è un titolo accademico post lauream, corrispondente al terzo ciclo dell'istruzione universitaria. </t>
    </r>
  </si>
  <si>
    <r>
      <rPr>
        <b/>
        <sz val="11"/>
        <rFont val="Frutiger LT 45 Light"/>
        <family val="2"/>
      </rPr>
      <t xml:space="preserve">Percentuale di ammessi al dottorato di ricerca attivati nel complesso degli atenei italiani rispetto al numero di partecipanti ai concorsi di dottorato di ricerca dell'anno t.
</t>
    </r>
    <r>
      <rPr>
        <sz val="11"/>
        <rFont val="Frutiger LT 45 Light"/>
        <family val="2"/>
      </rPr>
      <t xml:space="preserve">
Il dottorato di ricerca è un titolo accademico post lauream, corrispondente al terzo ciclo dell'istruzione universitaria. </t>
    </r>
  </si>
  <si>
    <r>
      <rPr>
        <b/>
        <sz val="11"/>
        <rFont val="Frutiger LT 45 Light"/>
        <family val="2"/>
      </rPr>
      <t>Numero di studenti iscritti nelle Università statali per tutte le tipologie di corso di laurea dei nuovi ordinamenti (DM 509/99 e DM 270/04) nell'anno accademico t/(t+1).</t>
    </r>
    <r>
      <rPr>
        <sz val="11"/>
        <rFont val="Frutiger LT 45 Light"/>
        <family val="2"/>
      </rPr>
      <t xml:space="preserve">
La riforma universitaria del 1999 (DM 509/99 e DM 270/04) ha istituito l’articolazione dell’istruzione universitaria su più livelli:  la "laurea triennale" che è il titolo di primo livello rilasciato al termine del corso di formazione della durata di tre anni e la  "laurea magistrale" (o laurea specialistica) che è il titolo di secondo livello rilasciato al termine del corso di formazione della durata di due anni dopo la laurea triennale.
La "laurea a ciclo unico" è prevista solo per alcuni corsi, afferenti a professioni regolamentate, per garantire una maggiore completezza ed unicità della formazione.
Nota:  il dato relativo all'a.a.  2012/2013 è stato modificato a seguito di revisione.</t>
    </r>
  </si>
  <si>
    <r>
      <rPr>
        <b/>
        <sz val="11"/>
        <rFont val="Frutiger LT 45 Light"/>
        <family val="2"/>
      </rPr>
      <t>Numero di studenti immatricolati nelle Università statali a corsi di laurea triennale e a ciclo unico dei nuovi ordinamenti (DM 509/99 e DM 270/04) nell'anno accademico t/(t+1).</t>
    </r>
    <r>
      <rPr>
        <sz val="11"/>
        <rFont val="Frutiger LT 45 Light"/>
        <family val="2"/>
      </rPr>
      <t xml:space="preserve">
Per immatricolati si intende il numero di iscritti per la prima volta al sistema universitario italiano.
La riforma universitaria del 1999 (DM 509/99 e DM 270/04) ha istituito l’articolazione dell’istruzione universitaria su più livelli:  la "laurea triennale" che è il titolo di primo livello rilasciato al termine del corso di formazione della durata di tre anni e la  "laurea magistrale" (o laurea specialistica) che è il titolo di secondo livello rilasciato al termine del corso di formazione della durata di due anni dopo la laurea triennale.
La "laurea a ciclo unico" è prevista solo per alcuni corsi, afferenti a professioni regolamentate, per garantire una maggiore completezza ed unicità della formazione.</t>
    </r>
  </si>
  <si>
    <r>
      <rPr>
        <b/>
        <sz val="11"/>
        <rFont val="Frutiger LT 45 Light"/>
        <family val="2"/>
      </rPr>
      <t>Percentuale di studenti immatricolati nell'anno accademico (t-1)/t rispetto alla popolazione di 19enni dell'anno (t-1).</t>
    </r>
    <r>
      <rPr>
        <sz val="11"/>
        <rFont val="Frutiger LT 45 Light"/>
        <family val="2"/>
      </rPr>
      <t xml:space="preserve">
Per immatricolati si intende il numero di iscritti per la prima volta al sistema universitario italiano.</t>
    </r>
  </si>
  <si>
    <r>
      <t xml:space="preserve">Numero di docenti e ricercatori, assegnisti, dottorandi al 31 dicembre dell'anno t.
</t>
    </r>
    <r>
      <rPr>
        <sz val="11"/>
        <rFont val="Frutiger LT 45 Light"/>
        <family val="2"/>
      </rPr>
      <t>NOTA BENE: il dato 2013 è stato aggiornato</t>
    </r>
  </si>
  <si>
    <r>
      <rPr>
        <b/>
        <sz val="11"/>
        <rFont val="Frutiger LT 45 Light"/>
        <family val="2"/>
      </rPr>
      <t>Numero di iscritti ai master di primo e secondo livello nell'anno accademico (t-1)/t in tutti gli atenei statali e non statali.</t>
    </r>
    <r>
      <rPr>
        <sz val="11"/>
        <rFont val="Frutiger LT 45 Light"/>
        <family val="2"/>
      </rPr>
      <t xml:space="preserve">
Il master universitario è il titolo rilasciato dalle università  al termine di «corsi di perfezionamento scientifico e di alta formazione permanente e ricorrente». Il master di I livello è rilasciato al termine di corsi a cui si può accedere con la laurea (o titoli legalmente equipollenti, come i diplomi ISEF, o equiparati come titoli accademici stranieri); quello  di II livello è rilasciato al termine di corsi a cui si viene ammessi se in possesso di laurea specialistica o magistrale.
</t>
    </r>
  </si>
  <si>
    <r>
      <t xml:space="preserve">Numero studenti iscritti nelle Università non statali che accedono al finanziamento Ministero dell'istruzione, dell'università e della ricerca per tutte le tipologie di corso di laurea dei nuovi ordinamenti (DM 509/99 e DM 270/04) nell'anno accademico t/t+1.
</t>
    </r>
    <r>
      <rPr>
        <sz val="11"/>
        <rFont val="Frutiger LT 45 Light"/>
        <family val="2"/>
      </rPr>
      <t xml:space="preserve">
La riforma universitaria del 1999 (DM 509/99 e DM 270/04) ha istituito l’articolazione dell’istruzione universitaria su più livelli:  la "laurea triennale" che è il titolo di primo livello rilasciato al termine del corso di formazione della durata di tre anni e la  "laurea magistrale" (o laurea specialistica) che è il titolo di secondo livello rilasciato al termine del corso di formazione della durata di due anni dopo la laurea triennale.
La "laurea a ciclo unico" è prevista solo per alcuni corsi, afferenti a professioni regolamentate, per garantire una maggiore completezza ed unicità della formazione.
NOTA BENE: la serie storica dei dati dall'a.a. 2007/2008 all'a.a. 2010/2011 è stata rivista, in quanto ora sono presi in considerazione  i dati relativi a  18 atenei.</t>
    </r>
  </si>
  <si>
    <r>
      <t xml:space="preserve">Percentuale del numero studenti iscritti nelle Università non statali che accedono al finanziamento Ministero dell'istruzione, dell'università e della ricerca per tutte le tipologie di corso di laurea dei nuovi ordinamenti (DM 509/99 e DM 270/04) rispetto al totale degli studenti iscritti ai corsi di laurea dei nuovi ordinamenti nelle Università Statali e non statali che accedono al finanziamento Ministero dell'istruzione, dell'università e della ricerca, nell'anno accademico t/t+1.
</t>
    </r>
    <r>
      <rPr>
        <sz val="11"/>
        <rFont val="Frutiger LT 45 Light"/>
        <family val="2"/>
      </rPr>
      <t xml:space="preserve">
La riforma universitaria del 1999 (DM 509/99 e DM 270/04) ha istituito l’articolazione dell’istruzione universitaria su più livelli:  la "laurea triennale" che è il titolo di primo livello rilasciato al termine del corso di formazione della durata di tre anni e la  "laurea magistrale" (o laurea specialistica) che è il titolo di secondo livello rilasciato al termine del corso di formazione della durata di due anni dopo la laurea triennale.
La "laurea a ciclo unico" è prevista solo per alcuni corsi, afferenti a professioni regolamentate, per garantire una maggiore completezza ed unicità della formazione.
NOTA: La serie storica è stata rivista</t>
    </r>
  </si>
  <si>
    <r>
      <rPr>
        <b/>
        <sz val="12"/>
        <rFont val="Frutiger LT 45 Light"/>
        <family val="2"/>
      </rPr>
      <t>Numero di assegnisti attivi al 31 dicembre dell'anno t.</t>
    </r>
    <r>
      <rPr>
        <sz val="12"/>
        <rFont val="Frutiger LT 45 Light"/>
        <family val="2"/>
      </rPr>
      <t xml:space="preserve">
L’assegno di ricerca è un contratto di collaborazione coordinata e continuativa finalizzato allo svolgimento di un’attività di ricerca.</t>
    </r>
  </si>
  <si>
    <r>
      <t xml:space="preserve">Numero di iscritti ai corsi di dottorato nell'anno accademico (t-1)/t.
</t>
    </r>
    <r>
      <rPr>
        <sz val="11"/>
        <rFont val="Frutiger LT 45 Light"/>
        <family val="2"/>
      </rPr>
      <t xml:space="preserve">Il dottorato di ricerca è un titolo accademico post lauream, corrispondente al terzo ciclo dell'istruzione universitaria. </t>
    </r>
  </si>
  <si>
    <r>
      <t xml:space="preserve">Percentuale di dottorandi stranieri rispetto al totale dei dottorandi, nell'anno accademico (t-1)/t.
</t>
    </r>
    <r>
      <rPr>
        <sz val="11"/>
        <rFont val="Frutiger LT 45 Light"/>
        <family val="2"/>
      </rPr>
      <t xml:space="preserve">Il dottorato di ricerca è un titolo accademico post lauream, corrispondente al terzo ciclo dell'istruzione universitaria. </t>
    </r>
  </si>
  <si>
    <r>
      <t xml:space="preserve">Numero di dottorandi provenienti da sedi diverse da quella del dottorato rispetto al totale dei dottorandi, nell'anno accademico (t-1)/t.
</t>
    </r>
    <r>
      <rPr>
        <sz val="11"/>
        <rFont val="Frutiger LT 45 Light"/>
        <family val="2"/>
      </rPr>
      <t xml:space="preserve">Il dottorato di ricerca è un titolo accademico post lauream, corrispondente al terzo ciclo dell'istruzione universitaria. </t>
    </r>
  </si>
  <si>
    <r>
      <t xml:space="preserve">Numero  di borse per dottorato nell'anno accademico (t-1)/t  su numero di corsi di dottorato di ricerca attivati nell'ateneo nell'anno accademico (t-1)/t.
</t>
    </r>
    <r>
      <rPr>
        <sz val="11"/>
        <rFont val="Frutiger LT 45 Light"/>
        <family val="2"/>
      </rPr>
      <t xml:space="preserve">Il dottorato di ricerca è un titolo accademico post lauream, corrispondente al terzo ciclo dell'istruzione universitaria. </t>
    </r>
  </si>
  <si>
    <r>
      <t xml:space="preserve">Percentuale di borse di studio finanziante dall'esterno rispetto al numero di borse a concorso per il dottorato di ricerca, nell'anno accademico (t-1)/t.
</t>
    </r>
    <r>
      <rPr>
        <sz val="11"/>
        <rFont val="Frutiger LT 45 Light"/>
        <family val="2"/>
      </rPr>
      <t>Le borse di studio finanziate dall'esterno comprendono le borse finanziate tramite fondi UE, enti pubblici esterni al sistema universitario ed enti privati.
Il dottorato di ricerca è un titolo accademico post lauream, corrispondente al terzo ciclo dell'istruzione universitaria.</t>
    </r>
  </si>
  <si>
    <t>%
Media Ue 28</t>
  </si>
  <si>
    <r>
      <rPr>
        <b/>
        <sz val="11"/>
        <rFont val="Frutiger LT 45 Light"/>
        <family val="2"/>
      </rPr>
      <t xml:space="preserve">Popolazione in età 18-24 anni con al più la licenza media, che non ha concluso un corso di formazione professionale riconosciuta dalla Regione di durata superiore ai 2 anni e che non frequenta corsi scolastici o svolge attività formative / totale popolazione 18-24 anni per 100.
</t>
    </r>
    <r>
      <rPr>
        <sz val="11"/>
        <rFont val="Frutiger LT 45 Light"/>
        <family val="2"/>
      </rPr>
      <t xml:space="preserve">
L'indicatore si riferisce al secondo anno solare dell'anno scolastico.</t>
    </r>
  </si>
  <si>
    <r>
      <rPr>
        <b/>
        <sz val="11"/>
        <rFont val="Frutiger LT 45 Light"/>
        <family val="2"/>
      </rPr>
      <t>L'indicatore è costruito come differenza rispetto a 100 del rapporto percentuale tra:
numeratore = la differenza tra il totale impegnato a rendiconto e il totale degli stanziamenti iniziali per il pagamento delle retribuzioni del personale (categorie: redditi da lavoro dipendente e imposte pagate sulla produzione)  oppure il valore zero qualora la differenza sia negativa, con riferimento alla Missione 22 "Istruzione scolastica"
denominatore = totale impegnato a rendiconto per il pagamento delle retribuzioni del personale (categorie: redditi da lavoro dipendente e imposte pagate sulla produzione), con riferimento alla Missione 22 "Istruzione scolastica"</t>
    </r>
    <r>
      <rPr>
        <sz val="11"/>
        <rFont val="Frutiger LT 45 Light"/>
        <family val="2"/>
      </rPr>
      <t xml:space="preserve">
L'indicatore è pari a 100 in caso di massima efficacia, ossia quando la spesa effettiva non supera le previsioni iniziali per le spese di personale scolastico e del personale dell'amministrazione per la parte che ha competenza sull'Istruzione scolastica.
Nota: rispetto alla precedente edizione Luglio 2014, il metodo di calcolo per il dato 2013 è stato rivisto e il relativo valore è stato aggiornato conseguentemente.</t>
    </r>
  </si>
  <si>
    <t xml:space="preserve">Grado di trasparenza di apertura dei dati dell’amministrazione (a livello centrale) </t>
  </si>
  <si>
    <t>Indicatore di tempestività dei pagamenti (*)</t>
  </si>
  <si>
    <t xml:space="preserve">(*) Per alcune Amministrazioni non è stato possibile calcolare l’indicatore per il 2014 coerentemente rispetto alla definizione ex art. 9, comma 8, del DPCM del 22 settembre 2014. In tali casi l’indicatore è stato calcolato secondo quanto indicato dalle Amministrazioni nelle Note Integrative a Rendiconto 2014.
</t>
  </si>
  <si>
    <r>
      <rPr>
        <b/>
        <sz val="11"/>
        <rFont val="Frutiger LT 45 Light"/>
        <family val="2"/>
      </rPr>
      <t xml:space="preserve">Numero delle scuole primarie in stato di disavanzo finanziario /Totale numero delle scuole primarie per 100  
</t>
    </r>
    <r>
      <rPr>
        <sz val="11"/>
        <rFont val="Frutiger LT 45 Light"/>
        <family val="2"/>
      </rPr>
      <t xml:space="preserve">
Una scuola è in disavanzo quando il Fondo cassa al 31.12 - Residui passivi al 31.12 + Residui attivi al 31.12 al netto dei residui riferiti all'Amministrazione Centrale è negativo.
L'indicatore rappresenta la capacità della scuola di far fronte agli impegni con la situazione di cassa  e le riscossioni previste al termine dell'esercizio. L'indicatore è nettizzato rispetto ai crediti vantati nei confronti dell'Amministrazione centrale che potrebbero essere non esigibili o non esistenti. 
L'indicatore è calcolato per esercizio finanziario sulla base dei dati dei bilanci scolastici (il dato è calcolato sul circa 95% dell'universo di riferimento).
Il valore dell'indicatore è riportato separatamente per tipologia di gestione dell'istituto scolastico: 
9a - Scuole elementari 
9b - Istituti comprensivi/Circoli didattici che hanno la scuola primaria
Nota: In merito alle differenze con il 2013, si segnala che al termine dell’e.f. 2014 sono state erogate risorse aggiuntive per il funzionamento e per la riduzione della sofferenza finanziaria delle istituzioni scolastiche. Questo potrebbe aver portato ad una riduzione dei residui passivi con la conseguenza di ridurre l’indicatore delle scuole in sofferenza.
</t>
    </r>
  </si>
  <si>
    <r>
      <rPr>
        <b/>
        <sz val="11"/>
        <rFont val="Frutiger LT 45 Light"/>
        <family val="2"/>
      </rPr>
      <t xml:space="preserve">L'indicatore rappresenta l'ampiezza della coda della distribuzione dell'ammontare del disavanzo per alunno per le scuole primarie in cui il disavanzo è più elevato. </t>
    </r>
    <r>
      <rPr>
        <sz val="11"/>
        <rFont val="Frutiger LT 45 Light"/>
        <family val="2"/>
      </rPr>
      <t xml:space="preserve">
E' calcolato come differenza tra: 
la mediana (il valore corrispondente al 50% delle scuole in ordine crescente del disavanzo per alunno) e il 99-esimo percentile della distribuzione (il valore corrispondente al 99% delle scuole in ordine crescente del disavanzo per alunno), al fine di depurare da eventuali errori di misura. 
L'indicatore è calcolato per esercizio finanziario sulla base dei dati dei bilanci scolastici (il dato è calcolato sul circa 95% dell'universo di riferimento).
Il valore dell'indicatore è riportato separatamente per tipologia di gestione dell'istituto scolastico: 
10a - Scuole elementari 
10b - Istituti Comprensivi/Circoli didattici che hanno la scuola primaria
Nota: In merito alle differenze con il 2013,  l’indicatore di dispersione aumenta, perché seppur avendo ridotto i residui passivi, la quota dei pagamenti da effettuare generati nell’esercizio si è ampliata , per effetto delle somme che le scuole hanno impegnato per il progetto “scuolebelle”, impegni che, per molte scuole, verranno seguiti dai pagamenti solamente nell’e.f. 2015 al termine dei lavori. Tale effetto si nota solamente per le scuole dei primi ordini e gradi poiché per il progetto si rivolge nel 2014 principalmente a tali istituti. Si noti infatti che negli istituti superiori la dispersione subisce una lieve riduzione.
</t>
    </r>
  </si>
  <si>
    <r>
      <t xml:space="preserve">Numero delle scuole secondarie di primo grado in stato di disavanzo finanziario /Totale numero delle scuole secondarie di primo grado per 100  
</t>
    </r>
    <r>
      <rPr>
        <sz val="11"/>
        <rFont val="Frutiger LT 45 Light"/>
        <family val="2"/>
      </rPr>
      <t>Una scuola è in disavanzo quando il Fondo cassa al 31.12 - Residui passivi al 31.12 + Residui attivi al 31.12 al netto dei residui riferiti all'Amministrazione Centrale è negativo.
L'indicatore rappresenta la capacità della scuola di far fronte agli impegni con la situazione di cassa  e le riscossioni previste al termine dell'esercizio. L'indicatore è nettizzato rispetto ai crediti vantati nei confronti dell'Amministrazione centrale che potrebbero essere non esigibili o non esistenti.
L'indicatore è calcolato per esercizio finanziario sulla base dei dati dei bilanci scolastici (il dato è calcolato sul circa 95% dell'universo di riferimento).
Il valore dell'indicatore è riportato separatamente per tipologia di gestione dell'istituto scolastico: 
12a - Scuole medie 
12b - Istituti comprensivi che hanno la scuola media
Nota: In merito alle differenze con il 2013, si segnala che al termine dell’e.f. 2014 sono state erogate risorse aggiuntive per il funzionamento e per la riduzione della sofferenza finanziaria delle istituzioni scolastiche. Questo potrebbe aver portato ad una riduzione dei residui passivi con la conseguenza di ridurre l’indicatore delle scuole in sofferenza.</t>
    </r>
  </si>
  <si>
    <r>
      <rPr>
        <b/>
        <sz val="11"/>
        <rFont val="Frutiger LT 45 Light"/>
        <family val="2"/>
      </rPr>
      <t xml:space="preserve">L'indicatore rappresenta l'ampiezza della coda della distribuzione dell'ammontare del disavanzo per alunno per le scuole secondarie di primo grado in cui il disavanzo è più elevato. </t>
    </r>
    <r>
      <rPr>
        <sz val="11"/>
        <rFont val="Frutiger LT 45 Light"/>
        <family val="2"/>
      </rPr>
      <t xml:space="preserve">
</t>
    </r>
    <r>
      <rPr>
        <b/>
        <sz val="11"/>
        <rFont val="Frutiger LT 45 Light"/>
        <family val="2"/>
      </rPr>
      <t xml:space="preserve">E' calcolato come differenza tra: 
la mediana (il valore corrispondente al 50% delle scuole in ordine crescente del disavanzo per alunno) e il 99-esimo percentile della distribuzione (il valore corrispondente al 99% delle scuole in ordine crescente del disavanzo per alunno), al fine di depurare da eventuali errori di misura. </t>
    </r>
    <r>
      <rPr>
        <sz val="11"/>
        <rFont val="Frutiger LT 45 Light"/>
        <family val="2"/>
      </rPr>
      <t xml:space="preserve">
L'indicatore è calcolato per esercizio finanziario sulla base dei dati dei bilanci scolastici (il dato è calcolato sul circa 95% dell'universo di riferimento). 
Il valore dell'indicatore è riportato separatamente per tipologia di gestione dell'istituto scolastico: 
13a - Scuole medie 
13b - Istituti comprensivi che hanno la scuola media
Nota: In merito alle differenze con il 2013,  l’indicatore di dispersione aumenta, perché seppur avendo ridotto i residui passivi, la quota dei pagamenti da effettuare generati nell’esercizio si è ampliata , per effetto delle somme che le scuole hanno impegnato per il progetto “scuolebelle”, impegni che, per molte scuole, verranno seguiti dai pagamenti solamente nell’e.f. 2015 al termine dei lavori. Tale effetto si nota solamente per le scuole dei primi ordini e gradi poiché per il progetto si rivolge nel 2014 principalmente a tali istituti. Si noti infatti che negli istituti superiori la dispersione subisce una lieve riduzione.</t>
    </r>
  </si>
</sst>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 numFmtId="165" formatCode="#,##0.0"/>
    <numFmt numFmtId="166" formatCode="_-* #,##0.0_-;\-* #,##0.0_-;_-* &quot;-&quot;??_-;_-@_-"/>
    <numFmt numFmtId="167" formatCode="_-* #,##0_-;\-* #,##0_-;_-* &quot;-&quot;??_-;_-@_-"/>
    <numFmt numFmtId="168" formatCode="0.0"/>
    <numFmt numFmtId="169" formatCode="00000"/>
    <numFmt numFmtId="170" formatCode="#,##0;\-\ #,##0;_-\ &quot;- &quot;"/>
    <numFmt numFmtId="171" formatCode="_-[$€]\ * #,##0.00_-;\-[$€]\ * #,##0.00_-;_-[$€]\ * &quot;-&quot;??_-;_-@_-"/>
    <numFmt numFmtId="172" formatCode="_-@"/>
    <numFmt numFmtId="173" formatCode="_-* #,##0_-_-_-;[Blue]_-* \-#,##0_-_-_-;_-* &quot;-&quot;_-_-_-;[Red]_-@_-_-_-"/>
    <numFmt numFmtId="174" formatCode="#,##0.0_-"/>
    <numFmt numFmtId="175" formatCode="#,##0.00_-"/>
    <numFmt numFmtId="176" formatCode="#,##0_-"/>
  </numFmts>
  <fonts count="105">
    <font>
      <sz val="11"/>
      <color theme="1"/>
      <name val="Calibri"/>
      <family val="2"/>
    </font>
    <font>
      <sz val="11"/>
      <color indexed="8"/>
      <name val="Calibri"/>
      <family val="2"/>
    </font>
    <font>
      <sz val="10"/>
      <name val="Arial"/>
      <family val="2"/>
    </font>
    <font>
      <sz val="8"/>
      <name val="Tahoma"/>
      <family val="2"/>
    </font>
    <font>
      <sz val="10"/>
      <color indexed="8"/>
      <name val="Arial"/>
      <family val="2"/>
    </font>
    <font>
      <sz val="11"/>
      <name val="Calibri"/>
      <family val="2"/>
    </font>
    <font>
      <b/>
      <sz val="11"/>
      <color indexed="8"/>
      <name val="Calibri"/>
      <family val="2"/>
    </font>
    <font>
      <i/>
      <sz val="11"/>
      <color indexed="8"/>
      <name val="Calibri"/>
      <family val="2"/>
    </font>
    <font>
      <b/>
      <strike/>
      <sz val="11"/>
      <color indexed="10"/>
      <name val="Calibri"/>
      <family val="2"/>
    </font>
    <font>
      <i/>
      <strike/>
      <sz val="11"/>
      <color indexed="10"/>
      <name val="Calibri"/>
      <family val="2"/>
    </font>
    <font>
      <sz val="11"/>
      <color indexed="10"/>
      <name val="Calibri"/>
      <family val="2"/>
    </font>
    <font>
      <u val="single"/>
      <sz val="8.8"/>
      <color indexed="12"/>
      <name val="Calibri"/>
      <family val="2"/>
    </font>
    <font>
      <b/>
      <sz val="14"/>
      <name val="Calibri"/>
      <family val="2"/>
    </font>
    <font>
      <b/>
      <sz val="12"/>
      <name val="Calibri"/>
      <family val="2"/>
    </font>
    <font>
      <b/>
      <sz val="14"/>
      <color indexed="9"/>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8"/>
      <color indexed="8"/>
      <name val="Times New Roman"/>
      <family val="1"/>
    </font>
    <font>
      <sz val="11"/>
      <color indexed="62"/>
      <name val="Calibri"/>
      <family val="2"/>
    </font>
    <font>
      <sz val="8"/>
      <name val="Arial"/>
      <family val="2"/>
    </font>
    <font>
      <sz val="11"/>
      <color indexed="60"/>
      <name val="Calibri"/>
      <family val="2"/>
    </font>
    <font>
      <b/>
      <sz val="11"/>
      <color indexed="63"/>
      <name val="Calibri"/>
      <family val="2"/>
    </font>
    <font>
      <sz val="8"/>
      <color indexed="8"/>
      <name val="Tahoma"/>
      <family val="2"/>
    </font>
    <font>
      <b/>
      <sz val="8"/>
      <color indexed="58"/>
      <name val="Tahoma"/>
      <family val="2"/>
    </font>
    <font>
      <b/>
      <sz val="10"/>
      <color indexed="63"/>
      <name val="Monotype Sorts"/>
      <family val="0"/>
    </font>
    <font>
      <sz val="8"/>
      <color indexed="18"/>
      <name val="Tahoma"/>
      <family val="2"/>
    </font>
    <font>
      <i/>
      <sz val="8"/>
      <name val="Tahoma"/>
      <family val="2"/>
    </font>
    <font>
      <b/>
      <sz val="8"/>
      <color indexed="9"/>
      <name val="Tahoma"/>
      <family val="2"/>
    </font>
    <font>
      <b/>
      <i/>
      <sz val="8"/>
      <name val="Tahoma"/>
      <family val="2"/>
    </font>
    <font>
      <b/>
      <sz val="8"/>
      <name val="Tahoma"/>
      <family val="2"/>
    </font>
    <font>
      <b/>
      <sz val="9"/>
      <color indexed="9"/>
      <name val="Tahoma"/>
      <family val="2"/>
    </font>
    <font>
      <b/>
      <i/>
      <sz val="10"/>
      <name val="Tahoma"/>
      <family val="2"/>
    </font>
    <font>
      <b/>
      <sz val="9"/>
      <color indexed="18"/>
      <name val="Tahoma"/>
      <family val="2"/>
    </font>
    <font>
      <sz val="8"/>
      <name val="Times New Roman"/>
      <family val="1"/>
    </font>
    <font>
      <i/>
      <sz val="11"/>
      <color indexed="23"/>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9"/>
      <name val="Times New Roman"/>
      <family val="1"/>
    </font>
    <font>
      <sz val="11"/>
      <color indexed="20"/>
      <name val="Calibri"/>
      <family val="2"/>
    </font>
    <font>
      <sz val="11"/>
      <color indexed="17"/>
      <name val="Calibri"/>
      <family val="2"/>
    </font>
    <font>
      <b/>
      <sz val="14"/>
      <color indexed="8"/>
      <name val="Frutiger LT 45 Light"/>
      <family val="2"/>
    </font>
    <font>
      <sz val="14"/>
      <color indexed="8"/>
      <name val="Frutiger LT 45 Light"/>
      <family val="2"/>
    </font>
    <font>
      <b/>
      <sz val="14"/>
      <color indexed="9"/>
      <name val="Frutiger LT 45 Light"/>
      <family val="2"/>
    </font>
    <font>
      <b/>
      <sz val="12"/>
      <color indexed="9"/>
      <name val="Frutiger LT 45 Light"/>
      <family val="2"/>
    </font>
    <font>
      <sz val="12"/>
      <color indexed="9"/>
      <name val="Frutiger LT 45 Light"/>
      <family val="2"/>
    </font>
    <font>
      <b/>
      <sz val="11"/>
      <color indexed="8"/>
      <name val="Frutiger LT 45 Light"/>
      <family val="2"/>
    </font>
    <font>
      <sz val="11"/>
      <color indexed="8"/>
      <name val="Frutiger LT 45 Light"/>
      <family val="2"/>
    </font>
    <font>
      <sz val="11"/>
      <name val="Frutiger LT 45 Light"/>
      <family val="2"/>
    </font>
    <font>
      <b/>
      <sz val="11"/>
      <name val="Frutiger LT 45 Light"/>
      <family val="2"/>
    </font>
    <font>
      <i/>
      <sz val="11"/>
      <color indexed="8"/>
      <name val="Frutiger LT 45 Light"/>
      <family val="2"/>
    </font>
    <font>
      <sz val="12"/>
      <name val="Frutiger LT 45 Light"/>
      <family val="2"/>
    </font>
    <font>
      <i/>
      <sz val="11"/>
      <name val="Frutiger LT 45 Light"/>
      <family val="2"/>
    </font>
    <font>
      <b/>
      <sz val="12"/>
      <name val="Frutiger LT 45 Light"/>
      <family val="2"/>
    </font>
    <font>
      <b/>
      <sz val="14"/>
      <name val="Frutiger LT 45 Light"/>
      <family val="2"/>
    </font>
    <font>
      <sz val="12"/>
      <color indexed="8"/>
      <name val="Frutiger LT 45 Light"/>
      <family val="2"/>
    </font>
    <font>
      <b/>
      <sz val="12"/>
      <color indexed="8"/>
      <name val="Frutiger LT 45 Light"/>
      <family val="2"/>
    </font>
    <font>
      <b/>
      <sz val="11"/>
      <color indexed="10"/>
      <name val="Frutiger LT 45 Light"/>
      <family val="2"/>
    </font>
    <font>
      <sz val="11"/>
      <color indexed="10"/>
      <name val="Frutiger LT 45 Light"/>
      <family val="2"/>
    </font>
    <font>
      <sz val="14"/>
      <name val="Frutiger LT 45 Light"/>
      <family val="2"/>
    </font>
    <font>
      <sz val="16"/>
      <name val="Frutiger LT 45 Light"/>
      <family val="2"/>
    </font>
    <font>
      <b/>
      <i/>
      <sz val="11"/>
      <name val="Frutiger LT 45 Light"/>
      <family val="2"/>
    </font>
    <font>
      <b/>
      <sz val="11"/>
      <color indexed="9"/>
      <name val="Frutiger LT 45 Light"/>
      <family val="2"/>
    </font>
    <font>
      <b/>
      <sz val="16"/>
      <name val="Frutiger LT 45 Light"/>
      <family val="2"/>
    </font>
    <font>
      <sz val="11"/>
      <color indexed="9"/>
      <name val="Frutiger LT 45 Light"/>
      <family val="2"/>
    </font>
    <font>
      <b/>
      <strike/>
      <sz val="11"/>
      <name val="Frutiger LT 45 Light"/>
      <family val="2"/>
    </font>
    <font>
      <sz val="10"/>
      <name val="Frutiger LT 45 Light"/>
      <family val="2"/>
    </font>
    <font>
      <b/>
      <sz val="10"/>
      <color indexed="9"/>
      <name val="Frutiger LT 45 Light"/>
      <family val="2"/>
    </font>
    <font>
      <b/>
      <sz val="8"/>
      <name val="Frutiger LT 45 Light"/>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8.8"/>
      <color theme="1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12"/>
      <color theme="0"/>
      <name val="Frutiger LT 45 Light"/>
      <family val="2"/>
    </font>
    <font>
      <sz val="11"/>
      <color theme="1"/>
      <name val="Frutiger LT 45 Light"/>
      <family val="2"/>
    </font>
    <font>
      <b/>
      <sz val="11"/>
      <color theme="1"/>
      <name val="Frutiger LT 45 Light"/>
      <family val="2"/>
    </font>
    <font>
      <sz val="11"/>
      <color rgb="FF000000"/>
      <name val="Frutiger LT 45 Light"/>
      <family val="2"/>
    </font>
    <font>
      <b/>
      <sz val="12"/>
      <color theme="1"/>
      <name val="Frutiger LT 45 Light"/>
      <family val="2"/>
    </font>
    <font>
      <sz val="12"/>
      <color theme="1"/>
      <name val="Frutiger LT 45 Light"/>
      <family val="2"/>
    </font>
    <font>
      <i/>
      <sz val="11"/>
      <color theme="1"/>
      <name val="Frutiger LT 45 Light"/>
      <family val="2"/>
    </font>
    <font>
      <sz val="12"/>
      <color theme="0"/>
      <name val="Frutiger LT 45 Light"/>
      <family val="2"/>
    </font>
    <font>
      <b/>
      <sz val="11"/>
      <color rgb="FFFF0000"/>
      <name val="Frutiger LT 45 Light"/>
      <family val="2"/>
    </font>
    <font>
      <b/>
      <sz val="11"/>
      <color theme="0"/>
      <name val="Frutiger LT 45 Light"/>
      <family val="2"/>
    </font>
    <font>
      <b/>
      <sz val="14"/>
      <color theme="1"/>
      <name val="Frutiger LT 45 Light"/>
      <family val="2"/>
    </font>
    <font>
      <sz val="11"/>
      <color theme="0"/>
      <name val="Frutiger LT 45 Light"/>
      <family val="2"/>
    </font>
    <font>
      <b/>
      <sz val="10"/>
      <color theme="0"/>
      <name val="Frutiger LT 45 Light"/>
      <family val="2"/>
    </font>
    <font>
      <b/>
      <sz val="14"/>
      <color theme="0"/>
      <name val="Frutiger LT 45 Light"/>
      <family val="2"/>
    </font>
    <font>
      <sz val="11"/>
      <color rgb="FFFF0000"/>
      <name val="Frutiger LT 45 Light"/>
      <family val="2"/>
    </font>
    <font>
      <b/>
      <sz val="14"/>
      <color theme="0"/>
      <name val="Calibri"/>
      <family val="2"/>
    </font>
  </fonts>
  <fills count="66">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indexed="9"/>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54"/>
        <bgColor indexed="64"/>
      </patternFill>
    </fill>
    <fill>
      <patternFill patternType="solid">
        <fgColor indexed="22"/>
        <bgColor indexed="64"/>
      </patternFill>
    </fill>
    <fill>
      <patternFill patternType="solid">
        <fgColor indexed="55"/>
        <bgColor indexed="64"/>
      </patternFill>
    </fill>
    <fill>
      <patternFill patternType="solid">
        <fgColor indexed="8"/>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
      <patternFill patternType="solid">
        <fgColor rgb="FF4F81BD"/>
        <bgColor indexed="64"/>
      </patternFill>
    </fill>
    <fill>
      <patternFill patternType="solid">
        <fgColor rgb="FFDDDDDD"/>
        <bgColor indexed="64"/>
      </patternFill>
    </fill>
    <fill>
      <patternFill patternType="solid">
        <fgColor rgb="FFFFFF00"/>
        <bgColor indexed="64"/>
      </patternFill>
    </fill>
    <fill>
      <patternFill patternType="solid">
        <fgColor theme="0" tint="-0.1499900072813034"/>
        <bgColor indexed="64"/>
      </patternFill>
    </fill>
    <fill>
      <patternFill patternType="solid">
        <fgColor theme="3" tint="0.7999799847602844"/>
        <bgColor indexed="64"/>
      </patternFill>
    </fill>
  </fills>
  <borders count="124">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rgb="FFFF8001"/>
      </bottom>
    </border>
    <border>
      <left/>
      <right/>
      <top/>
      <bottom style="double">
        <color indexed="5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hair"/>
      <right style="hair"/>
      <top/>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bottom style="thick">
        <color rgb="FF3366FF"/>
      </bottom>
    </border>
    <border>
      <left style="thin">
        <color indexed="21"/>
      </left>
      <right style="thin">
        <color indexed="21"/>
      </right>
      <top/>
      <bottom style="hair">
        <color indexed="21"/>
      </bottom>
    </border>
    <border>
      <left style="hair">
        <color indexed="21"/>
      </left>
      <right style="hair">
        <color indexed="21"/>
      </right>
      <top style="hair">
        <color indexed="21"/>
      </top>
      <bottom style="hair">
        <color indexed="21"/>
      </bottom>
    </border>
    <border>
      <left/>
      <right/>
      <top/>
      <bottom style="hair">
        <color indexed="21"/>
      </bottom>
    </border>
    <border>
      <left style="thin">
        <color indexed="21"/>
      </left>
      <right style="thin">
        <color indexed="21"/>
      </right>
      <top style="thin">
        <color indexed="21"/>
      </top>
      <bottom style="thin">
        <color indexed="21"/>
      </bottom>
    </border>
    <border>
      <left/>
      <right style="thin">
        <color indexed="21"/>
      </right>
      <top style="thin">
        <color indexed="21"/>
      </top>
      <bottom style="thin">
        <color indexed="21"/>
      </bottom>
    </border>
    <border>
      <left style="hair"/>
      <right style="hair"/>
      <top style="hair"/>
      <bottom style="hair"/>
    </border>
    <border>
      <left>
        <color indexed="63"/>
      </left>
      <right>
        <color indexed="63"/>
      </right>
      <top>
        <color indexed="63"/>
      </top>
      <bottom style="thick">
        <color theme="4"/>
      </bottom>
    </border>
    <border>
      <left/>
      <right/>
      <top/>
      <bottom style="thick">
        <color indexed="62"/>
      </bottom>
    </border>
    <border>
      <left>
        <color indexed="63"/>
      </left>
      <right>
        <color indexed="63"/>
      </right>
      <top>
        <color indexed="63"/>
      </top>
      <bottom style="thick">
        <color theme="4" tint="0.49998000264167786"/>
      </bottom>
    </border>
    <border>
      <left/>
      <right/>
      <top/>
      <bottom style="thick">
        <color indexed="22"/>
      </bottom>
    </border>
    <border>
      <left>
        <color indexed="63"/>
      </left>
      <right>
        <color indexed="63"/>
      </right>
      <top>
        <color indexed="63"/>
      </top>
      <bottom style="medium">
        <color theme="4" tint="0.39998000860214233"/>
      </bottom>
    </border>
    <border>
      <left/>
      <right/>
      <top/>
      <bottom style="medium">
        <color indexed="30"/>
      </bottom>
    </border>
    <border>
      <left>
        <color indexed="63"/>
      </left>
      <right>
        <color indexed="63"/>
      </right>
      <top style="thin">
        <color theme="4"/>
      </top>
      <bottom style="double">
        <color theme="4"/>
      </bottom>
    </border>
    <border>
      <left/>
      <right/>
      <top style="thin">
        <color indexed="62"/>
      </top>
      <bottom style="double">
        <color indexed="62"/>
      </bottom>
    </border>
    <border>
      <left style="medium"/>
      <right style="thin"/>
      <top/>
      <bottom style="thin"/>
    </border>
    <border>
      <left style="thin"/>
      <right style="medium"/>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thin"/>
      <top style="thin"/>
      <bottom style="medium"/>
    </border>
    <border>
      <left style="thin"/>
      <right/>
      <top style="thin"/>
      <bottom style="medium"/>
    </border>
    <border>
      <left style="medium"/>
      <right/>
      <top/>
      <bottom style="thin"/>
    </border>
    <border>
      <left style="thin"/>
      <right style="thin"/>
      <top style="medium"/>
      <bottom style="thin"/>
    </border>
    <border>
      <left style="thin"/>
      <right style="thin"/>
      <top/>
      <bottom style="thin"/>
    </border>
    <border>
      <left style="thin"/>
      <right style="thin"/>
      <top/>
      <bottom style="hair"/>
    </border>
    <border>
      <left style="thin"/>
      <right/>
      <top/>
      <bottom style="hair"/>
    </border>
    <border>
      <left style="thin"/>
      <right style="medium"/>
      <top style="medium"/>
      <bottom style="hair"/>
    </border>
    <border>
      <left style="medium"/>
      <right/>
      <top style="thin"/>
      <bottom style="thin"/>
    </border>
    <border>
      <left style="thin"/>
      <right style="thin"/>
      <top style="thin"/>
      <bottom style="thin"/>
    </border>
    <border>
      <left style="thin"/>
      <right style="thin"/>
      <top style="hair"/>
      <bottom style="hair"/>
    </border>
    <border>
      <left style="thin"/>
      <right style="medium"/>
      <top style="hair"/>
      <bottom style="hair"/>
    </border>
    <border>
      <left style="thin"/>
      <right/>
      <top style="hair"/>
      <bottom style="hair"/>
    </border>
    <border>
      <left style="medium"/>
      <right/>
      <top style="thin"/>
      <bottom style="medium"/>
    </border>
    <border>
      <left style="thin"/>
      <right style="thin"/>
      <top style="hair"/>
      <bottom style="medium"/>
    </border>
    <border>
      <left style="thin"/>
      <right/>
      <top style="hair"/>
      <bottom style="medium"/>
    </border>
    <border>
      <left style="thin"/>
      <right style="medium"/>
      <top style="hair"/>
      <bottom style="medium"/>
    </border>
    <border>
      <left style="thin"/>
      <right/>
      <top/>
      <bottom/>
    </border>
    <border>
      <left/>
      <right style="thin"/>
      <top style="medium"/>
      <bottom style="thin"/>
    </border>
    <border>
      <left/>
      <right style="thin"/>
      <top/>
      <bottom style="thin"/>
    </border>
    <border>
      <left style="thin"/>
      <right style="medium"/>
      <top/>
      <bottom style="hair"/>
    </border>
    <border>
      <left/>
      <right style="thin"/>
      <top style="thin"/>
      <bottom style="thin"/>
    </border>
    <border>
      <left style="medium"/>
      <right/>
      <top style="thin"/>
      <bottom/>
    </border>
    <border>
      <left/>
      <right style="thin"/>
      <top style="thin"/>
      <bottom/>
    </border>
    <border>
      <left style="thin"/>
      <right style="thin"/>
      <top style="thin"/>
      <bottom/>
    </border>
    <border>
      <left/>
      <right style="thin"/>
      <top style="thin"/>
      <bottom style="medium"/>
    </border>
    <border>
      <left/>
      <right style="medium"/>
      <top/>
      <bottom/>
    </border>
    <border>
      <left/>
      <right style="thin"/>
      <top/>
      <bottom style="medium"/>
    </border>
    <border>
      <left style="thin"/>
      <right style="thin"/>
      <top/>
      <bottom style="medium"/>
    </border>
    <border>
      <left style="thin"/>
      <right/>
      <top/>
      <bottom style="medium"/>
    </border>
    <border>
      <left style="thin"/>
      <right style="medium"/>
      <top/>
      <bottom style="medium"/>
    </border>
    <border>
      <left style="thin"/>
      <right style="thin"/>
      <top style="medium"/>
      <bottom style="medium"/>
    </border>
    <border>
      <left style="thin"/>
      <right/>
      <top style="medium"/>
      <bottom style="medium"/>
    </border>
    <border>
      <left style="thin"/>
      <right style="medium"/>
      <top style="medium"/>
      <bottom style="medium"/>
    </border>
    <border>
      <left style="thin"/>
      <right style="thin"/>
      <top/>
      <bottom/>
    </border>
    <border>
      <left style="thin"/>
      <right style="medium"/>
      <top/>
      <bottom/>
    </border>
    <border>
      <left/>
      <right/>
      <top style="medium"/>
      <bottom/>
    </border>
    <border>
      <left style="medium"/>
      <right/>
      <top style="medium"/>
      <bottom/>
    </border>
    <border>
      <left/>
      <right style="thin"/>
      <top style="medium"/>
      <bottom/>
    </border>
    <border>
      <left style="thin"/>
      <right style="thin"/>
      <top style="medium"/>
      <bottom/>
    </border>
    <border>
      <left style="thin"/>
      <right style="medium"/>
      <top style="medium"/>
      <bottom/>
    </border>
    <border>
      <left style="medium"/>
      <right/>
      <top/>
      <bottom/>
    </border>
    <border>
      <left/>
      <right style="thin"/>
      <top/>
      <bottom/>
    </border>
    <border>
      <left style="medium"/>
      <right/>
      <top style="medium"/>
      <bottom style="thin"/>
    </border>
    <border>
      <left style="thin"/>
      <right style="thin"/>
      <top style="medium"/>
      <bottom style="hair"/>
    </border>
    <border>
      <left style="thin"/>
      <right/>
      <top style="medium"/>
      <bottom style="hair"/>
    </border>
    <border>
      <left style="medium"/>
      <right style="thin"/>
      <top/>
      <bottom style="medium"/>
    </border>
    <border>
      <left/>
      <right/>
      <top style="thin"/>
      <bottom style="medium"/>
    </border>
    <border>
      <left/>
      <right style="medium"/>
      <top style="thin"/>
      <bottom style="medium"/>
    </border>
    <border>
      <left style="medium"/>
      <right/>
      <top/>
      <bottom style="medium"/>
    </border>
    <border>
      <left style="thin"/>
      <right style="thin"/>
      <top style="hair"/>
      <bottom/>
    </border>
    <border>
      <left style="thin"/>
      <right/>
      <top style="hair"/>
      <bottom/>
    </border>
    <border>
      <left style="thin"/>
      <right style="medium"/>
      <top style="hair"/>
      <bottom/>
    </border>
    <border>
      <left style="thin"/>
      <right style="thin"/>
      <top style="thin"/>
      <bottom style="hair"/>
    </border>
    <border>
      <left style="thin"/>
      <right/>
      <top style="thin"/>
      <bottom style="hair"/>
    </border>
    <border>
      <left style="thin"/>
      <right style="medium"/>
      <top style="thin"/>
      <bottom style="hair"/>
    </border>
    <border>
      <left style="thin"/>
      <right/>
      <top style="thin"/>
      <bottom/>
    </border>
    <border>
      <left style="thin"/>
      <right style="medium"/>
      <top style="thin"/>
      <bottom/>
    </border>
    <border>
      <left style="thin"/>
      <right/>
      <top style="thin"/>
      <bottom style="thin"/>
    </border>
    <border>
      <left style="thin"/>
      <right/>
      <top/>
      <bottom style="thin"/>
    </border>
    <border>
      <left style="thin"/>
      <right style="thin"/>
      <top style="hair"/>
      <bottom style="thin"/>
    </border>
    <border>
      <left style="thin"/>
      <right/>
      <top style="hair"/>
      <bottom style="thin"/>
    </border>
    <border>
      <left style="thin"/>
      <right style="medium"/>
      <top style="hair"/>
      <bottom style="thin"/>
    </border>
    <border>
      <left/>
      <right/>
      <top/>
      <bottom style="medium"/>
    </border>
    <border>
      <left/>
      <right/>
      <top/>
      <bottom style="thin"/>
    </border>
    <border>
      <left/>
      <right/>
      <top style="thin"/>
      <bottom style="thin"/>
    </border>
    <border>
      <left/>
      <right/>
      <top style="medium"/>
      <bottom style="medium"/>
    </border>
    <border>
      <left/>
      <right/>
      <top/>
      <bottom style="hair"/>
    </border>
    <border>
      <left/>
      <right/>
      <top style="thin"/>
      <bottom style="hair"/>
    </border>
    <border>
      <left/>
      <right/>
      <top style="hair"/>
      <bottom style="hair"/>
    </border>
    <border>
      <left/>
      <right style="medium"/>
      <top style="thin"/>
      <bottom style="hair"/>
    </border>
    <border>
      <left/>
      <right style="medium"/>
      <top style="hair"/>
      <bottom style="hair"/>
    </border>
    <border>
      <left style="medium"/>
      <right style="thin"/>
      <top style="thin"/>
      <bottom/>
    </border>
    <border>
      <left/>
      <right style="medium"/>
      <top/>
      <bottom style="thin"/>
    </border>
    <border>
      <left/>
      <right style="medium"/>
      <top/>
      <bottom style="medium"/>
    </border>
    <border>
      <left/>
      <right style="medium"/>
      <top style="thin"/>
      <bottom style="thin"/>
    </border>
    <border>
      <left style="medium"/>
      <right style="thin"/>
      <top/>
      <bottom/>
    </border>
    <border>
      <left style="medium"/>
      <right style="thin"/>
      <top style="medium"/>
      <bottom style="thin"/>
    </border>
    <border>
      <left style="thin"/>
      <right style="medium"/>
      <top style="medium"/>
      <bottom style="thin"/>
    </border>
    <border>
      <left style="medium"/>
      <right/>
      <top style="medium"/>
      <bottom style="medium"/>
    </border>
    <border>
      <left/>
      <right style="medium"/>
      <top style="medium"/>
      <bottom style="medium"/>
    </border>
    <border>
      <left/>
      <right style="medium"/>
      <top style="medium"/>
      <bottom/>
    </border>
    <border>
      <left style="thin"/>
      <right/>
      <top style="medium"/>
      <bottom style="thin"/>
    </border>
    <border>
      <left/>
      <right/>
      <top style="medium"/>
      <bottom style="thin"/>
    </border>
    <border>
      <left/>
      <right style="medium"/>
      <top style="medium"/>
      <bottom style="thin"/>
    </border>
    <border>
      <left/>
      <right/>
      <top style="thin"/>
      <bottom/>
    </border>
    <border>
      <left/>
      <right style="medium"/>
      <top style="thin"/>
      <bottom/>
    </border>
    <border>
      <left/>
      <right style="thin"/>
      <top style="medium"/>
      <bottom style="medium"/>
    </border>
    <border>
      <left style="medium"/>
      <right style="thin"/>
      <top style="medium"/>
      <bottom style="medium"/>
    </border>
    <border>
      <left/>
      <right style="thin"/>
      <top style="hair"/>
      <bottom style="hair"/>
    </border>
    <border>
      <left/>
      <right style="thin"/>
      <top/>
      <bottom style="hair"/>
    </border>
  </borders>
  <cellStyleXfs count="16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72" fillId="24" borderId="0" applyNumberFormat="0" applyBorder="0" applyAlignment="0" applyProtection="0"/>
    <xf numFmtId="0" fontId="15" fillId="25" borderId="0" applyNumberFormat="0" applyBorder="0" applyAlignment="0" applyProtection="0"/>
    <xf numFmtId="0" fontId="72" fillId="26" borderId="0" applyNumberFormat="0" applyBorder="0" applyAlignment="0" applyProtection="0"/>
    <xf numFmtId="0" fontId="15" fillId="17" borderId="0" applyNumberFormat="0" applyBorder="0" applyAlignment="0" applyProtection="0"/>
    <xf numFmtId="0" fontId="72" fillId="27" borderId="0" applyNumberFormat="0" applyBorder="0" applyAlignment="0" applyProtection="0"/>
    <xf numFmtId="0" fontId="15" fillId="19" borderId="0" applyNumberFormat="0" applyBorder="0" applyAlignment="0" applyProtection="0"/>
    <xf numFmtId="0" fontId="72" fillId="28" borderId="0" applyNumberFormat="0" applyBorder="0" applyAlignment="0" applyProtection="0"/>
    <xf numFmtId="0" fontId="15" fillId="29" borderId="0" applyNumberFormat="0" applyBorder="0" applyAlignment="0" applyProtection="0"/>
    <xf numFmtId="0" fontId="72" fillId="30" borderId="0" applyNumberFormat="0" applyBorder="0" applyAlignment="0" applyProtection="0"/>
    <xf numFmtId="0" fontId="15" fillId="31" borderId="0" applyNumberFormat="0" applyBorder="0" applyAlignment="0" applyProtection="0"/>
    <xf numFmtId="0" fontId="72" fillId="32" borderId="0" applyNumberFormat="0" applyBorder="0" applyAlignment="0" applyProtection="0"/>
    <xf numFmtId="0" fontId="15" fillId="33" borderId="0" applyNumberFormat="0" applyBorder="0" applyAlignment="0" applyProtection="0"/>
    <xf numFmtId="0" fontId="73" fillId="34" borderId="1" applyNumberFormat="0" applyAlignment="0" applyProtection="0"/>
    <xf numFmtId="0" fontId="16" fillId="35" borderId="2" applyNumberFormat="0" applyAlignment="0" applyProtection="0"/>
    <xf numFmtId="0" fontId="74" fillId="0" borderId="3" applyNumberFormat="0" applyFill="0" applyAlignment="0" applyProtection="0"/>
    <xf numFmtId="0" fontId="17" fillId="0" borderId="4" applyNumberFormat="0" applyFill="0" applyAlignment="0" applyProtection="0"/>
    <xf numFmtId="0" fontId="75" fillId="36" borderId="5" applyNumberFormat="0" applyAlignment="0" applyProtection="0"/>
    <xf numFmtId="0" fontId="18" fillId="37" borderId="6" applyNumberFormat="0" applyAlignment="0" applyProtection="0"/>
    <xf numFmtId="0" fontId="76" fillId="0" borderId="0" applyNumberFormat="0" applyFill="0" applyBorder="0" applyAlignment="0" applyProtection="0"/>
    <xf numFmtId="0" fontId="72" fillId="38" borderId="0" applyNumberFormat="0" applyBorder="0" applyAlignment="0" applyProtection="0"/>
    <xf numFmtId="0" fontId="15" fillId="39" borderId="0" applyNumberFormat="0" applyBorder="0" applyAlignment="0" applyProtection="0"/>
    <xf numFmtId="0" fontId="72" fillId="40" borderId="0" applyNumberFormat="0" applyBorder="0" applyAlignment="0" applyProtection="0"/>
    <xf numFmtId="0" fontId="15" fillId="41" borderId="0" applyNumberFormat="0" applyBorder="0" applyAlignment="0" applyProtection="0"/>
    <xf numFmtId="0" fontId="72" fillId="42" borderId="0" applyNumberFormat="0" applyBorder="0" applyAlignment="0" applyProtection="0"/>
    <xf numFmtId="0" fontId="15" fillId="43" borderId="0" applyNumberFormat="0" applyBorder="0" applyAlignment="0" applyProtection="0"/>
    <xf numFmtId="0" fontId="72" fillId="44" borderId="0" applyNumberFormat="0" applyBorder="0" applyAlignment="0" applyProtection="0"/>
    <xf numFmtId="0" fontId="15" fillId="29" borderId="0" applyNumberFormat="0" applyBorder="0" applyAlignment="0" applyProtection="0"/>
    <xf numFmtId="0" fontId="72" fillId="45" borderId="0" applyNumberFormat="0" applyBorder="0" applyAlignment="0" applyProtection="0"/>
    <xf numFmtId="0" fontId="15" fillId="31" borderId="0" applyNumberFormat="0" applyBorder="0" applyAlignment="0" applyProtection="0"/>
    <xf numFmtId="0" fontId="72" fillId="46" borderId="0" applyNumberFormat="0" applyBorder="0" applyAlignment="0" applyProtection="0"/>
    <xf numFmtId="0" fontId="15" fillId="47" borderId="0" applyNumberFormat="0" applyBorder="0" applyAlignment="0" applyProtection="0"/>
    <xf numFmtId="171" fontId="3" fillId="0" borderId="0" applyFont="0" applyFill="0" applyBorder="0" applyAlignment="0" applyProtection="0"/>
    <xf numFmtId="172" fontId="19" fillId="48" borderId="7">
      <alignment horizontal="left" vertical="center" wrapText="1"/>
      <protection/>
    </xf>
    <xf numFmtId="0" fontId="77" fillId="49" borderId="1" applyNumberFormat="0" applyAlignment="0" applyProtection="0"/>
    <xf numFmtId="0" fontId="20" fillId="13" borderId="2" applyNumberFormat="0" applyAlignment="0" applyProtection="0"/>
    <xf numFmtId="173" fontId="19" fillId="48" borderId="7" applyFont="0" applyFill="0" applyProtection="0">
      <alignment horizontal="right" vertical="center"/>
    </xf>
    <xf numFmtId="43" fontId="0" fillId="0" borderId="0" applyFont="0" applyFill="0" applyBorder="0" applyAlignment="0" applyProtection="0"/>
    <xf numFmtId="41" fontId="4" fillId="0" borderId="0" applyFont="0" applyFill="0" applyBorder="0" applyAlignment="0" applyProtection="0"/>
    <xf numFmtId="41" fontId="0" fillId="0" borderId="0" applyFont="0" applyFill="0" applyBorder="0" applyAlignment="0" applyProtection="0"/>
    <xf numFmtId="41" fontId="2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8" fillId="50" borderId="0" applyNumberFormat="0" applyBorder="0" applyAlignment="0" applyProtection="0"/>
    <xf numFmtId="0" fontId="22" fillId="51" borderId="0" applyNumberFormat="0" applyBorder="0" applyAlignment="0" applyProtection="0"/>
    <xf numFmtId="0" fontId="3"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2" fillId="0" borderId="0">
      <alignment/>
      <protection/>
    </xf>
    <xf numFmtId="0" fontId="2" fillId="0" borderId="0">
      <alignment/>
      <protection/>
    </xf>
    <xf numFmtId="0" fontId="0" fillId="52" borderId="8" applyNumberFormat="0" applyFont="0" applyAlignment="0" applyProtection="0"/>
    <xf numFmtId="0" fontId="1" fillId="53" borderId="9" applyNumberFormat="0" applyFont="0" applyAlignment="0" applyProtection="0"/>
    <xf numFmtId="170" fontId="2" fillId="0" borderId="0" applyFont="0" applyFill="0" applyBorder="0" applyAlignment="0" applyProtection="0"/>
    <xf numFmtId="0" fontId="79" fillId="34" borderId="10" applyNumberFormat="0" applyAlignment="0" applyProtection="0"/>
    <xf numFmtId="0" fontId="23" fillId="35" borderId="11" applyNumberFormat="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4" fontId="2" fillId="0" borderId="0" applyFill="0" applyBorder="0" applyProtection="0">
      <alignment horizontal="right" vertical="center" wrapText="1"/>
    </xf>
    <xf numFmtId="164" fontId="2" fillId="0" borderId="12" applyFill="0" applyProtection="0">
      <alignment horizontal="right" vertical="center" wrapText="1"/>
    </xf>
    <xf numFmtId="173" fontId="24" fillId="0" borderId="13" applyFont="0">
      <alignment horizontal="right" vertical="center"/>
      <protection locked="0"/>
    </xf>
    <xf numFmtId="173" fontId="25" fillId="0" borderId="13">
      <alignment horizontal="right" vertical="center"/>
      <protection locked="0"/>
    </xf>
    <xf numFmtId="49" fontId="26" fillId="7" borderId="14">
      <alignment horizontal="center" vertical="center"/>
      <protection/>
    </xf>
    <xf numFmtId="49" fontId="26" fillId="3" borderId="14">
      <alignment horizontal="center" vertical="center"/>
      <protection/>
    </xf>
    <xf numFmtId="174" fontId="3" fillId="0" borderId="15">
      <alignment horizontal="right" vertical="center"/>
      <protection/>
    </xf>
    <xf numFmtId="175" fontId="3" fillId="0" borderId="15">
      <alignment horizontal="right" vertical="center"/>
      <protection/>
    </xf>
    <xf numFmtId="49" fontId="3" fillId="0" borderId="15">
      <alignment vertical="center" wrapText="1"/>
      <protection/>
    </xf>
    <xf numFmtId="49" fontId="27" fillId="0" borderId="14">
      <alignment vertical="center" wrapText="1"/>
      <protection/>
    </xf>
    <xf numFmtId="0" fontId="28" fillId="0" borderId="0">
      <alignment horizontal="left" vertical="center"/>
      <protection/>
    </xf>
    <xf numFmtId="176" fontId="3" fillId="0" borderId="15">
      <alignment horizontal="right" vertical="center"/>
      <protection/>
    </xf>
    <xf numFmtId="176" fontId="3" fillId="0" borderId="15">
      <alignment horizontal="right" vertical="center"/>
      <protection/>
    </xf>
    <xf numFmtId="41" fontId="29" fillId="54" borderId="14">
      <alignment horizontal="right" vertical="center"/>
      <protection/>
    </xf>
    <xf numFmtId="49" fontId="30" fillId="55" borderId="16">
      <alignment horizontal="centerContinuous" vertical="center" wrapText="1"/>
      <protection/>
    </xf>
    <xf numFmtId="49" fontId="30" fillId="53" borderId="16">
      <alignment horizontal="center" vertical="center" wrapText="1"/>
      <protection/>
    </xf>
    <xf numFmtId="49" fontId="31" fillId="53" borderId="16">
      <alignment horizontal="center" vertical="center" wrapText="1"/>
      <protection/>
    </xf>
    <xf numFmtId="49" fontId="30" fillId="53" borderId="16">
      <alignment horizontal="center" vertical="center" wrapText="1"/>
      <protection/>
    </xf>
    <xf numFmtId="49" fontId="30" fillId="53" borderId="17">
      <alignment horizontal="center" vertical="center" wrapText="1"/>
      <protection/>
    </xf>
    <xf numFmtId="49" fontId="30" fillId="53" borderId="17">
      <alignment horizontal="center" vertical="center" wrapText="1"/>
      <protection/>
    </xf>
    <xf numFmtId="49" fontId="32" fillId="56" borderId="16">
      <alignment horizontal="centerContinuous" vertical="center" wrapText="1"/>
      <protection/>
    </xf>
    <xf numFmtId="49" fontId="3" fillId="0" borderId="0">
      <alignment vertical="center"/>
      <protection/>
    </xf>
    <xf numFmtId="0" fontId="3" fillId="0" borderId="0">
      <alignment vertical="center" wrapText="1"/>
      <protection/>
    </xf>
    <xf numFmtId="49" fontId="33" fillId="0" borderId="0">
      <alignment horizontal="left" vertical="center"/>
      <protection/>
    </xf>
    <xf numFmtId="0" fontId="34" fillId="0" borderId="0">
      <alignment horizontal="left" vertical="top" wrapText="1"/>
      <protection/>
    </xf>
    <xf numFmtId="49" fontId="35" fillId="7" borderId="18" applyFont="0" applyFill="0">
      <alignment horizontal="center" vertical="center" wrapText="1"/>
      <protection/>
    </xf>
    <xf numFmtId="0" fontId="80" fillId="0" borderId="0" applyNumberFormat="0" applyFill="0" applyBorder="0" applyAlignment="0" applyProtection="0"/>
    <xf numFmtId="0" fontId="10" fillId="0" borderId="0" applyNumberFormat="0" applyFill="0" applyBorder="0" applyAlignment="0" applyProtection="0"/>
    <xf numFmtId="0" fontId="81" fillId="0" borderId="0" applyNumberFormat="0" applyFill="0" applyBorder="0" applyAlignment="0" applyProtection="0"/>
    <xf numFmtId="0" fontId="36" fillId="0" borderId="0" applyNumberFormat="0" applyFill="0" applyBorder="0" applyAlignment="0" applyProtection="0"/>
    <xf numFmtId="0" fontId="82" fillId="0" borderId="0" applyNumberFormat="0" applyFill="0" applyBorder="0" applyAlignment="0" applyProtection="0"/>
    <xf numFmtId="0" fontId="83" fillId="0" borderId="19" applyNumberFormat="0" applyFill="0" applyAlignment="0" applyProtection="0"/>
    <xf numFmtId="0" fontId="37" fillId="0" borderId="20" applyNumberFormat="0" applyFill="0" applyAlignment="0" applyProtection="0"/>
    <xf numFmtId="0" fontId="84" fillId="0" borderId="21" applyNumberFormat="0" applyFill="0" applyAlignment="0" applyProtection="0"/>
    <xf numFmtId="0" fontId="38" fillId="0" borderId="22" applyNumberFormat="0" applyFill="0" applyAlignment="0" applyProtection="0"/>
    <xf numFmtId="0" fontId="85" fillId="0" borderId="23" applyNumberFormat="0" applyFill="0" applyAlignment="0" applyProtection="0"/>
    <xf numFmtId="0" fontId="39" fillId="0" borderId="24" applyNumberFormat="0" applyFill="0" applyAlignment="0" applyProtection="0"/>
    <xf numFmtId="0" fontId="85"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86" fillId="0" borderId="25" applyNumberFormat="0" applyFill="0" applyAlignment="0" applyProtection="0"/>
    <xf numFmtId="0" fontId="6" fillId="0" borderId="26" applyNumberFormat="0" applyFill="0" applyAlignment="0" applyProtection="0"/>
    <xf numFmtId="1" fontId="41" fillId="57" borderId="0" applyFill="0">
      <alignment horizontal="center" vertical="center"/>
      <protection/>
    </xf>
    <xf numFmtId="0" fontId="87" fillId="58" borderId="0" applyNumberFormat="0" applyBorder="0" applyAlignment="0" applyProtection="0"/>
    <xf numFmtId="0" fontId="42" fillId="5" borderId="0" applyNumberFormat="0" applyBorder="0" applyAlignment="0" applyProtection="0"/>
    <xf numFmtId="0" fontId="88" fillId="59" borderId="0" applyNumberFormat="0" applyBorder="0" applyAlignment="0" applyProtection="0"/>
    <xf numFmtId="0" fontId="43" fillId="7"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027">
    <xf numFmtId="0" fontId="0" fillId="0" borderId="0" xfId="0" applyFont="1" applyAlignment="1">
      <alignment/>
    </xf>
    <xf numFmtId="0" fontId="0" fillId="0" borderId="0" xfId="0" applyFont="1" applyFill="1" applyBorder="1" applyAlignment="1">
      <alignment vertical="top"/>
    </xf>
    <xf numFmtId="0" fontId="0"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vertical="top" wrapText="1"/>
    </xf>
    <xf numFmtId="0" fontId="0" fillId="0" borderId="0" xfId="0" applyFont="1" applyBorder="1" applyAlignment="1">
      <alignment vertical="top"/>
    </xf>
    <xf numFmtId="0" fontId="86" fillId="0" borderId="27"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86"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86" fillId="0" borderId="31"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0" fillId="0" borderId="30" xfId="0" applyFill="1" applyBorder="1" applyAlignment="1">
      <alignment horizontal="left" vertical="center" wrapText="1"/>
    </xf>
    <xf numFmtId="0" fontId="45" fillId="60" borderId="0" xfId="0" applyFont="1" applyFill="1" applyBorder="1" applyAlignment="1">
      <alignment/>
    </xf>
    <xf numFmtId="0" fontId="45" fillId="0" borderId="0" xfId="0" applyFont="1" applyBorder="1" applyAlignment="1">
      <alignment/>
    </xf>
    <xf numFmtId="0" fontId="89" fillId="61" borderId="33" xfId="0" applyFont="1" applyFill="1" applyBorder="1" applyAlignment="1">
      <alignment horizontal="center" vertical="center" wrapText="1"/>
    </xf>
    <xf numFmtId="0" fontId="89" fillId="61" borderId="33" xfId="0" applyFont="1" applyFill="1" applyBorder="1" applyAlignment="1">
      <alignment horizontal="center" vertical="center"/>
    </xf>
    <xf numFmtId="0" fontId="89" fillId="61" borderId="34" xfId="0" applyFont="1" applyFill="1" applyBorder="1" applyAlignment="1">
      <alignment horizontal="center" vertical="center"/>
    </xf>
    <xf numFmtId="0" fontId="89" fillId="61" borderId="32" xfId="0" applyFont="1" applyFill="1" applyBorder="1" applyAlignment="1">
      <alignment horizontal="center" vertical="center"/>
    </xf>
    <xf numFmtId="0" fontId="90" fillId="60" borderId="0" xfId="0" applyFont="1" applyFill="1" applyBorder="1" applyAlignment="1">
      <alignment/>
    </xf>
    <xf numFmtId="0" fontId="90" fillId="0" borderId="0" xfId="0" applyFont="1" applyBorder="1" applyAlignment="1">
      <alignment/>
    </xf>
    <xf numFmtId="0" fontId="49" fillId="0" borderId="35" xfId="0" applyFont="1" applyFill="1" applyBorder="1" applyAlignment="1" applyProtection="1">
      <alignment horizontal="center" vertical="center" wrapText="1"/>
      <protection locked="0"/>
    </xf>
    <xf numFmtId="0" fontId="49" fillId="0" borderId="36" xfId="0" applyFont="1" applyFill="1" applyBorder="1" applyAlignment="1" applyProtection="1">
      <alignment horizontal="left" vertical="center" wrapText="1"/>
      <protection locked="0"/>
    </xf>
    <xf numFmtId="0" fontId="51" fillId="0" borderId="37" xfId="0" applyFont="1" applyFill="1" applyBorder="1" applyAlignment="1" applyProtection="1">
      <alignment horizontal="left" vertical="center" wrapText="1"/>
      <protection locked="0"/>
    </xf>
    <xf numFmtId="0" fontId="53" fillId="62" borderId="37" xfId="0" applyFont="1" applyFill="1" applyBorder="1" applyAlignment="1" applyProtection="1">
      <alignment horizontal="center" vertical="center" wrapText="1"/>
      <protection locked="0"/>
    </xf>
    <xf numFmtId="3" fontId="52" fillId="0" borderId="38" xfId="0" applyNumberFormat="1" applyFont="1" applyFill="1" applyBorder="1" applyAlignment="1">
      <alignment horizontal="right" vertical="center"/>
    </xf>
    <xf numFmtId="3" fontId="52" fillId="0" borderId="39" xfId="0" applyNumberFormat="1" applyFont="1" applyFill="1" applyBorder="1" applyAlignment="1">
      <alignment horizontal="right" vertical="center"/>
    </xf>
    <xf numFmtId="3" fontId="52" fillId="0" borderId="40" xfId="0" applyNumberFormat="1" applyFont="1" applyFill="1" applyBorder="1" applyAlignment="1">
      <alignment horizontal="right" vertical="center"/>
    </xf>
    <xf numFmtId="0" fontId="49" fillId="0" borderId="41" xfId="0" applyFont="1" applyFill="1" applyBorder="1" applyAlignment="1" applyProtection="1">
      <alignment horizontal="center" vertical="center" wrapText="1"/>
      <protection locked="0"/>
    </xf>
    <xf numFmtId="0" fontId="49" fillId="0" borderId="42" xfId="0" applyFont="1" applyFill="1" applyBorder="1" applyAlignment="1" applyProtection="1">
      <alignment horizontal="left" vertical="center" wrapText="1"/>
      <protection locked="0"/>
    </xf>
    <xf numFmtId="0" fontId="51" fillId="0" borderId="42" xfId="0" applyFont="1" applyFill="1" applyBorder="1" applyAlignment="1" applyProtection="1">
      <alignment horizontal="left" vertical="center" wrapText="1"/>
      <protection locked="0"/>
    </xf>
    <xf numFmtId="0" fontId="53" fillId="62" borderId="42" xfId="0" applyFont="1" applyFill="1" applyBorder="1" applyAlignment="1" applyProtection="1">
      <alignment horizontal="center" vertical="center" wrapText="1"/>
      <protection locked="0"/>
    </xf>
    <xf numFmtId="3" fontId="52" fillId="0" borderId="43" xfId="0" applyNumberFormat="1" applyFont="1" applyFill="1" applyBorder="1" applyAlignment="1">
      <alignment horizontal="right" vertical="center"/>
    </xf>
    <xf numFmtId="3" fontId="52" fillId="0" borderId="44" xfId="0" applyNumberFormat="1" applyFont="1" applyFill="1" applyBorder="1" applyAlignment="1">
      <alignment horizontal="right" vertical="center"/>
    </xf>
    <xf numFmtId="3" fontId="52" fillId="0" borderId="45" xfId="0" applyNumberFormat="1" applyFont="1" applyFill="1" applyBorder="1" applyAlignment="1">
      <alignment horizontal="right" vertical="center"/>
    </xf>
    <xf numFmtId="0" fontId="49" fillId="0" borderId="46" xfId="0" applyFont="1" applyFill="1" applyBorder="1" applyAlignment="1" applyProtection="1">
      <alignment horizontal="center" vertical="center" wrapText="1"/>
      <protection locked="0"/>
    </xf>
    <xf numFmtId="0" fontId="49" fillId="0" borderId="33" xfId="0" applyFont="1" applyFill="1" applyBorder="1" applyAlignment="1" applyProtection="1">
      <alignment horizontal="left" vertical="center" wrapText="1"/>
      <protection locked="0"/>
    </xf>
    <xf numFmtId="0" fontId="51" fillId="0" borderId="33" xfId="0" applyFont="1" applyFill="1" applyBorder="1" applyAlignment="1" applyProtection="1">
      <alignment horizontal="left" vertical="center" wrapText="1"/>
      <protection locked="0"/>
    </xf>
    <xf numFmtId="0" fontId="53" fillId="62" borderId="33" xfId="0" applyFont="1" applyFill="1" applyBorder="1" applyAlignment="1" applyProtection="1">
      <alignment horizontal="center" vertical="center" wrapText="1"/>
      <protection locked="0"/>
    </xf>
    <xf numFmtId="3" fontId="52" fillId="0" borderId="47" xfId="0" applyNumberFormat="1" applyFont="1" applyFill="1" applyBorder="1" applyAlignment="1">
      <alignment horizontal="right" vertical="center"/>
    </xf>
    <xf numFmtId="3" fontId="52" fillId="0" borderId="48" xfId="0" applyNumberFormat="1" applyFont="1" applyFill="1" applyBorder="1" applyAlignment="1">
      <alignment horizontal="right" vertical="center"/>
    </xf>
    <xf numFmtId="3" fontId="52" fillId="0" borderId="49" xfId="0" applyNumberFormat="1" applyFont="1" applyFill="1" applyBorder="1" applyAlignment="1">
      <alignment horizontal="right" vertical="center"/>
    </xf>
    <xf numFmtId="0" fontId="90" fillId="63" borderId="0" xfId="0" applyFont="1" applyFill="1" applyBorder="1" applyAlignment="1">
      <alignment/>
    </xf>
    <xf numFmtId="0" fontId="52" fillId="0" borderId="42" xfId="0" applyFont="1" applyFill="1" applyBorder="1" applyAlignment="1" applyProtection="1">
      <alignment horizontal="left" vertical="center" wrapText="1"/>
      <protection locked="0"/>
    </xf>
    <xf numFmtId="165" fontId="52" fillId="0" borderId="43" xfId="0" applyNumberFormat="1" applyFont="1" applyFill="1" applyBorder="1" applyAlignment="1">
      <alignment horizontal="right" vertical="center"/>
    </xf>
    <xf numFmtId="165" fontId="52" fillId="0" borderId="45" xfId="0" applyNumberFormat="1" applyFont="1" applyFill="1" applyBorder="1" applyAlignment="1">
      <alignment horizontal="right" vertical="center"/>
    </xf>
    <xf numFmtId="165" fontId="52" fillId="0" borderId="44" xfId="0" applyNumberFormat="1" applyFont="1" applyFill="1" applyBorder="1" applyAlignment="1">
      <alignment horizontal="right" vertical="center"/>
    </xf>
    <xf numFmtId="165" fontId="52" fillId="0" borderId="38" xfId="0" applyNumberFormat="1" applyFont="1" applyFill="1" applyBorder="1" applyAlignment="1">
      <alignment horizontal="right" vertical="center"/>
    </xf>
    <xf numFmtId="165" fontId="52" fillId="0" borderId="39" xfId="0" applyNumberFormat="1" applyFont="1" applyFill="1" applyBorder="1" applyAlignment="1">
      <alignment horizontal="right" vertical="center"/>
    </xf>
    <xf numFmtId="3" fontId="52" fillId="0" borderId="37" xfId="0" applyNumberFormat="1" applyFont="1" applyFill="1" applyBorder="1" applyAlignment="1">
      <alignment horizontal="right" vertical="center"/>
    </xf>
    <xf numFmtId="0" fontId="51" fillId="60" borderId="0" xfId="0" applyFont="1" applyFill="1" applyBorder="1" applyAlignment="1">
      <alignment/>
    </xf>
    <xf numFmtId="0" fontId="52" fillId="60" borderId="0" xfId="0" applyFont="1" applyFill="1" applyBorder="1" applyAlignment="1">
      <alignment vertical="center"/>
    </xf>
    <xf numFmtId="0" fontId="51" fillId="0" borderId="0" xfId="0" applyFont="1" applyBorder="1" applyAlignment="1">
      <alignment/>
    </xf>
    <xf numFmtId="0" fontId="51" fillId="0" borderId="42" xfId="0" applyFont="1" applyBorder="1" applyAlignment="1">
      <alignment/>
    </xf>
    <xf numFmtId="0" fontId="89" fillId="38" borderId="42" xfId="0" applyFont="1" applyFill="1" applyBorder="1" applyAlignment="1">
      <alignment horizontal="center" vertical="center" wrapText="1"/>
    </xf>
    <xf numFmtId="0" fontId="89" fillId="38" borderId="30" xfId="0" applyFont="1" applyFill="1" applyBorder="1" applyAlignment="1">
      <alignment horizontal="center" vertical="center" wrapText="1"/>
    </xf>
    <xf numFmtId="165" fontId="52" fillId="0" borderId="33" xfId="0" applyNumberFormat="1" applyFont="1" applyFill="1" applyBorder="1" applyAlignment="1">
      <alignment horizontal="right" vertical="center"/>
    </xf>
    <xf numFmtId="165" fontId="52" fillId="0" borderId="34" xfId="0" applyNumberFormat="1" applyFont="1" applyFill="1" applyBorder="1" applyAlignment="1">
      <alignment horizontal="right" vertical="center"/>
    </xf>
    <xf numFmtId="165" fontId="52" fillId="0" borderId="32" xfId="0" applyNumberFormat="1" applyFont="1" applyFill="1" applyBorder="1" applyAlignment="1">
      <alignment horizontal="right" vertical="center"/>
    </xf>
    <xf numFmtId="0" fontId="90" fillId="0" borderId="0" xfId="0" applyFont="1" applyFill="1" applyBorder="1" applyAlignment="1">
      <alignment/>
    </xf>
    <xf numFmtId="0" fontId="90" fillId="0" borderId="0" xfId="0" applyFont="1" applyFill="1" applyBorder="1" applyAlignment="1">
      <alignment vertical="center"/>
    </xf>
    <xf numFmtId="0" fontId="90" fillId="60" borderId="0" xfId="0" applyFont="1" applyFill="1" applyBorder="1" applyAlignment="1">
      <alignment vertical="center"/>
    </xf>
    <xf numFmtId="0" fontId="90" fillId="0" borderId="0" xfId="0" applyFont="1" applyBorder="1" applyAlignment="1">
      <alignment vertical="center"/>
    </xf>
    <xf numFmtId="0" fontId="90" fillId="0" borderId="0" xfId="0" applyFont="1" applyBorder="1" applyAlignment="1">
      <alignment horizontal="right"/>
    </xf>
    <xf numFmtId="0" fontId="90" fillId="0" borderId="0" xfId="0" applyFont="1" applyBorder="1" applyAlignment="1">
      <alignment vertical="top" wrapText="1"/>
    </xf>
    <xf numFmtId="0" fontId="90" fillId="0" borderId="0" xfId="0" applyFont="1" applyBorder="1" applyAlignment="1">
      <alignment horizontal="left" vertical="top" wrapText="1"/>
    </xf>
    <xf numFmtId="0" fontId="90" fillId="0" borderId="0" xfId="0" applyFont="1" applyBorder="1" applyAlignment="1">
      <alignment vertical="top"/>
    </xf>
    <xf numFmtId="0" fontId="90" fillId="0" borderId="50" xfId="0" applyFont="1" applyBorder="1" applyAlignment="1">
      <alignment horizontal="right"/>
    </xf>
    <xf numFmtId="0" fontId="90" fillId="0" borderId="50" xfId="0" applyFont="1" applyBorder="1" applyAlignment="1">
      <alignment vertical="top" wrapText="1"/>
    </xf>
    <xf numFmtId="0" fontId="90" fillId="0" borderId="0" xfId="0" applyFont="1" applyFill="1" applyBorder="1" applyAlignment="1">
      <alignment vertical="top"/>
    </xf>
    <xf numFmtId="0" fontId="52" fillId="0" borderId="27" xfId="0" applyFont="1" applyFill="1" applyBorder="1" applyAlignment="1" applyProtection="1">
      <alignment horizontal="left" vertical="center" wrapText="1"/>
      <protection locked="0"/>
    </xf>
    <xf numFmtId="0" fontId="51" fillId="0" borderId="28" xfId="0" applyFont="1" applyFill="1" applyBorder="1" applyAlignment="1" applyProtection="1">
      <alignment horizontal="left" vertical="center" wrapText="1"/>
      <protection locked="0"/>
    </xf>
    <xf numFmtId="0" fontId="90" fillId="0" borderId="0" xfId="0" applyFont="1" applyFill="1" applyBorder="1" applyAlignment="1">
      <alignment vertical="top" wrapText="1"/>
    </xf>
    <xf numFmtId="0" fontId="91" fillId="0" borderId="29" xfId="0" applyFont="1" applyFill="1" applyBorder="1" applyAlignment="1" applyProtection="1">
      <alignment horizontal="left" vertical="center" wrapText="1"/>
      <protection locked="0"/>
    </xf>
    <xf numFmtId="0" fontId="90" fillId="0" borderId="30" xfId="0" applyFont="1" applyFill="1" applyBorder="1" applyAlignment="1" applyProtection="1">
      <alignment horizontal="left" vertical="center" wrapText="1"/>
      <protection locked="0"/>
    </xf>
    <xf numFmtId="0" fontId="91" fillId="0" borderId="31" xfId="0" applyFont="1" applyFill="1" applyBorder="1" applyAlignment="1" applyProtection="1">
      <alignment horizontal="left" vertical="center" wrapText="1"/>
      <protection locked="0"/>
    </xf>
    <xf numFmtId="0" fontId="90" fillId="0" borderId="32" xfId="0" applyFont="1" applyFill="1" applyBorder="1" applyAlignment="1" applyProtection="1">
      <alignment horizontal="left" vertical="center" wrapText="1"/>
      <protection locked="0"/>
    </xf>
    <xf numFmtId="3" fontId="52" fillId="0" borderId="0" xfId="0" applyNumberFormat="1" applyFont="1" applyFill="1" applyBorder="1" applyAlignment="1">
      <alignment horizontal="right" vertical="center"/>
    </xf>
    <xf numFmtId="0" fontId="49" fillId="0" borderId="51" xfId="0" applyFont="1" applyFill="1" applyBorder="1" applyAlignment="1" applyProtection="1">
      <alignment horizontal="left" vertical="center" wrapText="1"/>
      <protection locked="0"/>
    </xf>
    <xf numFmtId="0" fontId="50" fillId="0" borderId="52" xfId="0" applyFont="1" applyFill="1" applyBorder="1" applyAlignment="1" applyProtection="1">
      <alignment horizontal="justify" vertical="center" wrapText="1"/>
      <protection locked="0"/>
    </xf>
    <xf numFmtId="166" fontId="49" fillId="60" borderId="38" xfId="80" applyNumberFormat="1" applyFont="1" applyFill="1" applyBorder="1" applyAlignment="1">
      <alignment horizontal="right" vertical="center" wrapText="1"/>
    </xf>
    <xf numFmtId="165" fontId="52" fillId="60" borderId="38" xfId="0" applyNumberFormat="1" applyFont="1" applyFill="1" applyBorder="1" applyAlignment="1">
      <alignment horizontal="right" vertical="center"/>
    </xf>
    <xf numFmtId="165" fontId="52" fillId="60" borderId="39" xfId="0" applyNumberFormat="1" applyFont="1" applyFill="1" applyBorder="1" applyAlignment="1">
      <alignment horizontal="right" vertical="center"/>
    </xf>
    <xf numFmtId="165" fontId="52" fillId="60" borderId="53" xfId="0" applyNumberFormat="1" applyFont="1" applyFill="1" applyBorder="1" applyAlignment="1">
      <alignment horizontal="right" vertical="center"/>
    </xf>
    <xf numFmtId="0" fontId="58" fillId="0" borderId="0" xfId="0" applyFont="1" applyFill="1" applyBorder="1" applyAlignment="1">
      <alignment/>
    </xf>
    <xf numFmtId="0" fontId="49" fillId="0" borderId="54" xfId="0" applyFont="1" applyFill="1" applyBorder="1" applyAlignment="1" applyProtection="1">
      <alignment horizontal="left" vertical="center" wrapText="1"/>
      <protection locked="0"/>
    </xf>
    <xf numFmtId="0" fontId="49" fillId="0" borderId="54" xfId="0" applyFont="1" applyFill="1" applyBorder="1" applyAlignment="1" applyProtection="1">
      <alignment horizontal="justify" vertical="center" wrapText="1"/>
      <protection locked="0"/>
    </xf>
    <xf numFmtId="43" fontId="49" fillId="60" borderId="43" xfId="80" applyNumberFormat="1" applyFont="1" applyFill="1" applyBorder="1" applyAlignment="1">
      <alignment horizontal="right" vertical="center" wrapText="1"/>
    </xf>
    <xf numFmtId="43" fontId="52" fillId="60" borderId="43" xfId="0" applyNumberFormat="1" applyFont="1" applyFill="1" applyBorder="1" applyAlignment="1">
      <alignment horizontal="right" vertical="center"/>
    </xf>
    <xf numFmtId="4" fontId="52" fillId="60" borderId="43" xfId="0" applyNumberFormat="1" applyFont="1" applyFill="1" applyBorder="1" applyAlignment="1">
      <alignment horizontal="right" vertical="center"/>
    </xf>
    <xf numFmtId="4" fontId="52" fillId="60" borderId="45" xfId="0" applyNumberFormat="1" applyFont="1" applyFill="1" applyBorder="1" applyAlignment="1">
      <alignment horizontal="right" vertical="center"/>
    </xf>
    <xf numFmtId="4" fontId="52" fillId="60" borderId="44" xfId="0" applyNumberFormat="1" applyFont="1" applyFill="1" applyBorder="1" applyAlignment="1">
      <alignment horizontal="right" vertical="center"/>
    </xf>
    <xf numFmtId="166" fontId="49" fillId="60" borderId="43" xfId="80" applyNumberFormat="1" applyFont="1" applyFill="1" applyBorder="1" applyAlignment="1">
      <alignment horizontal="right" vertical="center" wrapText="1"/>
    </xf>
    <xf numFmtId="165" fontId="52" fillId="60" borderId="43" xfId="0" applyNumberFormat="1" applyFont="1" applyFill="1" applyBorder="1" applyAlignment="1">
      <alignment horizontal="right" vertical="center"/>
    </xf>
    <xf numFmtId="165" fontId="52" fillId="60" borderId="45" xfId="0" applyNumberFormat="1" applyFont="1" applyFill="1" applyBorder="1" applyAlignment="1">
      <alignment horizontal="right" vertical="center"/>
    </xf>
    <xf numFmtId="165" fontId="52" fillId="60" borderId="44" xfId="0" applyNumberFormat="1" applyFont="1" applyFill="1" applyBorder="1" applyAlignment="1">
      <alignment horizontal="right" vertical="center"/>
    </xf>
    <xf numFmtId="0" fontId="50" fillId="0" borderId="54" xfId="0" applyFont="1" applyFill="1" applyBorder="1" applyAlignment="1" applyProtection="1">
      <alignment horizontal="justify" vertical="center" wrapText="1"/>
      <protection locked="0"/>
    </xf>
    <xf numFmtId="43" fontId="52" fillId="60" borderId="45" xfId="0" applyNumberFormat="1" applyFont="1" applyFill="1" applyBorder="1" applyAlignment="1">
      <alignment horizontal="right" vertical="center"/>
    </xf>
    <xf numFmtId="43" fontId="52" fillId="60" borderId="44" xfId="0" applyNumberFormat="1" applyFont="1" applyFill="1" applyBorder="1" applyAlignment="1">
      <alignment horizontal="right" vertical="center"/>
    </xf>
    <xf numFmtId="0" fontId="49" fillId="0" borderId="55" xfId="0" applyFont="1" applyFill="1" applyBorder="1" applyAlignment="1" applyProtection="1">
      <alignment horizontal="center" vertical="center" wrapText="1"/>
      <protection locked="0"/>
    </xf>
    <xf numFmtId="0" fontId="49" fillId="0" borderId="56" xfId="0" applyFont="1" applyFill="1" applyBorder="1" applyAlignment="1" applyProtection="1">
      <alignment horizontal="left" vertical="center" wrapText="1"/>
      <protection locked="0"/>
    </xf>
    <xf numFmtId="0" fontId="50" fillId="0" borderId="56" xfId="0" applyFont="1" applyFill="1" applyBorder="1" applyAlignment="1" applyProtection="1">
      <alignment horizontal="justify" vertical="center" wrapText="1"/>
      <protection locked="0"/>
    </xf>
    <xf numFmtId="0" fontId="53" fillId="62" borderId="57" xfId="0" applyFont="1" applyFill="1" applyBorder="1" applyAlignment="1" applyProtection="1">
      <alignment horizontal="center" vertical="center" wrapText="1"/>
      <protection locked="0"/>
    </xf>
    <xf numFmtId="0" fontId="49" fillId="0" borderId="58" xfId="0" applyFont="1" applyFill="1" applyBorder="1" applyAlignment="1" applyProtection="1">
      <alignment horizontal="left" vertical="center" wrapText="1"/>
      <protection locked="0"/>
    </xf>
    <xf numFmtId="0" fontId="49" fillId="0" borderId="58" xfId="0" applyFont="1" applyFill="1" applyBorder="1" applyAlignment="1" applyProtection="1">
      <alignment horizontal="justify" vertical="center" wrapText="1"/>
      <protection locked="0"/>
    </xf>
    <xf numFmtId="43" fontId="49" fillId="60" borderId="47" xfId="80" applyNumberFormat="1" applyFont="1" applyFill="1" applyBorder="1" applyAlignment="1">
      <alignment horizontal="right" vertical="center" wrapText="1"/>
    </xf>
    <xf numFmtId="43" fontId="52" fillId="60" borderId="47" xfId="0" applyNumberFormat="1" applyFont="1" applyFill="1" applyBorder="1" applyAlignment="1">
      <alignment horizontal="right" vertical="center"/>
    </xf>
    <xf numFmtId="43" fontId="52" fillId="60" borderId="48" xfId="0" applyNumberFormat="1" applyFont="1" applyFill="1" applyBorder="1" applyAlignment="1">
      <alignment horizontal="right" vertical="center"/>
    </xf>
    <xf numFmtId="43" fontId="52" fillId="60" borderId="49" xfId="0" applyNumberFormat="1" applyFont="1" applyFill="1" applyBorder="1" applyAlignment="1">
      <alignment horizontal="right" vertical="center"/>
    </xf>
    <xf numFmtId="0" fontId="91" fillId="0" borderId="27" xfId="0" applyFont="1" applyFill="1" applyBorder="1" applyAlignment="1" applyProtection="1">
      <alignment horizontal="left" vertical="center" wrapText="1"/>
      <protection locked="0"/>
    </xf>
    <xf numFmtId="0" fontId="90" fillId="0" borderId="28" xfId="0" applyFont="1" applyFill="1" applyBorder="1" applyAlignment="1" applyProtection="1">
      <alignment horizontal="left" vertical="center" wrapText="1"/>
      <protection locked="0"/>
    </xf>
    <xf numFmtId="0" fontId="92" fillId="60" borderId="59" xfId="0" applyFont="1" applyFill="1" applyBorder="1" applyAlignment="1">
      <alignment vertical="center" wrapText="1"/>
    </xf>
    <xf numFmtId="0" fontId="93" fillId="0" borderId="0" xfId="0" applyFont="1" applyFill="1" applyBorder="1" applyAlignment="1">
      <alignment horizontal="center" vertical="center"/>
    </xf>
    <xf numFmtId="0" fontId="45" fillId="0" borderId="0" xfId="0" applyFont="1" applyFill="1" applyBorder="1" applyAlignment="1">
      <alignment/>
    </xf>
    <xf numFmtId="0" fontId="89" fillId="38" borderId="33" xfId="0" applyFont="1" applyFill="1" applyBorder="1" applyAlignment="1">
      <alignment horizontal="center" vertical="center" wrapText="1"/>
    </xf>
    <xf numFmtId="0" fontId="89" fillId="38" borderId="60" xfId="0" applyFont="1" applyFill="1" applyBorder="1" applyAlignment="1">
      <alignment horizontal="center" vertical="center" wrapText="1"/>
    </xf>
    <xf numFmtId="0" fontId="89" fillId="38" borderId="61" xfId="0" applyFont="1" applyFill="1" applyBorder="1" applyAlignment="1">
      <alignment horizontal="center" vertical="center" wrapText="1"/>
    </xf>
    <xf numFmtId="0" fontId="89" fillId="38" borderId="62" xfId="0" applyFont="1" applyFill="1" applyBorder="1" applyAlignment="1">
      <alignment horizontal="center" vertical="center" wrapText="1"/>
    </xf>
    <xf numFmtId="0" fontId="89" fillId="38" borderId="63" xfId="0" applyFont="1" applyFill="1" applyBorder="1" applyAlignment="1">
      <alignment horizontal="center" vertical="center" wrapText="1"/>
    </xf>
    <xf numFmtId="0" fontId="49" fillId="0" borderId="35" xfId="0" applyFont="1" applyFill="1" applyBorder="1" applyAlignment="1">
      <alignment horizontal="center" vertical="center" wrapText="1"/>
    </xf>
    <xf numFmtId="0" fontId="49" fillId="0" borderId="52" xfId="0" applyFont="1" applyFill="1" applyBorder="1" applyAlignment="1">
      <alignment horizontal="left" vertical="center" wrapText="1"/>
    </xf>
    <xf numFmtId="0" fontId="52" fillId="0" borderId="37" xfId="0" applyFont="1" applyFill="1" applyBorder="1" applyAlignment="1">
      <alignment horizontal="left" vertical="center" wrapText="1"/>
    </xf>
    <xf numFmtId="0" fontId="53" fillId="62" borderId="37" xfId="0" applyFont="1" applyFill="1" applyBorder="1" applyAlignment="1">
      <alignment horizontal="center" vertical="center" wrapText="1"/>
    </xf>
    <xf numFmtId="3" fontId="52" fillId="0" borderId="53" xfId="0" applyNumberFormat="1" applyFont="1" applyFill="1" applyBorder="1" applyAlignment="1">
      <alignment horizontal="right" vertical="center"/>
    </xf>
    <xf numFmtId="0" fontId="90" fillId="0" borderId="0" xfId="0" applyFont="1" applyBorder="1" applyAlignment="1">
      <alignment horizontal="center" vertical="center"/>
    </xf>
    <xf numFmtId="0" fontId="49" fillId="0" borderId="41" xfId="0" applyFont="1" applyFill="1" applyBorder="1" applyAlignment="1">
      <alignment horizontal="center" vertical="center" wrapText="1"/>
    </xf>
    <xf numFmtId="0" fontId="49" fillId="0" borderId="54" xfId="0" applyFont="1" applyFill="1" applyBorder="1" applyAlignment="1">
      <alignment horizontal="left" vertical="center" wrapText="1"/>
    </xf>
    <xf numFmtId="0" fontId="52" fillId="0" borderId="42" xfId="0" applyFont="1" applyFill="1" applyBorder="1" applyAlignment="1">
      <alignment horizontal="left" vertical="center" wrapText="1"/>
    </xf>
    <xf numFmtId="0" fontId="53" fillId="62" borderId="42" xfId="0" applyFont="1" applyFill="1" applyBorder="1" applyAlignment="1">
      <alignment horizontal="center" vertical="center" wrapText="1"/>
    </xf>
    <xf numFmtId="0" fontId="49" fillId="0" borderId="46" xfId="0" applyFont="1" applyFill="1" applyBorder="1" applyAlignment="1">
      <alignment horizontal="center" vertical="center" wrapText="1"/>
    </xf>
    <xf numFmtId="0" fontId="49" fillId="0" borderId="58" xfId="0" applyFont="1" applyFill="1" applyBorder="1" applyAlignment="1">
      <alignment horizontal="left" vertical="center" wrapText="1"/>
    </xf>
    <xf numFmtId="0" fontId="52" fillId="0" borderId="33" xfId="0" applyFont="1" applyFill="1" applyBorder="1" applyAlignment="1">
      <alignment horizontal="left" vertical="center" wrapText="1"/>
    </xf>
    <xf numFmtId="0" fontId="53" fillId="62" borderId="61" xfId="0" applyFont="1" applyFill="1" applyBorder="1" applyAlignment="1">
      <alignment horizontal="center" vertical="center" wrapText="1"/>
    </xf>
    <xf numFmtId="0" fontId="53" fillId="62" borderId="33" xfId="0" applyFont="1" applyFill="1" applyBorder="1" applyAlignment="1">
      <alignment horizontal="center" vertical="center" wrapText="1"/>
    </xf>
    <xf numFmtId="3" fontId="52" fillId="0" borderId="61" xfId="0" applyNumberFormat="1" applyFont="1" applyFill="1" applyBorder="1" applyAlignment="1">
      <alignment horizontal="right" vertical="center"/>
    </xf>
    <xf numFmtId="3" fontId="52" fillId="0" borderId="62" xfId="0" applyNumberFormat="1" applyFont="1" applyFill="1" applyBorder="1" applyAlignment="1">
      <alignment horizontal="right" vertical="center"/>
    </xf>
    <xf numFmtId="3" fontId="52" fillId="0" borderId="63" xfId="0" applyNumberFormat="1" applyFont="1" applyFill="1" applyBorder="1" applyAlignment="1">
      <alignment horizontal="right" vertical="center"/>
    </xf>
    <xf numFmtId="0" fontId="89" fillId="38" borderId="64" xfId="0" applyFont="1" applyFill="1" applyBorder="1" applyAlignment="1">
      <alignment horizontal="center" vertical="center" wrapText="1"/>
    </xf>
    <xf numFmtId="0" fontId="89" fillId="38" borderId="65" xfId="0" applyFont="1" applyFill="1" applyBorder="1" applyAlignment="1">
      <alignment horizontal="center" vertical="center" wrapText="1"/>
    </xf>
    <xf numFmtId="0" fontId="89" fillId="38" borderId="66" xfId="0" applyFont="1" applyFill="1" applyBorder="1" applyAlignment="1">
      <alignment horizontal="center" vertical="center" wrapText="1"/>
    </xf>
    <xf numFmtId="0" fontId="94" fillId="0" borderId="0" xfId="0" applyFont="1" applyFill="1" applyBorder="1" applyAlignment="1">
      <alignment/>
    </xf>
    <xf numFmtId="165" fontId="52" fillId="0" borderId="53" xfId="0" applyNumberFormat="1" applyFont="1" applyFill="1" applyBorder="1" applyAlignment="1">
      <alignment horizontal="right" vertical="center"/>
    </xf>
    <xf numFmtId="0" fontId="49" fillId="0" borderId="54" xfId="0" applyFont="1" applyFill="1" applyBorder="1" applyAlignment="1">
      <alignment horizontal="justify" vertical="center" wrapText="1"/>
    </xf>
    <xf numFmtId="0" fontId="49" fillId="0" borderId="0" xfId="0" applyFont="1" applyBorder="1" applyAlignment="1">
      <alignment vertical="center"/>
    </xf>
    <xf numFmtId="0" fontId="49" fillId="0" borderId="55" xfId="0" applyFont="1" applyFill="1" applyBorder="1" applyAlignment="1">
      <alignment horizontal="center" vertical="center" wrapText="1"/>
    </xf>
    <xf numFmtId="0" fontId="49" fillId="0" borderId="56" xfId="0" applyFont="1" applyFill="1" applyBorder="1" applyAlignment="1">
      <alignment horizontal="justify" vertical="center" wrapText="1"/>
    </xf>
    <xf numFmtId="0" fontId="52" fillId="0" borderId="57" xfId="0" applyFont="1" applyFill="1" applyBorder="1" applyAlignment="1">
      <alignment horizontal="left" vertical="center" wrapText="1"/>
    </xf>
    <xf numFmtId="0" fontId="53" fillId="62" borderId="57" xfId="0" applyFont="1" applyFill="1" applyBorder="1" applyAlignment="1">
      <alignment horizontal="center" vertical="center" wrapText="1"/>
    </xf>
    <xf numFmtId="165" fontId="52" fillId="0" borderId="67" xfId="0" applyNumberFormat="1" applyFont="1" applyFill="1" applyBorder="1" applyAlignment="1">
      <alignment horizontal="right" vertical="center"/>
    </xf>
    <xf numFmtId="3" fontId="52" fillId="0" borderId="67" xfId="0" applyNumberFormat="1" applyFont="1" applyFill="1" applyBorder="1" applyAlignment="1">
      <alignment horizontal="right" vertical="center"/>
    </xf>
    <xf numFmtId="3" fontId="52" fillId="0" borderId="50" xfId="0" applyNumberFormat="1" applyFont="1" applyFill="1" applyBorder="1" applyAlignment="1">
      <alignment horizontal="right" vertical="center"/>
    </xf>
    <xf numFmtId="3" fontId="52" fillId="0" borderId="68" xfId="0" applyNumberFormat="1" applyFont="1" applyFill="1" applyBorder="1" applyAlignment="1">
      <alignment horizontal="right" vertical="center"/>
    </xf>
    <xf numFmtId="0" fontId="90" fillId="0" borderId="69" xfId="0" applyFont="1" applyBorder="1" applyAlignment="1">
      <alignment vertical="top" wrapText="1"/>
    </xf>
    <xf numFmtId="0" fontId="93" fillId="0" borderId="0" xfId="0" applyFont="1" applyFill="1" applyBorder="1" applyAlignment="1">
      <alignment vertical="center"/>
    </xf>
    <xf numFmtId="0" fontId="89" fillId="61" borderId="32" xfId="0" applyFont="1" applyFill="1" applyBorder="1" applyAlignment="1">
      <alignment horizontal="center" vertical="center" wrapText="1"/>
    </xf>
    <xf numFmtId="0" fontId="49" fillId="0" borderId="70" xfId="0" applyFont="1" applyFill="1" applyBorder="1" applyAlignment="1">
      <alignment horizontal="center" vertical="center" wrapText="1"/>
    </xf>
    <xf numFmtId="0" fontId="49" fillId="0" borderId="71" xfId="0" applyFont="1" applyFill="1" applyBorder="1" applyAlignment="1">
      <alignment horizontal="left" vertical="center" wrapText="1"/>
    </xf>
    <xf numFmtId="0" fontId="50" fillId="0" borderId="71" xfId="0" applyFont="1" applyFill="1" applyBorder="1" applyAlignment="1">
      <alignment horizontal="justify" vertical="center" wrapText="1"/>
    </xf>
    <xf numFmtId="0" fontId="53" fillId="62" borderId="72" xfId="0" applyFont="1" applyFill="1" applyBorder="1" applyAlignment="1">
      <alignment horizontal="center" vertical="center" wrapText="1"/>
    </xf>
    <xf numFmtId="166" fontId="49" fillId="60" borderId="72" xfId="80" applyNumberFormat="1" applyFont="1" applyFill="1" applyBorder="1" applyAlignment="1">
      <alignment horizontal="right" vertical="center" wrapText="1"/>
    </xf>
    <xf numFmtId="165" fontId="52" fillId="60" borderId="72" xfId="0" applyNumberFormat="1" applyFont="1" applyFill="1" applyBorder="1" applyAlignment="1">
      <alignment horizontal="right" vertical="center"/>
    </xf>
    <xf numFmtId="165" fontId="52" fillId="60" borderId="73" xfId="0" applyNumberFormat="1" applyFont="1" applyFill="1" applyBorder="1" applyAlignment="1">
      <alignment horizontal="right" vertical="center"/>
    </xf>
    <xf numFmtId="0" fontId="89" fillId="61" borderId="64" xfId="0" applyFont="1" applyFill="1" applyBorder="1" applyAlignment="1">
      <alignment horizontal="center" vertical="center" wrapText="1"/>
    </xf>
    <xf numFmtId="0" fontId="89" fillId="61" borderId="65" xfId="0" applyFont="1" applyFill="1" applyBorder="1" applyAlignment="1">
      <alignment horizontal="center" vertical="center" wrapText="1"/>
    </xf>
    <xf numFmtId="0" fontId="89" fillId="61" borderId="66" xfId="0" applyFont="1" applyFill="1" applyBorder="1" applyAlignment="1">
      <alignment horizontal="center" vertical="center" wrapText="1"/>
    </xf>
    <xf numFmtId="0" fontId="49" fillId="0" borderId="74" xfId="0" applyFont="1" applyFill="1" applyBorder="1" applyAlignment="1">
      <alignment horizontal="center" vertical="center" wrapText="1"/>
    </xf>
    <xf numFmtId="0" fontId="49" fillId="0" borderId="75" xfId="0" applyFont="1" applyFill="1" applyBorder="1" applyAlignment="1">
      <alignment horizontal="left" vertical="center" wrapText="1"/>
    </xf>
    <xf numFmtId="0" fontId="49" fillId="0" borderId="75" xfId="0" applyFont="1" applyFill="1" applyBorder="1" applyAlignment="1">
      <alignment vertical="center" wrapText="1"/>
    </xf>
    <xf numFmtId="0" fontId="53" fillId="62" borderId="67" xfId="0" applyFont="1" applyFill="1" applyBorder="1" applyAlignment="1">
      <alignment horizontal="center" vertical="center" wrapText="1"/>
    </xf>
    <xf numFmtId="166" fontId="49" fillId="60" borderId="67" xfId="80" applyNumberFormat="1" applyFont="1" applyFill="1" applyBorder="1" applyAlignment="1">
      <alignment horizontal="right" vertical="center" wrapText="1"/>
    </xf>
    <xf numFmtId="165" fontId="52" fillId="0" borderId="50" xfId="0" applyNumberFormat="1" applyFont="1" applyFill="1" applyBorder="1" applyAlignment="1">
      <alignment horizontal="right" vertical="center"/>
    </xf>
    <xf numFmtId="165" fontId="52" fillId="0" borderId="68" xfId="0" applyNumberFormat="1" applyFont="1" applyFill="1" applyBorder="1" applyAlignment="1">
      <alignment horizontal="right" vertical="center"/>
    </xf>
    <xf numFmtId="0" fontId="90" fillId="0" borderId="0" xfId="0" applyFont="1" applyBorder="1" applyAlignment="1">
      <alignment horizontal="left" vertical="top"/>
    </xf>
    <xf numFmtId="0" fontId="90" fillId="0" borderId="0" xfId="0" applyFont="1" applyFill="1" applyBorder="1" applyAlignment="1">
      <alignment horizontal="left"/>
    </xf>
    <xf numFmtId="0" fontId="52" fillId="0" borderId="76" xfId="0" applyFont="1" applyFill="1" applyBorder="1" applyAlignment="1">
      <alignment horizontal="center" vertical="center" wrapText="1"/>
    </xf>
    <xf numFmtId="0" fontId="52" fillId="0" borderId="51" xfId="0" applyFont="1" applyFill="1" applyBorder="1" applyAlignment="1">
      <alignment horizontal="left" vertical="center" wrapText="1"/>
    </xf>
    <xf numFmtId="0" fontId="51" fillId="0" borderId="36" xfId="0" applyFont="1" applyFill="1" applyBorder="1" applyAlignment="1">
      <alignment horizontal="left" vertical="center" wrapText="1"/>
    </xf>
    <xf numFmtId="0" fontId="53" fillId="64" borderId="36" xfId="0" applyFont="1" applyFill="1" applyBorder="1" applyAlignment="1">
      <alignment horizontal="center" vertical="center" wrapText="1"/>
    </xf>
    <xf numFmtId="4" fontId="56" fillId="0" borderId="77" xfId="0" applyNumberFormat="1" applyFont="1" applyFill="1" applyBorder="1" applyAlignment="1">
      <alignment horizontal="right" vertical="center"/>
    </xf>
    <xf numFmtId="4" fontId="56" fillId="0" borderId="78" xfId="0" applyNumberFormat="1" applyFont="1" applyFill="1" applyBorder="1" applyAlignment="1">
      <alignment horizontal="right" vertical="center"/>
    </xf>
    <xf numFmtId="4" fontId="52" fillId="0" borderId="40" xfId="0" applyNumberFormat="1" applyFont="1" applyFill="1" applyBorder="1" applyAlignment="1">
      <alignment horizontal="right" vertical="center"/>
    </xf>
    <xf numFmtId="0" fontId="52" fillId="0" borderId="41" xfId="0" applyFont="1" applyFill="1" applyBorder="1" applyAlignment="1">
      <alignment horizontal="center" vertical="center" wrapText="1"/>
    </xf>
    <xf numFmtId="0" fontId="52" fillId="0" borderId="54" xfId="0" applyFont="1" applyFill="1" applyBorder="1" applyAlignment="1">
      <alignment horizontal="left" vertical="center" wrapText="1"/>
    </xf>
    <xf numFmtId="0" fontId="51" fillId="0" borderId="42" xfId="0" applyFont="1" applyFill="1" applyBorder="1" applyAlignment="1">
      <alignment horizontal="left" vertical="center" wrapText="1"/>
    </xf>
    <xf numFmtId="0" fontId="53" fillId="64" borderId="37" xfId="0" applyFont="1" applyFill="1" applyBorder="1" applyAlignment="1">
      <alignment horizontal="center" vertical="center" wrapText="1"/>
    </xf>
    <xf numFmtId="4" fontId="56" fillId="0" borderId="43" xfId="0" applyNumberFormat="1" applyFont="1" applyFill="1" applyBorder="1" applyAlignment="1">
      <alignment horizontal="right" vertical="center"/>
    </xf>
    <xf numFmtId="4" fontId="56" fillId="0" borderId="45" xfId="0" applyNumberFormat="1" applyFont="1" applyFill="1" applyBorder="1" applyAlignment="1">
      <alignment horizontal="right" vertical="center"/>
    </xf>
    <xf numFmtId="4" fontId="52" fillId="0" borderId="44" xfId="0" applyNumberFormat="1" applyFont="1" applyFill="1" applyBorder="1" applyAlignment="1">
      <alignment horizontal="right" vertical="center"/>
    </xf>
    <xf numFmtId="0" fontId="52" fillId="0" borderId="46" xfId="0" applyFont="1" applyFill="1" applyBorder="1" applyAlignment="1">
      <alignment horizontal="center" vertical="center" wrapText="1"/>
    </xf>
    <xf numFmtId="0" fontId="52" fillId="0" borderId="58" xfId="0" applyFont="1" applyFill="1" applyBorder="1" applyAlignment="1">
      <alignment horizontal="left" vertical="center" wrapText="1"/>
    </xf>
    <xf numFmtId="0" fontId="53" fillId="64" borderId="61" xfId="0" applyFont="1" applyFill="1" applyBorder="1" applyAlignment="1">
      <alignment horizontal="center" vertical="center" wrapText="1"/>
    </xf>
    <xf numFmtId="4" fontId="56" fillId="0" borderId="61" xfId="0" applyNumberFormat="1" applyFont="1" applyFill="1" applyBorder="1" applyAlignment="1">
      <alignment horizontal="right" vertical="center"/>
    </xf>
    <xf numFmtId="4" fontId="56" fillId="0" borderId="62" xfId="0" applyNumberFormat="1" applyFont="1" applyFill="1" applyBorder="1" applyAlignment="1">
      <alignment horizontal="right" vertical="center"/>
    </xf>
    <xf numFmtId="4" fontId="52" fillId="0" borderId="63" xfId="0" applyNumberFormat="1" applyFont="1" applyFill="1" applyBorder="1" applyAlignment="1">
      <alignment horizontal="right" vertical="center"/>
    </xf>
    <xf numFmtId="0" fontId="62" fillId="0" borderId="0" xfId="0" applyFont="1" applyFill="1" applyBorder="1" applyAlignment="1">
      <alignment/>
    </xf>
    <xf numFmtId="0" fontId="91" fillId="0" borderId="0" xfId="0" applyFont="1" applyBorder="1" applyAlignment="1">
      <alignment/>
    </xf>
    <xf numFmtId="0" fontId="90" fillId="0" borderId="0" xfId="0" applyFont="1" applyAlignment="1">
      <alignment vertical="center"/>
    </xf>
    <xf numFmtId="0" fontId="90" fillId="0" borderId="0" xfId="0" applyFont="1" applyBorder="1" applyAlignment="1">
      <alignment horizontal="left"/>
    </xf>
    <xf numFmtId="0" fontId="91" fillId="0" borderId="79" xfId="0" applyFont="1" applyFill="1" applyBorder="1" applyAlignment="1">
      <alignment horizontal="left" vertical="center" wrapText="1"/>
    </xf>
    <xf numFmtId="0" fontId="51" fillId="0" borderId="63" xfId="0" applyFont="1" applyFill="1" applyBorder="1" applyAlignment="1">
      <alignment horizontal="left" vertical="center" wrapText="1"/>
    </xf>
    <xf numFmtId="0" fontId="90" fillId="60" borderId="0" xfId="0" applyFont="1" applyFill="1" applyBorder="1" applyAlignment="1">
      <alignment vertical="top"/>
    </xf>
    <xf numFmtId="0" fontId="63" fillId="0" borderId="0" xfId="0" applyFont="1" applyFill="1" applyBorder="1" applyAlignment="1">
      <alignment vertical="center"/>
    </xf>
    <xf numFmtId="0" fontId="89" fillId="61" borderId="80" xfId="0" applyFont="1" applyFill="1" applyBorder="1" applyAlignment="1">
      <alignment horizontal="center" vertical="center" wrapText="1"/>
    </xf>
    <xf numFmtId="0" fontId="89" fillId="61" borderId="81" xfId="0" applyFont="1" applyFill="1" applyBorder="1" applyAlignment="1">
      <alignment horizontal="center" vertical="center" wrapText="1"/>
    </xf>
    <xf numFmtId="0" fontId="49" fillId="0" borderId="52" xfId="0" applyFont="1" applyFill="1" applyBorder="1" applyAlignment="1" applyProtection="1">
      <alignment horizontal="left" vertical="center" wrapText="1"/>
      <protection locked="0"/>
    </xf>
    <xf numFmtId="0" fontId="52" fillId="0" borderId="52" xfId="0" applyFont="1" applyFill="1" applyBorder="1" applyAlignment="1" applyProtection="1">
      <alignment horizontal="justify" vertical="center" wrapText="1"/>
      <protection locked="0"/>
    </xf>
    <xf numFmtId="167" fontId="59" fillId="60" borderId="37" xfId="80" applyNumberFormat="1" applyFont="1" applyFill="1" applyBorder="1" applyAlignment="1">
      <alignment horizontal="right" vertical="center" wrapText="1"/>
    </xf>
    <xf numFmtId="167" fontId="56" fillId="60" borderId="37" xfId="0" applyNumberFormat="1" applyFont="1" applyFill="1" applyBorder="1" applyAlignment="1">
      <alignment horizontal="right" vertical="center"/>
    </xf>
    <xf numFmtId="167" fontId="56" fillId="60" borderId="28" xfId="0" applyNumberFormat="1" applyFont="1" applyFill="1" applyBorder="1" applyAlignment="1">
      <alignment horizontal="right" vertical="center"/>
    </xf>
    <xf numFmtId="0" fontId="52" fillId="0" borderId="56" xfId="0" applyFont="1" applyFill="1" applyBorder="1" applyAlignment="1" applyProtection="1">
      <alignment horizontal="justify" vertical="center" wrapText="1"/>
      <protection locked="0"/>
    </xf>
    <xf numFmtId="167" fontId="59" fillId="60" borderId="42" xfId="80" applyNumberFormat="1" applyFont="1" applyFill="1" applyBorder="1" applyAlignment="1">
      <alignment horizontal="right" vertical="center" wrapText="1"/>
    </xf>
    <xf numFmtId="167" fontId="56" fillId="60" borderId="42" xfId="0" applyNumberFormat="1" applyFont="1" applyFill="1" applyBorder="1" applyAlignment="1">
      <alignment horizontal="right" vertical="center"/>
    </xf>
    <xf numFmtId="167" fontId="59" fillId="60" borderId="42" xfId="80" applyNumberFormat="1" applyFont="1" applyFill="1" applyBorder="1" applyAlignment="1">
      <alignment vertical="center" wrapText="1"/>
    </xf>
    <xf numFmtId="167" fontId="56" fillId="60" borderId="68" xfId="0" applyNumberFormat="1" applyFont="1" applyFill="1" applyBorder="1" applyAlignment="1">
      <alignment horizontal="right" vertical="center"/>
    </xf>
    <xf numFmtId="0" fontId="52" fillId="0" borderId="42" xfId="0" applyFont="1" applyFill="1" applyBorder="1" applyAlignment="1" applyProtection="1">
      <alignment horizontal="justify" vertical="center" wrapText="1"/>
      <protection locked="0"/>
    </xf>
    <xf numFmtId="166" fontId="59" fillId="60" borderId="42" xfId="80" applyNumberFormat="1" applyFont="1" applyFill="1" applyBorder="1" applyAlignment="1">
      <alignment horizontal="right" vertical="center" wrapText="1"/>
    </xf>
    <xf numFmtId="166" fontId="59" fillId="60" borderId="30" xfId="80" applyNumberFormat="1" applyFont="1" applyFill="1" applyBorder="1" applyAlignment="1">
      <alignment horizontal="right" vertical="center" wrapText="1"/>
    </xf>
    <xf numFmtId="0" fontId="49" fillId="0" borderId="82" xfId="0" applyFont="1" applyFill="1" applyBorder="1" applyAlignment="1" applyProtection="1">
      <alignment horizontal="center" vertical="center" wrapText="1"/>
      <protection locked="0"/>
    </xf>
    <xf numFmtId="0" fontId="49" fillId="0" borderId="60" xfId="0" applyFont="1" applyFill="1" applyBorder="1" applyAlignment="1" applyProtection="1">
      <alignment horizontal="left" vertical="center" wrapText="1"/>
      <protection locked="0"/>
    </xf>
    <xf numFmtId="0" fontId="52" fillId="0" borderId="60" xfId="0" applyFont="1" applyFill="1" applyBorder="1" applyAlignment="1" applyProtection="1">
      <alignment horizontal="justify" vertical="center" wrapText="1"/>
      <protection locked="0"/>
    </xf>
    <xf numFmtId="0" fontId="53" fillId="62" borderId="61" xfId="0" applyFont="1" applyFill="1" applyBorder="1" applyAlignment="1" applyProtection="1">
      <alignment horizontal="center" vertical="center" wrapText="1"/>
      <protection locked="0"/>
    </xf>
    <xf numFmtId="166" fontId="59" fillId="60" borderId="33" xfId="80" applyNumberFormat="1" applyFont="1" applyFill="1" applyBorder="1" applyAlignment="1">
      <alignment horizontal="right" vertical="center" wrapText="1"/>
    </xf>
    <xf numFmtId="166" fontId="59" fillId="60" borderId="63" xfId="80" applyNumberFormat="1" applyFont="1" applyFill="1" applyBorder="1" applyAlignment="1">
      <alignment horizontal="right" vertical="center" wrapText="1"/>
    </xf>
    <xf numFmtId="167" fontId="59" fillId="60" borderId="37" xfId="80" applyNumberFormat="1" applyFont="1" applyFill="1" applyBorder="1" applyAlignment="1">
      <alignment vertical="center" wrapText="1"/>
    </xf>
    <xf numFmtId="0" fontId="52" fillId="0" borderId="56" xfId="0" applyNumberFormat="1" applyFont="1" applyFill="1" applyBorder="1" applyAlignment="1" applyProtection="1">
      <alignment horizontal="justify" vertical="center" wrapText="1"/>
      <protection locked="0"/>
    </xf>
    <xf numFmtId="167" fontId="56" fillId="60" borderId="30" xfId="0" applyNumberFormat="1" applyFont="1" applyFill="1" applyBorder="1" applyAlignment="1">
      <alignment horizontal="right" vertical="center"/>
    </xf>
    <xf numFmtId="0" fontId="52" fillId="0" borderId="58" xfId="0" applyFont="1" applyFill="1" applyBorder="1" applyAlignment="1" applyProtection="1">
      <alignment horizontal="justify" vertical="center" wrapText="1"/>
      <protection locked="0"/>
    </xf>
    <xf numFmtId="166" fontId="56" fillId="60" borderId="33" xfId="0" applyNumberFormat="1" applyFont="1" applyFill="1" applyBorder="1" applyAlignment="1">
      <alignment horizontal="right" vertical="center"/>
    </xf>
    <xf numFmtId="0" fontId="51" fillId="0" borderId="52" xfId="0" applyFont="1" applyFill="1" applyBorder="1" applyAlignment="1" applyProtection="1">
      <alignment horizontal="justify" vertical="center" wrapText="1"/>
      <protection locked="0"/>
    </xf>
    <xf numFmtId="166" fontId="59" fillId="60" borderId="38" xfId="80" applyNumberFormat="1" applyFont="1" applyFill="1" applyBorder="1" applyAlignment="1">
      <alignment horizontal="right" vertical="center" wrapText="1"/>
    </xf>
    <xf numFmtId="165" fontId="56" fillId="60" borderId="38" xfId="0" applyNumberFormat="1" applyFont="1" applyFill="1" applyBorder="1" applyAlignment="1">
      <alignment horizontal="right" vertical="center"/>
    </xf>
    <xf numFmtId="165" fontId="56" fillId="60" borderId="39" xfId="0" applyNumberFormat="1" applyFont="1" applyFill="1" applyBorder="1" applyAlignment="1">
      <alignment horizontal="right" vertical="center"/>
    </xf>
    <xf numFmtId="165" fontId="56" fillId="60" borderId="53" xfId="0" applyNumberFormat="1" applyFont="1" applyFill="1" applyBorder="1" applyAlignment="1">
      <alignment horizontal="right" vertical="center"/>
    </xf>
    <xf numFmtId="0" fontId="52" fillId="0" borderId="54" xfId="0" applyFont="1" applyFill="1" applyBorder="1" applyAlignment="1" applyProtection="1">
      <alignment horizontal="justify" vertical="center" wrapText="1"/>
      <protection locked="0"/>
    </xf>
    <xf numFmtId="166" fontId="59" fillId="60" borderId="43" xfId="80" applyNumberFormat="1" applyFont="1" applyFill="1" applyBorder="1" applyAlignment="1">
      <alignment horizontal="right" vertical="center" wrapText="1"/>
    </xf>
    <xf numFmtId="166" fontId="56" fillId="60" borderId="43" xfId="0" applyNumberFormat="1" applyFont="1" applyFill="1" applyBorder="1" applyAlignment="1">
      <alignment horizontal="right" vertical="center"/>
    </xf>
    <xf numFmtId="166" fontId="56" fillId="60" borderId="45" xfId="0" applyNumberFormat="1" applyFont="1" applyFill="1" applyBorder="1" applyAlignment="1">
      <alignment horizontal="right" vertical="center"/>
    </xf>
    <xf numFmtId="166" fontId="56" fillId="60" borderId="44" xfId="0" applyNumberFormat="1" applyFont="1" applyFill="1" applyBorder="1" applyAlignment="1">
      <alignment horizontal="right" vertical="center"/>
    </xf>
    <xf numFmtId="166" fontId="56" fillId="60" borderId="39" xfId="0" applyNumberFormat="1" applyFont="1" applyFill="1" applyBorder="1" applyAlignment="1">
      <alignment horizontal="right" vertical="center"/>
    </xf>
    <xf numFmtId="168" fontId="90" fillId="0" borderId="0" xfId="0" applyNumberFormat="1" applyFont="1" applyBorder="1" applyAlignment="1">
      <alignment/>
    </xf>
    <xf numFmtId="0" fontId="91" fillId="0" borderId="27" xfId="0" applyFont="1" applyFill="1" applyBorder="1" applyAlignment="1">
      <alignment horizontal="left" vertical="center" wrapText="1"/>
    </xf>
    <xf numFmtId="0" fontId="90" fillId="0" borderId="28" xfId="0" applyFont="1" applyFill="1" applyBorder="1" applyAlignment="1">
      <alignment horizontal="left" vertical="center" wrapText="1"/>
    </xf>
    <xf numFmtId="0" fontId="90" fillId="60" borderId="0" xfId="0" applyFont="1" applyFill="1" applyBorder="1" applyAlignment="1">
      <alignment vertical="top" wrapText="1"/>
    </xf>
    <xf numFmtId="0" fontId="91" fillId="0" borderId="29" xfId="0" applyFont="1" applyFill="1" applyBorder="1" applyAlignment="1">
      <alignment horizontal="left" vertical="center" wrapText="1"/>
    </xf>
    <xf numFmtId="0" fontId="90" fillId="0" borderId="30" xfId="0" applyFont="1" applyFill="1" applyBorder="1" applyAlignment="1">
      <alignment horizontal="left" vertical="center" wrapText="1"/>
    </xf>
    <xf numFmtId="0" fontId="91" fillId="0" borderId="31" xfId="0" applyFont="1" applyFill="1" applyBorder="1" applyAlignment="1">
      <alignment horizontal="left" vertical="center" wrapText="1"/>
    </xf>
    <xf numFmtId="0" fontId="90" fillId="0" borderId="32" xfId="0" applyFont="1" applyFill="1" applyBorder="1" applyAlignment="1">
      <alignment horizontal="left" vertical="center" wrapText="1"/>
    </xf>
    <xf numFmtId="0" fontId="90" fillId="0" borderId="0" xfId="0" applyFont="1" applyAlignment="1">
      <alignment/>
    </xf>
    <xf numFmtId="3" fontId="52" fillId="0" borderId="38" xfId="0" applyNumberFormat="1" applyFont="1" applyFill="1" applyBorder="1" applyAlignment="1">
      <alignment vertical="center"/>
    </xf>
    <xf numFmtId="43" fontId="52" fillId="0" borderId="39" xfId="80" applyFont="1" applyFill="1" applyBorder="1" applyAlignment="1">
      <alignment vertical="center"/>
    </xf>
    <xf numFmtId="167" fontId="52" fillId="0" borderId="39" xfId="80" applyNumberFormat="1" applyFont="1" applyFill="1" applyBorder="1" applyAlignment="1">
      <alignment vertical="center"/>
    </xf>
    <xf numFmtId="43" fontId="52" fillId="0" borderId="53" xfId="80" applyFont="1" applyFill="1" applyBorder="1" applyAlignment="1">
      <alignment vertical="center"/>
    </xf>
    <xf numFmtId="165" fontId="52" fillId="0" borderId="43" xfId="0" applyNumberFormat="1" applyFont="1" applyFill="1" applyBorder="1" applyAlignment="1">
      <alignment vertical="center"/>
    </xf>
    <xf numFmtId="43" fontId="52" fillId="0" borderId="45" xfId="80" applyFont="1" applyFill="1" applyBorder="1" applyAlignment="1">
      <alignment vertical="center"/>
    </xf>
    <xf numFmtId="43" fontId="52" fillId="0" borderId="44" xfId="80" applyFont="1" applyFill="1" applyBorder="1" applyAlignment="1">
      <alignment vertical="center"/>
    </xf>
    <xf numFmtId="3" fontId="52" fillId="0" borderId="43" xfId="0" applyNumberFormat="1" applyFont="1" applyFill="1" applyBorder="1" applyAlignment="1">
      <alignment vertical="center"/>
    </xf>
    <xf numFmtId="3" fontId="52" fillId="0" borderId="45" xfId="0" applyNumberFormat="1" applyFont="1" applyFill="1" applyBorder="1" applyAlignment="1">
      <alignment vertical="center"/>
    </xf>
    <xf numFmtId="3" fontId="52" fillId="0" borderId="44" xfId="0" applyNumberFormat="1" applyFont="1" applyFill="1" applyBorder="1" applyAlignment="1">
      <alignment vertical="center"/>
    </xf>
    <xf numFmtId="166" fontId="52" fillId="0" borderId="43" xfId="0" applyNumberFormat="1" applyFont="1" applyFill="1" applyBorder="1" applyAlignment="1">
      <alignment vertical="center"/>
    </xf>
    <xf numFmtId="166" fontId="52" fillId="0" borderId="45" xfId="0" applyNumberFormat="1" applyFont="1" applyFill="1" applyBorder="1" applyAlignment="1">
      <alignment vertical="center"/>
    </xf>
    <xf numFmtId="166" fontId="52" fillId="0" borderId="44" xfId="0" applyNumberFormat="1" applyFont="1" applyFill="1" applyBorder="1" applyAlignment="1">
      <alignment vertical="center"/>
    </xf>
    <xf numFmtId="0" fontId="49" fillId="0" borderId="82" xfId="0" applyFont="1" applyFill="1" applyBorder="1" applyAlignment="1">
      <alignment horizontal="center" vertical="center" wrapText="1"/>
    </xf>
    <xf numFmtId="0" fontId="49" fillId="0" borderId="60" xfId="0" applyFont="1" applyFill="1" applyBorder="1" applyAlignment="1">
      <alignment horizontal="left" vertical="center" wrapText="1"/>
    </xf>
    <xf numFmtId="0" fontId="52" fillId="0" borderId="61" xfId="0" applyFont="1" applyFill="1" applyBorder="1" applyAlignment="1">
      <alignment horizontal="left" vertical="center" wrapText="1"/>
    </xf>
    <xf numFmtId="165" fontId="52" fillId="0" borderId="61" xfId="0" applyNumberFormat="1" applyFont="1" applyFill="1" applyBorder="1" applyAlignment="1">
      <alignment vertical="center"/>
    </xf>
    <xf numFmtId="165" fontId="52" fillId="0" borderId="62" xfId="0" applyNumberFormat="1" applyFont="1" applyFill="1" applyBorder="1" applyAlignment="1">
      <alignment vertical="center"/>
    </xf>
    <xf numFmtId="165" fontId="52" fillId="0" borderId="63" xfId="0" applyNumberFormat="1" applyFont="1" applyFill="1" applyBorder="1" applyAlignment="1">
      <alignment vertical="center"/>
    </xf>
    <xf numFmtId="0" fontId="52" fillId="0" borderId="67" xfId="0" applyFont="1" applyFill="1" applyBorder="1" applyAlignment="1">
      <alignment horizontal="left" vertical="center" wrapText="1"/>
    </xf>
    <xf numFmtId="3" fontId="52" fillId="0" borderId="83" xfId="0" applyNumberFormat="1" applyFont="1" applyFill="1" applyBorder="1" applyAlignment="1">
      <alignment horizontal="right" vertical="center"/>
    </xf>
    <xf numFmtId="3" fontId="52" fillId="0" borderId="84" xfId="0" applyNumberFormat="1" applyFont="1" applyFill="1" applyBorder="1" applyAlignment="1">
      <alignment horizontal="right" vertical="center"/>
    </xf>
    <xf numFmtId="3" fontId="52" fillId="0" borderId="85" xfId="0" applyNumberFormat="1" applyFont="1" applyFill="1" applyBorder="1" applyAlignment="1">
      <alignment horizontal="right" vertical="center"/>
    </xf>
    <xf numFmtId="0" fontId="95" fillId="0" borderId="0" xfId="0" applyFont="1" applyBorder="1" applyAlignment="1">
      <alignment vertical="top" wrapText="1"/>
    </xf>
    <xf numFmtId="0" fontId="52" fillId="0" borderId="74" xfId="0" applyFont="1" applyFill="1" applyBorder="1" applyAlignment="1">
      <alignment horizontal="center" vertical="center" wrapText="1"/>
    </xf>
    <xf numFmtId="0" fontId="52" fillId="0" borderId="75" xfId="0" applyFont="1" applyFill="1" applyBorder="1" applyAlignment="1">
      <alignment horizontal="left" vertical="center" wrapText="1"/>
    </xf>
    <xf numFmtId="0" fontId="51" fillId="0" borderId="67" xfId="0" applyFont="1" applyFill="1" applyBorder="1" applyAlignment="1">
      <alignment horizontal="left" vertical="center" wrapText="1"/>
    </xf>
    <xf numFmtId="0" fontId="52" fillId="0" borderId="82" xfId="0" applyFont="1" applyFill="1" applyBorder="1" applyAlignment="1">
      <alignment horizontal="center" vertical="center" wrapText="1"/>
    </xf>
    <xf numFmtId="0" fontId="52" fillId="0" borderId="60" xfId="0" applyFont="1" applyFill="1" applyBorder="1" applyAlignment="1">
      <alignment horizontal="left" vertical="center" wrapText="1"/>
    </xf>
    <xf numFmtId="0" fontId="51" fillId="0" borderId="61" xfId="0" applyFont="1" applyFill="1" applyBorder="1" applyAlignment="1">
      <alignment horizontal="left" vertical="center" wrapText="1"/>
    </xf>
    <xf numFmtId="165" fontId="52" fillId="0" borderId="61" xfId="0" applyNumberFormat="1" applyFont="1" applyFill="1" applyBorder="1" applyAlignment="1">
      <alignment horizontal="right" vertical="center"/>
    </xf>
    <xf numFmtId="165" fontId="52" fillId="0" borderId="62" xfId="0" applyNumberFormat="1" applyFont="1" applyFill="1" applyBorder="1" applyAlignment="1">
      <alignment horizontal="right" vertical="center"/>
    </xf>
    <xf numFmtId="165" fontId="52" fillId="0" borderId="63" xfId="0" applyNumberFormat="1" applyFont="1" applyFill="1" applyBorder="1" applyAlignment="1">
      <alignment horizontal="right" vertical="center"/>
    </xf>
    <xf numFmtId="0" fontId="52" fillId="0" borderId="35" xfId="0" applyFont="1" applyFill="1" applyBorder="1" applyAlignment="1">
      <alignment horizontal="center" vertical="center" wrapText="1"/>
    </xf>
    <xf numFmtId="0" fontId="52" fillId="0" borderId="52" xfId="0" applyFont="1" applyFill="1" applyBorder="1" applyAlignment="1">
      <alignment horizontal="left" vertical="center" wrapText="1"/>
    </xf>
    <xf numFmtId="3" fontId="52" fillId="0" borderId="86" xfId="0" applyNumberFormat="1" applyFont="1" applyFill="1" applyBorder="1" applyAlignment="1">
      <alignment horizontal="right" vertical="center"/>
    </xf>
    <xf numFmtId="3" fontId="52" fillId="0" borderId="87" xfId="0" applyNumberFormat="1" applyFont="1" applyFill="1" applyBorder="1" applyAlignment="1">
      <alignment horizontal="right" vertical="center"/>
    </xf>
    <xf numFmtId="3" fontId="52" fillId="0" borderId="88" xfId="0" applyNumberFormat="1" applyFont="1" applyFill="1" applyBorder="1" applyAlignment="1">
      <alignment horizontal="right" vertical="center"/>
    </xf>
    <xf numFmtId="0" fontId="52" fillId="0" borderId="55" xfId="0" applyFont="1" applyFill="1" applyBorder="1" applyAlignment="1">
      <alignment horizontal="center" vertical="center" wrapText="1"/>
    </xf>
    <xf numFmtId="0" fontId="52" fillId="0" borderId="56" xfId="0" applyFont="1" applyFill="1" applyBorder="1" applyAlignment="1">
      <alignment horizontal="left" vertical="center" wrapText="1"/>
    </xf>
    <xf numFmtId="0" fontId="51" fillId="0" borderId="57" xfId="0" applyFont="1" applyFill="1" applyBorder="1" applyAlignment="1">
      <alignment horizontal="left" vertical="center" wrapText="1"/>
    </xf>
    <xf numFmtId="4" fontId="52" fillId="0" borderId="57" xfId="0" applyNumberFormat="1" applyFont="1" applyFill="1" applyBorder="1" applyAlignment="1">
      <alignment horizontal="right" vertical="center"/>
    </xf>
    <xf numFmtId="4" fontId="52" fillId="0" borderId="89" xfId="0" applyNumberFormat="1" applyFont="1" applyFill="1" applyBorder="1" applyAlignment="1">
      <alignment horizontal="right" vertical="center"/>
    </xf>
    <xf numFmtId="4" fontId="52" fillId="0" borderId="90" xfId="0" applyNumberFormat="1" applyFont="1" applyFill="1" applyBorder="1" applyAlignment="1">
      <alignment horizontal="right" vertical="center"/>
    </xf>
    <xf numFmtId="0" fontId="63" fillId="0" borderId="0" xfId="0" applyFont="1" applyFill="1" applyBorder="1" applyAlignment="1">
      <alignment/>
    </xf>
    <xf numFmtId="0" fontId="89" fillId="61" borderId="42" xfId="0" applyFont="1" applyFill="1" applyBorder="1" applyAlignment="1">
      <alignment horizontal="center" vertical="center" wrapText="1"/>
    </xf>
    <xf numFmtId="0" fontId="89" fillId="61" borderId="42" xfId="0" applyFont="1" applyFill="1" applyBorder="1" applyAlignment="1">
      <alignment horizontal="center" vertical="center"/>
    </xf>
    <xf numFmtId="0" fontId="89" fillId="61" borderId="91" xfId="0" applyFont="1" applyFill="1" applyBorder="1" applyAlignment="1">
      <alignment horizontal="center" vertical="center"/>
    </xf>
    <xf numFmtId="0" fontId="89" fillId="61" borderId="30" xfId="0" applyFont="1" applyFill="1" applyBorder="1" applyAlignment="1">
      <alignment horizontal="center" vertical="center"/>
    </xf>
    <xf numFmtId="0" fontId="50" fillId="0" borderId="0" xfId="98" applyFont="1" applyBorder="1" applyAlignment="1">
      <alignment vertical="top"/>
      <protection/>
    </xf>
    <xf numFmtId="0" fontId="58" fillId="0" borderId="0" xfId="0" applyFont="1" applyBorder="1" applyAlignment="1">
      <alignment/>
    </xf>
    <xf numFmtId="165" fontId="52" fillId="0" borderId="77" xfId="0" applyNumberFormat="1" applyFont="1" applyFill="1" applyBorder="1" applyAlignment="1">
      <alignment horizontal="right" vertical="center"/>
    </xf>
    <xf numFmtId="0" fontId="51" fillId="0" borderId="33" xfId="0" applyFont="1" applyFill="1" applyBorder="1" applyAlignment="1">
      <alignment horizontal="left" vertical="center" wrapText="1"/>
    </xf>
    <xf numFmtId="4" fontId="52" fillId="0" borderId="33" xfId="0" applyNumberFormat="1" applyFont="1" applyFill="1" applyBorder="1" applyAlignment="1">
      <alignment horizontal="right" vertical="center"/>
    </xf>
    <xf numFmtId="0" fontId="89" fillId="61" borderId="57" xfId="0" applyFont="1" applyFill="1" applyBorder="1" applyAlignment="1">
      <alignment horizontal="center" vertical="center" wrapText="1"/>
    </xf>
    <xf numFmtId="0" fontId="89" fillId="61" borderId="46" xfId="0" applyFont="1" applyFill="1" applyBorder="1" applyAlignment="1">
      <alignment vertical="center" wrapText="1"/>
    </xf>
    <xf numFmtId="0" fontId="89" fillId="61" borderId="80" xfId="0" applyFont="1" applyFill="1" applyBorder="1" applyAlignment="1">
      <alignment vertical="center" wrapText="1"/>
    </xf>
    <xf numFmtId="0" fontId="89" fillId="61" borderId="58" xfId="0" applyFont="1" applyFill="1" applyBorder="1" applyAlignment="1">
      <alignment vertical="center" wrapText="1"/>
    </xf>
    <xf numFmtId="0" fontId="89" fillId="61" borderId="34" xfId="0" applyFont="1" applyFill="1" applyBorder="1" applyAlignment="1">
      <alignment horizontal="center" vertical="center" wrapText="1"/>
    </xf>
    <xf numFmtId="0" fontId="49" fillId="0" borderId="76" xfId="0" applyFont="1" applyFill="1" applyBorder="1" applyAlignment="1">
      <alignment horizontal="center" vertical="center" wrapText="1"/>
    </xf>
    <xf numFmtId="0" fontId="49" fillId="0" borderId="52" xfId="0" applyFont="1" applyFill="1" applyBorder="1" applyAlignment="1">
      <alignment horizontal="justify" vertical="center" wrapText="1"/>
    </xf>
    <xf numFmtId="0" fontId="51" fillId="0" borderId="37" xfId="0" applyFont="1" applyFill="1" applyBorder="1" applyAlignment="1">
      <alignment horizontal="left" vertical="center" wrapText="1"/>
    </xf>
    <xf numFmtId="4" fontId="56" fillId="0" borderId="38" xfId="0" applyNumberFormat="1" applyFont="1" applyFill="1" applyBorder="1" applyAlignment="1">
      <alignment horizontal="right" vertical="center"/>
    </xf>
    <xf numFmtId="4" fontId="56" fillId="0" borderId="39" xfId="0" applyNumberFormat="1" applyFont="1" applyFill="1" applyBorder="1" applyAlignment="1">
      <alignment horizontal="right" vertical="center"/>
    </xf>
    <xf numFmtId="4" fontId="56" fillId="60" borderId="53" xfId="0" applyNumberFormat="1" applyFont="1" applyFill="1" applyBorder="1" applyAlignment="1">
      <alignment horizontal="right" vertical="center"/>
    </xf>
    <xf numFmtId="3" fontId="56" fillId="0" borderId="43" xfId="0" applyNumberFormat="1" applyFont="1" applyFill="1" applyBorder="1" applyAlignment="1">
      <alignment horizontal="right" vertical="center"/>
    </xf>
    <xf numFmtId="3" fontId="56" fillId="0" borderId="45" xfId="0" applyNumberFormat="1" applyFont="1" applyFill="1" applyBorder="1" applyAlignment="1">
      <alignment horizontal="right" vertical="center"/>
    </xf>
    <xf numFmtId="3" fontId="56" fillId="0" borderId="44" xfId="0" applyNumberFormat="1" applyFont="1" applyFill="1" applyBorder="1" applyAlignment="1">
      <alignment horizontal="right" vertical="center"/>
    </xf>
    <xf numFmtId="0" fontId="49" fillId="0" borderId="60" xfId="0" applyFont="1" applyFill="1" applyBorder="1" applyAlignment="1">
      <alignment horizontal="justify" vertical="center" wrapText="1"/>
    </xf>
    <xf numFmtId="3" fontId="56" fillId="0" borderId="61" xfId="0" applyNumberFormat="1" applyFont="1" applyFill="1" applyBorder="1" applyAlignment="1">
      <alignment horizontal="right" vertical="center"/>
    </xf>
    <xf numFmtId="3" fontId="56" fillId="0" borderId="62" xfId="0" applyNumberFormat="1" applyFont="1" applyFill="1" applyBorder="1" applyAlignment="1">
      <alignment horizontal="right" vertical="center"/>
    </xf>
    <xf numFmtId="3" fontId="56" fillId="0" borderId="63" xfId="0" applyNumberFormat="1" applyFont="1" applyFill="1" applyBorder="1" applyAlignment="1">
      <alignment horizontal="right" vertical="center"/>
    </xf>
    <xf numFmtId="0" fontId="89" fillId="38" borderId="34" xfId="0" applyFont="1" applyFill="1" applyBorder="1" applyAlignment="1">
      <alignment horizontal="center" vertical="center" wrapText="1"/>
    </xf>
    <xf numFmtId="0" fontId="89" fillId="38" borderId="32" xfId="0" applyFont="1" applyFill="1" applyBorder="1" applyAlignment="1">
      <alignment horizontal="center" vertical="center" wrapText="1"/>
    </xf>
    <xf numFmtId="0" fontId="96" fillId="0" borderId="0" xfId="0" applyFont="1" applyFill="1" applyBorder="1" applyAlignment="1">
      <alignment/>
    </xf>
    <xf numFmtId="165" fontId="56" fillId="0" borderId="61" xfId="0" applyNumberFormat="1" applyFont="1" applyFill="1" applyBorder="1" applyAlignment="1">
      <alignment horizontal="right" vertical="center"/>
    </xf>
    <xf numFmtId="165" fontId="56" fillId="0" borderId="62" xfId="0" applyNumberFormat="1" applyFont="1" applyFill="1" applyBorder="1" applyAlignment="1">
      <alignment horizontal="right" vertical="center"/>
    </xf>
    <xf numFmtId="165" fontId="56" fillId="0" borderId="63" xfId="0" applyNumberFormat="1" applyFont="1" applyFill="1" applyBorder="1" applyAlignment="1">
      <alignment horizontal="right" vertical="center"/>
    </xf>
    <xf numFmtId="43" fontId="90" fillId="0" borderId="0" xfId="80" applyFont="1" applyFill="1" applyBorder="1" applyAlignment="1">
      <alignment vertical="top" wrapText="1"/>
    </xf>
    <xf numFmtId="4" fontId="52" fillId="0" borderId="38" xfId="0" applyNumberFormat="1" applyFont="1" applyFill="1" applyBorder="1" applyAlignment="1">
      <alignment horizontal="right" vertical="center"/>
    </xf>
    <xf numFmtId="4" fontId="52" fillId="0" borderId="39" xfId="0" applyNumberFormat="1" applyFont="1" applyFill="1" applyBorder="1" applyAlignment="1">
      <alignment horizontal="right" vertical="center"/>
    </xf>
    <xf numFmtId="4" fontId="52" fillId="0" borderId="53" xfId="0" applyNumberFormat="1" applyFont="1" applyFill="1" applyBorder="1" applyAlignment="1">
      <alignment horizontal="right" vertical="center"/>
    </xf>
    <xf numFmtId="4" fontId="52" fillId="0" borderId="43" xfId="0" applyNumberFormat="1" applyFont="1" applyFill="1" applyBorder="1" applyAlignment="1">
      <alignment horizontal="right" vertical="center"/>
    </xf>
    <xf numFmtId="4" fontId="52" fillId="0" borderId="45" xfId="0" applyNumberFormat="1" applyFont="1" applyFill="1" applyBorder="1" applyAlignment="1">
      <alignment horizontal="right" vertical="center"/>
    </xf>
    <xf numFmtId="0" fontId="49" fillId="0" borderId="58" xfId="0" applyFont="1" applyFill="1" applyBorder="1" applyAlignment="1">
      <alignment horizontal="justify" vertical="center" wrapText="1"/>
    </xf>
    <xf numFmtId="4" fontId="52" fillId="0" borderId="47" xfId="0" applyNumberFormat="1" applyFont="1" applyFill="1" applyBorder="1" applyAlignment="1">
      <alignment horizontal="right" vertical="center"/>
    </xf>
    <xf numFmtId="4" fontId="52" fillId="0" borderId="48" xfId="0" applyNumberFormat="1" applyFont="1" applyFill="1" applyBorder="1" applyAlignment="1">
      <alignment horizontal="right" vertical="center"/>
    </xf>
    <xf numFmtId="4" fontId="52" fillId="0" borderId="49" xfId="0" applyNumberFormat="1" applyFont="1" applyFill="1" applyBorder="1" applyAlignment="1">
      <alignment horizontal="right" vertical="center"/>
    </xf>
    <xf numFmtId="0" fontId="49" fillId="0" borderId="52" xfId="0" applyFont="1" applyFill="1" applyBorder="1" applyAlignment="1">
      <alignment vertical="center" wrapText="1"/>
    </xf>
    <xf numFmtId="0" fontId="49" fillId="0" borderId="54" xfId="0" applyFont="1" applyFill="1" applyBorder="1" applyAlignment="1">
      <alignment vertical="center" wrapText="1"/>
    </xf>
    <xf numFmtId="49" fontId="52" fillId="0" borderId="45" xfId="0" applyNumberFormat="1" applyFont="1" applyFill="1" applyBorder="1" applyAlignment="1">
      <alignment horizontal="right" vertical="center"/>
    </xf>
    <xf numFmtId="49" fontId="97" fillId="0" borderId="44" xfId="0" applyNumberFormat="1" applyFont="1" applyFill="1" applyBorder="1" applyAlignment="1">
      <alignment horizontal="left" vertical="top" wrapText="1"/>
    </xf>
    <xf numFmtId="0" fontId="49" fillId="0" borderId="58" xfId="0" applyFont="1" applyFill="1" applyBorder="1" applyAlignment="1">
      <alignment vertical="center" wrapText="1"/>
    </xf>
    <xf numFmtId="0" fontId="50" fillId="0" borderId="0" xfId="98" applyFont="1" applyFill="1" applyBorder="1" applyAlignment="1">
      <alignment vertical="top"/>
      <protection/>
    </xf>
    <xf numFmtId="0" fontId="50" fillId="0" borderId="0" xfId="98" applyFont="1" applyFill="1" applyBorder="1">
      <alignment/>
      <protection/>
    </xf>
    <xf numFmtId="0" fontId="50" fillId="0" borderId="0" xfId="98" applyFont="1" applyBorder="1">
      <alignment/>
      <protection/>
    </xf>
    <xf numFmtId="4" fontId="52" fillId="0" borderId="50" xfId="0" applyNumberFormat="1" applyFont="1" applyFill="1" applyBorder="1" applyAlignment="1">
      <alignment horizontal="right" vertical="center"/>
    </xf>
    <xf numFmtId="4" fontId="52" fillId="0" borderId="68" xfId="0" applyNumberFormat="1" applyFont="1" applyFill="1" applyBorder="1" applyAlignment="1">
      <alignment horizontal="right" vertical="center"/>
    </xf>
    <xf numFmtId="0" fontId="50" fillId="0" borderId="0" xfId="98" applyFont="1" applyBorder="1" applyAlignment="1">
      <alignment vertical="top" wrapText="1"/>
      <protection/>
    </xf>
    <xf numFmtId="0" fontId="50" fillId="0" borderId="0" xfId="98" applyFont="1" applyBorder="1" applyAlignment="1">
      <alignment horizontal="left" vertical="top" wrapText="1"/>
      <protection/>
    </xf>
    <xf numFmtId="0" fontId="50" fillId="0" borderId="0" xfId="98" applyFont="1" applyBorder="1" applyAlignment="1">
      <alignment horizontal="center" vertical="top" wrapText="1"/>
      <protection/>
    </xf>
    <xf numFmtId="169" fontId="90" fillId="0" borderId="28" xfId="0" applyNumberFormat="1" applyFont="1" applyFill="1" applyBorder="1" applyAlignment="1">
      <alignment horizontal="left" vertical="center" wrapText="1"/>
    </xf>
    <xf numFmtId="169" fontId="90" fillId="0" borderId="30" xfId="0" applyNumberFormat="1" applyFont="1" applyFill="1" applyBorder="1" applyAlignment="1">
      <alignment horizontal="left" vertical="center" wrapText="1"/>
    </xf>
    <xf numFmtId="169" fontId="90" fillId="0" borderId="32" xfId="0" applyNumberFormat="1" applyFont="1" applyFill="1" applyBorder="1" applyAlignment="1">
      <alignment horizontal="left" vertical="center" wrapText="1"/>
    </xf>
    <xf numFmtId="169" fontId="90" fillId="0" borderId="0" xfId="0" applyNumberFormat="1" applyFont="1" applyBorder="1" applyAlignment="1">
      <alignment vertical="top" wrapText="1"/>
    </xf>
    <xf numFmtId="0" fontId="98" fillId="61" borderId="33" xfId="0" applyFont="1" applyFill="1" applyBorder="1" applyAlignment="1">
      <alignment horizontal="center" vertical="center" wrapText="1"/>
    </xf>
    <xf numFmtId="0" fontId="98" fillId="61" borderId="34" xfId="0" applyFont="1" applyFill="1" applyBorder="1" applyAlignment="1">
      <alignment horizontal="center" vertical="center" wrapText="1"/>
    </xf>
    <xf numFmtId="0" fontId="98" fillId="61" borderId="32" xfId="0" applyFont="1" applyFill="1" applyBorder="1" applyAlignment="1">
      <alignment horizontal="center" vertical="center" wrapText="1"/>
    </xf>
    <xf numFmtId="166" fontId="52" fillId="0" borderId="37" xfId="80" applyNumberFormat="1" applyFont="1" applyFill="1" applyBorder="1" applyAlignment="1">
      <alignment horizontal="right" vertical="center"/>
    </xf>
    <xf numFmtId="166" fontId="49" fillId="0" borderId="37" xfId="80" applyNumberFormat="1" applyFont="1" applyFill="1" applyBorder="1" applyAlignment="1">
      <alignment horizontal="right" vertical="center"/>
    </xf>
    <xf numFmtId="166" fontId="49" fillId="0" borderId="92" xfId="80" applyNumberFormat="1" applyFont="1" applyFill="1" applyBorder="1" applyAlignment="1">
      <alignment horizontal="right" vertical="center"/>
    </xf>
    <xf numFmtId="166" fontId="49" fillId="0" borderId="28" xfId="80" applyNumberFormat="1" applyFont="1" applyFill="1" applyBorder="1" applyAlignment="1">
      <alignment horizontal="right" vertical="center"/>
    </xf>
    <xf numFmtId="165" fontId="52" fillId="0" borderId="86" xfId="0" applyNumberFormat="1" applyFont="1" applyFill="1" applyBorder="1" applyAlignment="1">
      <alignment horizontal="right" vertical="center"/>
    </xf>
    <xf numFmtId="166" fontId="52" fillId="0" borderId="42" xfId="80" applyNumberFormat="1" applyFont="1" applyFill="1" applyBorder="1" applyAlignment="1">
      <alignment horizontal="right" vertical="center"/>
    </xf>
    <xf numFmtId="166" fontId="49" fillId="0" borderId="42" xfId="80" applyNumberFormat="1" applyFont="1" applyFill="1" applyBorder="1" applyAlignment="1">
      <alignment horizontal="right" vertical="center"/>
    </xf>
    <xf numFmtId="4" fontId="52" fillId="0" borderId="86" xfId="0" applyNumberFormat="1" applyFont="1" applyFill="1" applyBorder="1" applyAlignment="1">
      <alignment horizontal="right" vertical="center"/>
    </xf>
    <xf numFmtId="166" fontId="49" fillId="0" borderId="91" xfId="80" applyNumberFormat="1" applyFont="1" applyFill="1" applyBorder="1" applyAlignment="1">
      <alignment horizontal="right" vertical="center"/>
    </xf>
    <xf numFmtId="166" fontId="49" fillId="0" borderId="30" xfId="80" applyNumberFormat="1" applyFont="1" applyFill="1" applyBorder="1" applyAlignment="1">
      <alignment horizontal="right" vertical="center"/>
    </xf>
    <xf numFmtId="0" fontId="56" fillId="0" borderId="42" xfId="0" applyFont="1" applyFill="1" applyBorder="1" applyAlignment="1">
      <alignment horizontal="left" vertical="center" wrapText="1"/>
    </xf>
    <xf numFmtId="166" fontId="52" fillId="0" borderId="33" xfId="80" applyNumberFormat="1" applyFont="1" applyFill="1" applyBorder="1" applyAlignment="1">
      <alignment horizontal="right" vertical="center"/>
    </xf>
    <xf numFmtId="166" fontId="49" fillId="0" borderId="33" xfId="80" applyNumberFormat="1" applyFont="1" applyFill="1" applyBorder="1" applyAlignment="1">
      <alignment horizontal="right" vertical="center"/>
    </xf>
    <xf numFmtId="166" fontId="49" fillId="0" borderId="34" xfId="80" applyNumberFormat="1" applyFont="1" applyFill="1" applyBorder="1" applyAlignment="1">
      <alignment horizontal="right" vertical="center"/>
    </xf>
    <xf numFmtId="166" fontId="49" fillId="0" borderId="32" xfId="80" applyNumberFormat="1" applyFont="1" applyFill="1" applyBorder="1" applyAlignment="1">
      <alignment horizontal="right" vertical="center"/>
    </xf>
    <xf numFmtId="0" fontId="98" fillId="38" borderId="33" xfId="0" applyFont="1" applyFill="1" applyBorder="1" applyAlignment="1">
      <alignment horizontal="center" vertical="center" wrapText="1"/>
    </xf>
    <xf numFmtId="0" fontId="98" fillId="38" borderId="34" xfId="0" applyFont="1" applyFill="1" applyBorder="1" applyAlignment="1">
      <alignment horizontal="center" vertical="center" wrapText="1"/>
    </xf>
    <xf numFmtId="0" fontId="98" fillId="38" borderId="32" xfId="0" applyFont="1" applyFill="1" applyBorder="1" applyAlignment="1">
      <alignment horizontal="center" vertical="center" wrapText="1"/>
    </xf>
    <xf numFmtId="0" fontId="52" fillId="0" borderId="27" xfId="0" applyFont="1" applyFill="1" applyBorder="1" applyAlignment="1">
      <alignment horizontal="center" vertical="center" wrapText="1"/>
    </xf>
    <xf numFmtId="43" fontId="52" fillId="0" borderId="37" xfId="80" applyNumberFormat="1" applyFont="1" applyFill="1" applyBorder="1" applyAlignment="1">
      <alignment horizontal="right" vertical="center"/>
    </xf>
    <xf numFmtId="43" fontId="52" fillId="0" borderId="92" xfId="80" applyNumberFormat="1" applyFont="1" applyFill="1" applyBorder="1" applyAlignment="1">
      <alignment horizontal="right" vertical="center"/>
    </xf>
    <xf numFmtId="43" fontId="52" fillId="0" borderId="28" xfId="80" applyNumberFormat="1" applyFont="1" applyFill="1" applyBorder="1" applyAlignment="1">
      <alignment horizontal="right" vertical="center"/>
    </xf>
    <xf numFmtId="0" fontId="51" fillId="0" borderId="0" xfId="0" applyFont="1" applyFill="1" applyBorder="1" applyAlignment="1">
      <alignment/>
    </xf>
    <xf numFmtId="0" fontId="52" fillId="0" borderId="29" xfId="0" applyFont="1" applyFill="1" applyBorder="1" applyAlignment="1">
      <alignment horizontal="center" vertical="center" wrapText="1"/>
    </xf>
    <xf numFmtId="166" fontId="52" fillId="0" borderId="42" xfId="80" applyNumberFormat="1" applyFont="1" applyFill="1" applyBorder="1" applyAlignment="1">
      <alignment horizontal="right" vertical="center" wrapText="1"/>
    </xf>
    <xf numFmtId="43" fontId="52" fillId="0" borderId="42" xfId="80" applyNumberFormat="1" applyFont="1" applyFill="1" applyBorder="1" applyAlignment="1">
      <alignment horizontal="right" vertical="center"/>
    </xf>
    <xf numFmtId="43" fontId="52" fillId="0" borderId="91" xfId="80" applyNumberFormat="1" applyFont="1" applyFill="1" applyBorder="1" applyAlignment="1">
      <alignment horizontal="right" vertical="center"/>
    </xf>
    <xf numFmtId="43" fontId="52" fillId="0" borderId="30" xfId="80" applyNumberFormat="1" applyFont="1" applyFill="1" applyBorder="1" applyAlignment="1">
      <alignment horizontal="right" vertical="center"/>
    </xf>
    <xf numFmtId="0" fontId="89" fillId="61" borderId="91" xfId="0" applyFont="1" applyFill="1" applyBorder="1" applyAlignment="1">
      <alignment horizontal="center" vertical="center" wrapText="1"/>
    </xf>
    <xf numFmtId="0" fontId="54" fillId="60" borderId="0" xfId="0" applyFont="1" applyFill="1" applyAlignment="1">
      <alignment vertical="center"/>
    </xf>
    <xf numFmtId="0" fontId="90" fillId="0" borderId="0" xfId="0" applyFont="1" applyBorder="1" applyAlignment="1">
      <alignment/>
    </xf>
    <xf numFmtId="0" fontId="66" fillId="0" borderId="0" xfId="0" applyFont="1" applyFill="1" applyBorder="1" applyAlignment="1">
      <alignment horizontal="left" vertical="top" wrapText="1"/>
    </xf>
    <xf numFmtId="165" fontId="52" fillId="0" borderId="38" xfId="80" applyNumberFormat="1" applyFont="1" applyFill="1" applyBorder="1" applyAlignment="1">
      <alignment horizontal="right" vertical="center"/>
    </xf>
    <xf numFmtId="165" fontId="49" fillId="0" borderId="38" xfId="80" applyNumberFormat="1" applyFont="1" applyFill="1" applyBorder="1" applyAlignment="1">
      <alignment horizontal="right" vertical="center"/>
    </xf>
    <xf numFmtId="165" fontId="49" fillId="0" borderId="39" xfId="80" applyNumberFormat="1" applyFont="1" applyFill="1" applyBorder="1" applyAlignment="1">
      <alignment horizontal="right" vertical="center"/>
    </xf>
    <xf numFmtId="165" fontId="49" fillId="0" borderId="53" xfId="80" applyNumberFormat="1" applyFont="1" applyFill="1" applyBorder="1" applyAlignment="1">
      <alignment horizontal="right" vertical="center"/>
    </xf>
    <xf numFmtId="165" fontId="52" fillId="0" borderId="43" xfId="80" applyNumberFormat="1" applyFont="1" applyFill="1" applyBorder="1" applyAlignment="1">
      <alignment horizontal="right" vertical="center"/>
    </xf>
    <xf numFmtId="165" fontId="49" fillId="0" borderId="43" xfId="80" applyNumberFormat="1" applyFont="1" applyFill="1" applyBorder="1" applyAlignment="1">
      <alignment horizontal="right" vertical="center"/>
    </xf>
    <xf numFmtId="165" fontId="49" fillId="0" borderId="45" xfId="80" applyNumberFormat="1" applyFont="1" applyFill="1" applyBorder="1" applyAlignment="1">
      <alignment horizontal="right" vertical="center"/>
    </xf>
    <xf numFmtId="165" fontId="49" fillId="0" borderId="44" xfId="80" applyNumberFormat="1" applyFont="1" applyFill="1" applyBorder="1" applyAlignment="1">
      <alignment horizontal="right" vertical="center"/>
    </xf>
    <xf numFmtId="165" fontId="52" fillId="0" borderId="47" xfId="0" applyNumberFormat="1" applyFont="1" applyFill="1" applyBorder="1" applyAlignment="1">
      <alignment horizontal="right" vertical="center"/>
    </xf>
    <xf numFmtId="165" fontId="52" fillId="0" borderId="47" xfId="80" applyNumberFormat="1" applyFont="1" applyFill="1" applyBorder="1" applyAlignment="1">
      <alignment horizontal="right" vertical="center"/>
    </xf>
    <xf numFmtId="165" fontId="49" fillId="0" borderId="47" xfId="80" applyNumberFormat="1" applyFont="1" applyFill="1" applyBorder="1" applyAlignment="1">
      <alignment horizontal="right" vertical="center"/>
    </xf>
    <xf numFmtId="165" fontId="49" fillId="0" borderId="48" xfId="80" applyNumberFormat="1" applyFont="1" applyFill="1" applyBorder="1" applyAlignment="1">
      <alignment horizontal="right" vertical="center"/>
    </xf>
    <xf numFmtId="165" fontId="49" fillId="0" borderId="49" xfId="80" applyNumberFormat="1" applyFont="1" applyFill="1" applyBorder="1" applyAlignment="1">
      <alignment horizontal="right" vertical="center"/>
    </xf>
    <xf numFmtId="166" fontId="52" fillId="0" borderId="43" xfId="80" applyNumberFormat="1" applyFont="1" applyFill="1" applyBorder="1" applyAlignment="1">
      <alignment horizontal="right" vertical="center"/>
    </xf>
    <xf numFmtId="166" fontId="49" fillId="0" borderId="43" xfId="80" applyNumberFormat="1" applyFont="1" applyFill="1" applyBorder="1" applyAlignment="1">
      <alignment horizontal="right" vertical="center"/>
    </xf>
    <xf numFmtId="166" fontId="49" fillId="0" borderId="45" xfId="80" applyNumberFormat="1" applyFont="1" applyFill="1" applyBorder="1" applyAlignment="1">
      <alignment horizontal="right" vertical="center"/>
    </xf>
    <xf numFmtId="166" fontId="49" fillId="0" borderId="44" xfId="80" applyNumberFormat="1" applyFont="1" applyFill="1" applyBorder="1" applyAlignment="1">
      <alignment horizontal="right" vertical="center"/>
    </xf>
    <xf numFmtId="4" fontId="52" fillId="0" borderId="61" xfId="0" applyNumberFormat="1" applyFont="1" applyFill="1" applyBorder="1" applyAlignment="1">
      <alignment horizontal="right" vertical="center"/>
    </xf>
    <xf numFmtId="166" fontId="52" fillId="0" borderId="61" xfId="80" applyNumberFormat="1" applyFont="1" applyFill="1" applyBorder="1" applyAlignment="1">
      <alignment horizontal="right" vertical="center"/>
    </xf>
    <xf numFmtId="166" fontId="49" fillId="0" borderId="61" xfId="80" applyNumberFormat="1" applyFont="1" applyFill="1" applyBorder="1" applyAlignment="1">
      <alignment horizontal="right" vertical="center"/>
    </xf>
    <xf numFmtId="166" fontId="49" fillId="0" borderId="62" xfId="80" applyNumberFormat="1" applyFont="1" applyFill="1" applyBorder="1" applyAlignment="1">
      <alignment horizontal="right" vertical="center"/>
    </xf>
    <xf numFmtId="166" fontId="49" fillId="0" borderId="63" xfId="80" applyNumberFormat="1" applyFont="1" applyFill="1" applyBorder="1" applyAlignment="1">
      <alignment horizontal="right" vertical="center"/>
    </xf>
    <xf numFmtId="0" fontId="89" fillId="0" borderId="0" xfId="0" applyFont="1" applyFill="1" applyBorder="1" applyAlignment="1">
      <alignment horizontal="left" vertical="top" wrapText="1"/>
    </xf>
    <xf numFmtId="0" fontId="49" fillId="0" borderId="27" xfId="0" applyFont="1" applyFill="1" applyBorder="1" applyAlignment="1">
      <alignment horizontal="justify" vertical="center" wrapText="1"/>
    </xf>
    <xf numFmtId="166" fontId="59" fillId="0" borderId="38" xfId="80" applyNumberFormat="1" applyFont="1" applyFill="1" applyBorder="1" applyAlignment="1">
      <alignment horizontal="right" vertical="center"/>
    </xf>
    <xf numFmtId="166" fontId="49" fillId="0" borderId="38" xfId="80" applyNumberFormat="1" applyFont="1" applyFill="1" applyBorder="1" applyAlignment="1">
      <alignment horizontal="right" vertical="center"/>
    </xf>
    <xf numFmtId="166" fontId="49" fillId="0" borderId="39" xfId="80" applyNumberFormat="1" applyFont="1" applyFill="1" applyBorder="1" applyAlignment="1">
      <alignment horizontal="right" vertical="center"/>
    </xf>
    <xf numFmtId="166" fontId="49" fillId="0" borderId="53" xfId="80" applyNumberFormat="1" applyFont="1" applyFill="1" applyBorder="1" applyAlignment="1">
      <alignment horizontal="right" vertical="center"/>
    </xf>
    <xf numFmtId="0" fontId="54" fillId="0" borderId="0" xfId="0" applyFont="1" applyBorder="1" applyAlignment="1">
      <alignment/>
    </xf>
    <xf numFmtId="0" fontId="49" fillId="0" borderId="29" xfId="0" applyFont="1" applyFill="1" applyBorder="1" applyAlignment="1">
      <alignment horizontal="justify" vertical="center" wrapText="1"/>
    </xf>
    <xf numFmtId="166" fontId="59" fillId="0" borderId="43" xfId="80" applyNumberFormat="1" applyFont="1" applyFill="1" applyBorder="1" applyAlignment="1">
      <alignment horizontal="right" vertical="center"/>
    </xf>
    <xf numFmtId="166" fontId="59" fillId="0" borderId="86" xfId="80" applyNumberFormat="1" applyFont="1" applyFill="1" applyBorder="1" applyAlignment="1">
      <alignment horizontal="right" vertical="center"/>
    </xf>
    <xf numFmtId="166" fontId="49" fillId="0" borderId="86" xfId="80" applyNumberFormat="1" applyFont="1" applyFill="1" applyBorder="1" applyAlignment="1">
      <alignment horizontal="right" vertical="center"/>
    </xf>
    <xf numFmtId="166" fontId="49" fillId="0" borderId="87" xfId="80" applyNumberFormat="1" applyFont="1" applyFill="1" applyBorder="1" applyAlignment="1">
      <alignment horizontal="right" vertical="center"/>
    </xf>
    <xf numFmtId="166" fontId="49" fillId="0" borderId="88" xfId="80" applyNumberFormat="1" applyFont="1" applyFill="1" applyBorder="1" applyAlignment="1">
      <alignment horizontal="right" vertical="center"/>
    </xf>
    <xf numFmtId="0" fontId="49" fillId="0" borderId="31" xfId="0" applyFont="1" applyFill="1" applyBorder="1" applyAlignment="1">
      <alignment horizontal="justify" vertical="center" wrapText="1"/>
    </xf>
    <xf numFmtId="166" fontId="59" fillId="0" borderId="47" xfId="80" applyNumberFormat="1" applyFont="1" applyFill="1" applyBorder="1" applyAlignment="1">
      <alignment horizontal="right" vertical="center"/>
    </xf>
    <xf numFmtId="166" fontId="49" fillId="0" borderId="47" xfId="80" applyNumberFormat="1" applyFont="1" applyFill="1" applyBorder="1" applyAlignment="1">
      <alignment horizontal="right" vertical="center"/>
    </xf>
    <xf numFmtId="166" fontId="49" fillId="0" borderId="48" xfId="80" applyNumberFormat="1" applyFont="1" applyFill="1" applyBorder="1" applyAlignment="1">
      <alignment horizontal="right" vertical="center"/>
    </xf>
    <xf numFmtId="166" fontId="49" fillId="0" borderId="49" xfId="80" applyNumberFormat="1" applyFont="1" applyFill="1" applyBorder="1" applyAlignment="1">
      <alignment horizontal="right" vertical="center"/>
    </xf>
    <xf numFmtId="0" fontId="90" fillId="0" borderId="0" xfId="0" applyFont="1" applyBorder="1" applyAlignment="1">
      <alignment horizontal="center"/>
    </xf>
    <xf numFmtId="167" fontId="90" fillId="0" borderId="0" xfId="80" applyNumberFormat="1" applyFont="1" applyFill="1" applyBorder="1" applyAlignment="1">
      <alignment vertical="top" wrapText="1"/>
    </xf>
    <xf numFmtId="165" fontId="52" fillId="0" borderId="77" xfId="80" applyNumberFormat="1" applyFont="1" applyFill="1" applyBorder="1" applyAlignment="1">
      <alignment horizontal="right" vertical="center"/>
    </xf>
    <xf numFmtId="165" fontId="49" fillId="0" borderId="77" xfId="80" applyNumberFormat="1" applyFont="1" applyFill="1" applyBorder="1" applyAlignment="1">
      <alignment horizontal="right" vertical="center"/>
    </xf>
    <xf numFmtId="165" fontId="49" fillId="0" borderId="78" xfId="80" applyNumberFormat="1" applyFont="1" applyFill="1" applyBorder="1" applyAlignment="1">
      <alignment horizontal="right" vertical="center"/>
    </xf>
    <xf numFmtId="165" fontId="49" fillId="0" borderId="40" xfId="80" applyNumberFormat="1" applyFont="1" applyFill="1" applyBorder="1" applyAlignment="1">
      <alignment horizontal="right" vertical="center"/>
    </xf>
    <xf numFmtId="166" fontId="52" fillId="0" borderId="45" xfId="80" applyNumberFormat="1" applyFont="1" applyFill="1" applyBorder="1" applyAlignment="1">
      <alignment horizontal="right" vertical="center"/>
    </xf>
    <xf numFmtId="166" fontId="52" fillId="0" borderId="47" xfId="80" applyNumberFormat="1" applyFont="1" applyFill="1" applyBorder="1" applyAlignment="1">
      <alignment horizontal="right" vertical="center"/>
    </xf>
    <xf numFmtId="166" fontId="52" fillId="0" borderId="48" xfId="80" applyNumberFormat="1" applyFont="1" applyFill="1" applyBorder="1" applyAlignment="1">
      <alignment horizontal="right" vertical="center"/>
    </xf>
    <xf numFmtId="0" fontId="99" fillId="60" borderId="0" xfId="0" applyFont="1" applyFill="1" applyBorder="1" applyAlignment="1">
      <alignment horizontal="left" vertical="center"/>
    </xf>
    <xf numFmtId="0" fontId="89" fillId="38" borderId="91" xfId="0" applyFont="1" applyFill="1" applyBorder="1" applyAlignment="1">
      <alignment horizontal="center" vertical="center" wrapText="1"/>
    </xf>
    <xf numFmtId="0" fontId="100" fillId="0" borderId="0" xfId="0" applyFont="1" applyFill="1" applyBorder="1" applyAlignment="1">
      <alignment/>
    </xf>
    <xf numFmtId="166" fontId="52" fillId="0" borderId="86" xfId="80" applyNumberFormat="1" applyFont="1" applyFill="1" applyBorder="1" applyAlignment="1">
      <alignment horizontal="right" vertical="center"/>
    </xf>
    <xf numFmtId="4" fontId="52" fillId="0" borderId="93" xfId="0" applyNumberFormat="1" applyFont="1" applyFill="1" applyBorder="1" applyAlignment="1">
      <alignment horizontal="right" vertical="center"/>
    </xf>
    <xf numFmtId="166" fontId="52" fillId="0" borderId="93" xfId="80" applyNumberFormat="1" applyFont="1" applyFill="1" applyBorder="1" applyAlignment="1">
      <alignment horizontal="right" vertical="center"/>
    </xf>
    <xf numFmtId="166" fontId="49" fillId="0" borderId="93" xfId="80" applyNumberFormat="1" applyFont="1" applyFill="1" applyBorder="1" applyAlignment="1">
      <alignment horizontal="right" vertical="center"/>
    </xf>
    <xf numFmtId="166" fontId="49" fillId="0" borderId="94" xfId="80" applyNumberFormat="1" applyFont="1" applyFill="1" applyBorder="1" applyAlignment="1">
      <alignment horizontal="right" vertical="center"/>
    </xf>
    <xf numFmtId="166" fontId="49" fillId="0" borderId="95" xfId="80" applyNumberFormat="1" applyFont="1" applyFill="1" applyBorder="1" applyAlignment="1">
      <alignment horizontal="right" vertical="center"/>
    </xf>
    <xf numFmtId="0" fontId="90" fillId="0" borderId="0" xfId="0" applyFont="1" applyBorder="1" applyAlignment="1">
      <alignment horizontal="center" vertical="top" wrapText="1"/>
    </xf>
    <xf numFmtId="0" fontId="52" fillId="0" borderId="29" xfId="0" applyFont="1" applyFill="1" applyBorder="1" applyAlignment="1">
      <alignment horizontal="left" vertical="center" wrapText="1"/>
    </xf>
    <xf numFmtId="0" fontId="45" fillId="0" borderId="0" xfId="98" applyFont="1" applyBorder="1">
      <alignment/>
      <protection/>
    </xf>
    <xf numFmtId="0" fontId="58" fillId="0" borderId="0" xfId="98" applyFont="1" applyBorder="1">
      <alignment/>
      <protection/>
    </xf>
    <xf numFmtId="4" fontId="52" fillId="0" borderId="42" xfId="0" applyNumberFormat="1" applyFont="1" applyFill="1" applyBorder="1" applyAlignment="1">
      <alignment horizontal="right" vertical="center"/>
    </xf>
    <xf numFmtId="4" fontId="52" fillId="0" borderId="92" xfId="0" applyNumberFormat="1" applyFont="1" applyFill="1" applyBorder="1" applyAlignment="1">
      <alignment horizontal="right" vertical="center"/>
    </xf>
    <xf numFmtId="4" fontId="52" fillId="0" borderId="28" xfId="0" applyNumberFormat="1" applyFont="1" applyFill="1" applyBorder="1" applyAlignment="1">
      <alignment horizontal="right" vertical="center"/>
    </xf>
    <xf numFmtId="3" fontId="52" fillId="0" borderId="42" xfId="0" applyNumberFormat="1" applyFont="1" applyFill="1" applyBorder="1" applyAlignment="1">
      <alignment horizontal="right" vertical="center"/>
    </xf>
    <xf numFmtId="3" fontId="52" fillId="0" borderId="92" xfId="0" applyNumberFormat="1" applyFont="1" applyFill="1" applyBorder="1" applyAlignment="1">
      <alignment horizontal="right" vertical="center"/>
    </xf>
    <xf numFmtId="3" fontId="52" fillId="0" borderId="28" xfId="0" applyNumberFormat="1" applyFont="1" applyFill="1" applyBorder="1" applyAlignment="1">
      <alignment horizontal="right" vertical="center"/>
    </xf>
    <xf numFmtId="4" fontId="60" fillId="0" borderId="33" xfId="0" applyNumberFormat="1" applyFont="1" applyFill="1" applyBorder="1" applyAlignment="1">
      <alignment horizontal="right" vertical="center"/>
    </xf>
    <xf numFmtId="3" fontId="52" fillId="0" borderId="33" xfId="0" applyNumberFormat="1" applyFont="1" applyFill="1" applyBorder="1" applyAlignment="1">
      <alignment horizontal="right" vertical="center"/>
    </xf>
    <xf numFmtId="3" fontId="52" fillId="0" borderId="34" xfId="0" applyNumberFormat="1" applyFont="1" applyFill="1" applyBorder="1" applyAlignment="1">
      <alignment horizontal="right" vertical="center"/>
    </xf>
    <xf numFmtId="3" fontId="52" fillId="0" borderId="32" xfId="0" applyNumberFormat="1" applyFont="1" applyFill="1" applyBorder="1" applyAlignment="1">
      <alignment horizontal="right" vertical="center"/>
    </xf>
    <xf numFmtId="0" fontId="44" fillId="48" borderId="96" xfId="0" applyFont="1" applyFill="1" applyBorder="1" applyAlignment="1">
      <alignment horizontal="left" vertical="center"/>
    </xf>
    <xf numFmtId="0" fontId="89" fillId="38" borderId="89" xfId="0" applyFont="1" applyFill="1" applyBorder="1" applyAlignment="1">
      <alignment horizontal="center" vertical="center" wrapText="1"/>
    </xf>
    <xf numFmtId="0" fontId="89" fillId="38" borderId="90" xfId="0" applyFont="1" applyFill="1" applyBorder="1" applyAlignment="1">
      <alignment horizontal="center" vertical="center" wrapText="1"/>
    </xf>
    <xf numFmtId="0" fontId="55" fillId="64" borderId="42" xfId="0" applyFont="1" applyFill="1" applyBorder="1" applyAlignment="1">
      <alignment horizontal="center" vertical="center" wrapText="1"/>
    </xf>
    <xf numFmtId="3" fontId="52" fillId="0" borderId="89" xfId="0" applyNumberFormat="1" applyFont="1" applyFill="1" applyBorder="1" applyAlignment="1">
      <alignment horizontal="right" vertical="center"/>
    </xf>
    <xf numFmtId="3" fontId="52" fillId="0" borderId="30" xfId="0" applyNumberFormat="1" applyFont="1" applyFill="1" applyBorder="1" applyAlignment="1">
      <alignment horizontal="right" vertical="center"/>
    </xf>
    <xf numFmtId="0" fontId="53" fillId="64" borderId="42" xfId="0" applyFont="1" applyFill="1" applyBorder="1" applyAlignment="1">
      <alignment horizontal="center" vertical="center" wrapText="1"/>
    </xf>
    <xf numFmtId="4" fontId="52" fillId="0" borderId="91" xfId="0" applyNumberFormat="1" applyFont="1" applyFill="1" applyBorder="1" applyAlignment="1">
      <alignment horizontal="right" vertical="center"/>
    </xf>
    <xf numFmtId="4" fontId="52" fillId="0" borderId="30" xfId="0" applyNumberFormat="1" applyFont="1" applyFill="1" applyBorder="1" applyAlignment="1">
      <alignment horizontal="right" vertical="center"/>
    </xf>
    <xf numFmtId="3" fontId="52" fillId="0" borderId="91" xfId="0" applyNumberFormat="1" applyFont="1" applyFill="1" applyBorder="1" applyAlignment="1">
      <alignment horizontal="right" vertical="center"/>
    </xf>
    <xf numFmtId="0" fontId="53" fillId="64" borderId="33" xfId="0" applyFont="1" applyFill="1" applyBorder="1" applyAlignment="1">
      <alignment horizontal="center" vertical="center" wrapText="1"/>
    </xf>
    <xf numFmtId="0" fontId="55" fillId="64" borderId="33" xfId="0" applyFont="1" applyFill="1" applyBorder="1" applyAlignment="1">
      <alignment horizontal="center" vertical="center" wrapText="1"/>
    </xf>
    <xf numFmtId="49" fontId="49" fillId="0" borderId="41" xfId="98" applyNumberFormat="1" applyFont="1" applyFill="1" applyBorder="1" applyAlignment="1">
      <alignment horizontal="center" vertical="center" wrapText="1"/>
      <protection/>
    </xf>
    <xf numFmtId="20" fontId="49" fillId="0" borderId="54" xfId="98" applyNumberFormat="1" applyFont="1" applyFill="1" applyBorder="1" applyAlignment="1">
      <alignment horizontal="left" vertical="center" wrapText="1"/>
      <protection/>
    </xf>
    <xf numFmtId="20" fontId="49" fillId="0" borderId="42" xfId="98" applyNumberFormat="1" applyFont="1" applyFill="1" applyBorder="1" applyAlignment="1">
      <alignment horizontal="left" vertical="center" wrapText="1"/>
      <protection/>
    </xf>
    <xf numFmtId="20" fontId="49" fillId="0" borderId="56" xfId="98" applyNumberFormat="1" applyFont="1" applyFill="1" applyBorder="1" applyAlignment="1">
      <alignment horizontal="left" vertical="center" wrapText="1"/>
      <protection/>
    </xf>
    <xf numFmtId="20" fontId="49" fillId="0" borderId="57" xfId="98" applyNumberFormat="1" applyFont="1" applyFill="1" applyBorder="1" applyAlignment="1">
      <alignment horizontal="left" vertical="center" wrapText="1"/>
      <protection/>
    </xf>
    <xf numFmtId="0" fontId="55" fillId="64" borderId="57" xfId="0" applyFont="1" applyFill="1" applyBorder="1" applyAlignment="1">
      <alignment horizontal="center" vertical="center" wrapText="1"/>
    </xf>
    <xf numFmtId="0" fontId="51" fillId="0" borderId="0" xfId="102" applyFont="1">
      <alignment/>
      <protection/>
    </xf>
    <xf numFmtId="49" fontId="49" fillId="0" borderId="46" xfId="98" applyNumberFormat="1" applyFont="1" applyFill="1" applyBorder="1" applyAlignment="1">
      <alignment horizontal="center" vertical="center" wrapText="1"/>
      <protection/>
    </xf>
    <xf numFmtId="20" fontId="49" fillId="0" borderId="58" xfId="98" applyNumberFormat="1" applyFont="1" applyFill="1" applyBorder="1" applyAlignment="1">
      <alignment horizontal="left" vertical="center" wrapText="1"/>
      <protection/>
    </xf>
    <xf numFmtId="20" fontId="52" fillId="0" borderId="33" xfId="98" applyNumberFormat="1" applyFont="1" applyFill="1" applyBorder="1" applyAlignment="1">
      <alignment horizontal="left" vertical="center" wrapText="1"/>
      <protection/>
    </xf>
    <xf numFmtId="167" fontId="52" fillId="0" borderId="34" xfId="75" applyNumberFormat="1" applyFont="1" applyFill="1" applyBorder="1" applyAlignment="1">
      <alignment horizontal="center" vertical="center"/>
    </xf>
    <xf numFmtId="3" fontId="52" fillId="0" borderId="32" xfId="0" applyNumberFormat="1" applyFont="1" applyFill="1" applyBorder="1" applyAlignment="1">
      <alignment horizontal="center" vertical="center" wrapText="1"/>
    </xf>
    <xf numFmtId="0" fontId="69" fillId="0" borderId="0" xfId="102" applyFont="1">
      <alignment/>
      <protection/>
    </xf>
    <xf numFmtId="4" fontId="56" fillId="0" borderId="86" xfId="0" applyNumberFormat="1" applyFont="1" applyFill="1" applyBorder="1" applyAlignment="1">
      <alignment horizontal="right" vertical="center"/>
    </xf>
    <xf numFmtId="4" fontId="56" fillId="0" borderId="87" xfId="0" applyNumberFormat="1" applyFont="1" applyFill="1" applyBorder="1" applyAlignment="1">
      <alignment horizontal="right" vertical="center"/>
    </xf>
    <xf numFmtId="4" fontId="56" fillId="0" borderId="88" xfId="0" applyNumberFormat="1" applyFont="1" applyFill="1" applyBorder="1" applyAlignment="1">
      <alignment horizontal="right" vertical="center"/>
    </xf>
    <xf numFmtId="4" fontId="56" fillId="0" borderId="89" xfId="0" applyNumberFormat="1" applyFont="1" applyFill="1" applyBorder="1" applyAlignment="1">
      <alignment horizontal="right" vertical="center"/>
    </xf>
    <xf numFmtId="4" fontId="56" fillId="0" borderId="90" xfId="0" applyNumberFormat="1" applyFont="1" applyFill="1" applyBorder="1" applyAlignment="1">
      <alignment horizontal="right" vertical="center"/>
    </xf>
    <xf numFmtId="0" fontId="49" fillId="0" borderId="56" xfId="0" applyFont="1" applyFill="1" applyBorder="1" applyAlignment="1">
      <alignment horizontal="left" vertical="center" wrapText="1"/>
    </xf>
    <xf numFmtId="4" fontId="56" fillId="0" borderId="57" xfId="0" applyNumberFormat="1" applyFont="1" applyFill="1" applyBorder="1" applyAlignment="1">
      <alignment horizontal="right" vertical="center"/>
    </xf>
    <xf numFmtId="0" fontId="90" fillId="0" borderId="69" xfId="0" applyFont="1" applyBorder="1" applyAlignment="1">
      <alignment vertical="top"/>
    </xf>
    <xf numFmtId="0" fontId="90" fillId="0" borderId="69" xfId="0" applyFont="1" applyBorder="1" applyAlignment="1">
      <alignment/>
    </xf>
    <xf numFmtId="0" fontId="65" fillId="48" borderId="0" xfId="0" applyFont="1" applyFill="1" applyBorder="1" applyAlignment="1">
      <alignment vertical="top" wrapText="1"/>
    </xf>
    <xf numFmtId="0" fontId="90" fillId="48" borderId="0" xfId="0" applyFont="1" applyFill="1" applyBorder="1" applyAlignment="1">
      <alignment vertical="top" wrapText="1"/>
    </xf>
    <xf numFmtId="0" fontId="90" fillId="48" borderId="0" xfId="0" applyFont="1" applyFill="1" applyBorder="1" applyAlignment="1">
      <alignment vertical="top"/>
    </xf>
    <xf numFmtId="0" fontId="90" fillId="48" borderId="0" xfId="0" applyFont="1" applyFill="1" applyBorder="1" applyAlignment="1">
      <alignment/>
    </xf>
    <xf numFmtId="0" fontId="94" fillId="0" borderId="0" xfId="0" applyFont="1" applyBorder="1" applyAlignment="1">
      <alignment/>
    </xf>
    <xf numFmtId="0" fontId="89" fillId="38" borderId="80" xfId="0" applyFont="1" applyFill="1" applyBorder="1" applyAlignment="1">
      <alignment horizontal="center" vertical="center" wrapText="1"/>
    </xf>
    <xf numFmtId="3" fontId="52" fillId="0" borderId="97" xfId="0" applyNumberFormat="1" applyFont="1" applyFill="1" applyBorder="1" applyAlignment="1">
      <alignment horizontal="right" vertical="center"/>
    </xf>
    <xf numFmtId="3" fontId="52" fillId="0" borderId="98" xfId="0" applyNumberFormat="1" applyFont="1" applyFill="1" applyBorder="1" applyAlignment="1">
      <alignment horizontal="right" vertical="center"/>
    </xf>
    <xf numFmtId="165" fontId="52" fillId="0" borderId="42" xfId="0" applyNumberFormat="1" applyFont="1" applyFill="1" applyBorder="1" applyAlignment="1">
      <alignment horizontal="right" vertical="center"/>
    </xf>
    <xf numFmtId="165" fontId="52" fillId="0" borderId="98" xfId="0" applyNumberFormat="1" applyFont="1" applyFill="1" applyBorder="1" applyAlignment="1">
      <alignment horizontal="right" vertical="center"/>
    </xf>
    <xf numFmtId="165" fontId="52" fillId="0" borderId="30" xfId="0" applyNumberFormat="1" applyFont="1" applyFill="1" applyBorder="1" applyAlignment="1">
      <alignment horizontal="right" vertical="center"/>
    </xf>
    <xf numFmtId="165" fontId="52" fillId="0" borderId="80" xfId="0" applyNumberFormat="1" applyFont="1" applyFill="1" applyBorder="1" applyAlignment="1">
      <alignment horizontal="right" vertical="center"/>
    </xf>
    <xf numFmtId="0" fontId="93" fillId="0" borderId="0" xfId="0" applyFont="1" applyFill="1" applyBorder="1" applyAlignment="1">
      <alignment/>
    </xf>
    <xf numFmtId="0" fontId="89" fillId="38" borderId="33" xfId="0" applyFont="1" applyFill="1" applyBorder="1" applyAlignment="1">
      <alignment horizontal="center" vertical="center"/>
    </xf>
    <xf numFmtId="0" fontId="89" fillId="38" borderId="80" xfId="0" applyFont="1" applyFill="1" applyBorder="1" applyAlignment="1">
      <alignment horizontal="center" vertical="center"/>
    </xf>
    <xf numFmtId="0" fontId="89" fillId="38" borderId="32" xfId="0" applyFont="1" applyFill="1" applyBorder="1" applyAlignment="1">
      <alignment horizontal="center" vertical="center"/>
    </xf>
    <xf numFmtId="0" fontId="49" fillId="0" borderId="75" xfId="0" applyFont="1" applyFill="1" applyBorder="1" applyAlignment="1">
      <alignment horizontal="justify" vertical="center" wrapText="1"/>
    </xf>
    <xf numFmtId="0" fontId="51" fillId="0" borderId="67" xfId="0" applyFont="1" applyFill="1" applyBorder="1" applyAlignment="1">
      <alignment horizontal="justify" vertical="center" wrapText="1"/>
    </xf>
    <xf numFmtId="3" fontId="52" fillId="0" borderId="28" xfId="0" applyNumberFormat="1" applyFont="1" applyFill="1" applyBorder="1" applyAlignment="1">
      <alignment horizontal="right" vertical="center" wrapText="1"/>
    </xf>
    <xf numFmtId="0" fontId="93" fillId="0" borderId="69" xfId="0" applyFont="1" applyFill="1" applyBorder="1" applyAlignment="1">
      <alignment/>
    </xf>
    <xf numFmtId="0" fontId="93" fillId="0" borderId="96" xfId="0" applyFont="1" applyFill="1" applyBorder="1" applyAlignment="1">
      <alignment/>
    </xf>
    <xf numFmtId="0" fontId="51" fillId="0" borderId="61" xfId="0" applyFont="1" applyFill="1" applyBorder="1" applyAlignment="1">
      <alignment horizontal="justify" vertical="center" wrapText="1"/>
    </xf>
    <xf numFmtId="3" fontId="52" fillId="0" borderId="66" xfId="0" applyNumberFormat="1" applyFont="1" applyFill="1" applyBorder="1" applyAlignment="1">
      <alignment horizontal="right" vertical="center" wrapText="1"/>
    </xf>
    <xf numFmtId="0" fontId="89" fillId="38" borderId="57" xfId="0" applyFont="1" applyFill="1" applyBorder="1" applyAlignment="1">
      <alignment horizontal="center" vertical="center" wrapText="1"/>
    </xf>
    <xf numFmtId="0" fontId="100" fillId="0" borderId="69" xfId="0" applyFont="1" applyFill="1" applyBorder="1" applyAlignment="1">
      <alignment/>
    </xf>
    <xf numFmtId="0" fontId="101" fillId="38" borderId="33" xfId="0" applyFont="1" applyFill="1" applyBorder="1" applyAlignment="1">
      <alignment horizontal="center" vertical="center"/>
    </xf>
    <xf numFmtId="0" fontId="101" fillId="38" borderId="32" xfId="0" applyFont="1" applyFill="1" applyBorder="1" applyAlignment="1">
      <alignment horizontal="center" vertical="center"/>
    </xf>
    <xf numFmtId="0" fontId="100" fillId="0" borderId="96" xfId="0" applyFont="1" applyFill="1" applyBorder="1" applyAlignment="1">
      <alignment/>
    </xf>
    <xf numFmtId="0" fontId="51" fillId="0" borderId="37" xfId="0" applyFont="1" applyFill="1" applyBorder="1" applyAlignment="1">
      <alignment horizontal="justify" vertical="center" wrapText="1"/>
    </xf>
    <xf numFmtId="0" fontId="51" fillId="0" borderId="33" xfId="0" applyFont="1" applyFill="1" applyBorder="1" applyAlignment="1">
      <alignment horizontal="justify" vertical="center" wrapText="1"/>
    </xf>
    <xf numFmtId="3" fontId="52" fillId="0" borderId="32" xfId="0" applyNumberFormat="1" applyFont="1" applyFill="1" applyBorder="1" applyAlignment="1">
      <alignment horizontal="right" vertical="center" wrapText="1"/>
    </xf>
    <xf numFmtId="0" fontId="63" fillId="65" borderId="0" xfId="0" applyFont="1" applyFill="1" applyBorder="1" applyAlignment="1">
      <alignment/>
    </xf>
    <xf numFmtId="0" fontId="90" fillId="65" borderId="0" xfId="0" applyFont="1" applyFill="1" applyBorder="1" applyAlignment="1">
      <alignment/>
    </xf>
    <xf numFmtId="0" fontId="90" fillId="0" borderId="0" xfId="0" applyFont="1" applyFill="1" applyAlignment="1">
      <alignment/>
    </xf>
    <xf numFmtId="0" fontId="90" fillId="65" borderId="0" xfId="0" applyFont="1" applyFill="1" applyAlignment="1">
      <alignment/>
    </xf>
    <xf numFmtId="0" fontId="51" fillId="0" borderId="57" xfId="0" applyFont="1" applyFill="1" applyBorder="1" applyAlignment="1">
      <alignment horizontal="justify" vertical="center" wrapText="1"/>
    </xf>
    <xf numFmtId="3" fontId="52" fillId="0" borderId="57" xfId="0" applyNumberFormat="1" applyFont="1" applyFill="1" applyBorder="1" applyAlignment="1">
      <alignment horizontal="right" vertical="center"/>
    </xf>
    <xf numFmtId="0" fontId="89" fillId="61" borderId="64" xfId="0" applyFont="1" applyFill="1" applyBorder="1" applyAlignment="1">
      <alignment horizontal="center" vertical="center"/>
    </xf>
    <xf numFmtId="0" fontId="89" fillId="61" borderId="99" xfId="0" applyFont="1" applyFill="1" applyBorder="1" applyAlignment="1">
      <alignment horizontal="center" vertical="center"/>
    </xf>
    <xf numFmtId="0" fontId="89" fillId="61" borderId="66" xfId="0" applyFont="1" applyFill="1" applyBorder="1" applyAlignment="1">
      <alignment horizontal="center" vertical="center"/>
    </xf>
    <xf numFmtId="165" fontId="52" fillId="0" borderId="63" xfId="0" applyNumberFormat="1" applyFont="1" applyFill="1" applyBorder="1" applyAlignment="1">
      <alignment horizontal="right" vertical="center" wrapText="1"/>
    </xf>
    <xf numFmtId="165" fontId="52" fillId="0" borderId="32" xfId="0" applyNumberFormat="1" applyFont="1" applyFill="1" applyBorder="1" applyAlignment="1">
      <alignment horizontal="right" vertical="center" wrapText="1"/>
    </xf>
    <xf numFmtId="0" fontId="51" fillId="0" borderId="42" xfId="0" applyFont="1" applyFill="1" applyBorder="1" applyAlignment="1">
      <alignment horizontal="justify" vertical="center" wrapText="1"/>
    </xf>
    <xf numFmtId="3" fontId="52" fillId="0" borderId="100" xfId="0" applyNumberFormat="1" applyFont="1" applyFill="1" applyBorder="1" applyAlignment="1">
      <alignment horizontal="right" vertical="center"/>
    </xf>
    <xf numFmtId="165" fontId="52" fillId="0" borderId="100" xfId="0" applyNumberFormat="1" applyFont="1" applyFill="1" applyBorder="1" applyAlignment="1">
      <alignment horizontal="right" vertical="center"/>
    </xf>
    <xf numFmtId="0" fontId="89" fillId="38" borderId="98" xfId="0" applyFont="1" applyFill="1" applyBorder="1" applyAlignment="1">
      <alignment horizontal="center" vertical="center" wrapText="1"/>
    </xf>
    <xf numFmtId="3" fontId="52" fillId="0" borderId="101" xfId="0" applyNumberFormat="1" applyFont="1" applyFill="1" applyBorder="1" applyAlignment="1">
      <alignment horizontal="right" vertical="center"/>
    </xf>
    <xf numFmtId="3" fontId="52" fillId="0" borderId="102" xfId="0" applyNumberFormat="1" applyFont="1" applyFill="1" applyBorder="1" applyAlignment="1">
      <alignment horizontal="right" vertical="center"/>
    </xf>
    <xf numFmtId="165" fontId="52" fillId="0" borderId="96" xfId="0" applyNumberFormat="1" applyFont="1" applyFill="1" applyBorder="1" applyAlignment="1">
      <alignment horizontal="right" vertical="center"/>
    </xf>
    <xf numFmtId="0" fontId="51" fillId="0" borderId="33" xfId="0" applyFont="1" applyFill="1" applyBorder="1" applyAlignment="1">
      <alignment horizontal="justify" wrapText="1"/>
    </xf>
    <xf numFmtId="3" fontId="90" fillId="0" borderId="0" xfId="0" applyNumberFormat="1" applyFont="1" applyBorder="1" applyAlignment="1">
      <alignment/>
    </xf>
    <xf numFmtId="0" fontId="49" fillId="0" borderId="27" xfId="0" applyFont="1" applyFill="1" applyBorder="1" applyAlignment="1">
      <alignment horizontal="left" vertical="center" wrapText="1"/>
    </xf>
    <xf numFmtId="0" fontId="50" fillId="0" borderId="28" xfId="0" applyFont="1" applyFill="1" applyBorder="1" applyAlignment="1">
      <alignment horizontal="left" vertical="center" wrapText="1"/>
    </xf>
    <xf numFmtId="0" fontId="50" fillId="60" borderId="90" xfId="0" applyFont="1" applyFill="1" applyBorder="1" applyAlignment="1">
      <alignment horizontal="left" wrapText="1"/>
    </xf>
    <xf numFmtId="0" fontId="50" fillId="60" borderId="63" xfId="0" applyFont="1" applyFill="1" applyBorder="1" applyAlignment="1">
      <alignment horizontal="left" vertical="center" wrapText="1"/>
    </xf>
    <xf numFmtId="0" fontId="99" fillId="60" borderId="96" xfId="0" applyFont="1" applyFill="1" applyBorder="1" applyAlignment="1">
      <alignment horizontal="left" vertical="center"/>
    </xf>
    <xf numFmtId="0" fontId="98" fillId="38" borderId="42" xfId="0" applyFont="1" applyFill="1" applyBorder="1" applyAlignment="1">
      <alignment horizontal="center" vertical="center" wrapText="1"/>
    </xf>
    <xf numFmtId="0" fontId="98" fillId="38" borderId="91" xfId="0" applyFont="1" applyFill="1" applyBorder="1" applyAlignment="1">
      <alignment horizontal="center" vertical="center" wrapText="1"/>
    </xf>
    <xf numFmtId="0" fontId="98" fillId="38" borderId="30" xfId="0" applyFont="1" applyFill="1" applyBorder="1" applyAlignment="1">
      <alignment horizontal="center" vertical="center" wrapText="1"/>
    </xf>
    <xf numFmtId="165" fontId="56" fillId="0" borderId="86" xfId="0" applyNumberFormat="1" applyFont="1" applyFill="1" applyBorder="1" applyAlignment="1">
      <alignment horizontal="right" vertical="center"/>
    </xf>
    <xf numFmtId="165" fontId="56" fillId="0" borderId="87" xfId="0" applyNumberFormat="1" applyFont="1" applyFill="1" applyBorder="1" applyAlignment="1">
      <alignment horizontal="right" vertical="center"/>
    </xf>
    <xf numFmtId="165" fontId="56" fillId="0" borderId="88" xfId="0" applyNumberFormat="1" applyFont="1" applyFill="1" applyBorder="1" applyAlignment="1">
      <alignment horizontal="center" vertical="center" wrapText="1"/>
    </xf>
    <xf numFmtId="165" fontId="56" fillId="0" borderId="38" xfId="0" applyNumberFormat="1" applyFont="1" applyFill="1" applyBorder="1" applyAlignment="1">
      <alignment horizontal="right" vertical="center"/>
    </xf>
    <xf numFmtId="165" fontId="56" fillId="0" borderId="39" xfId="0" applyNumberFormat="1" applyFont="1" applyFill="1" applyBorder="1" applyAlignment="1">
      <alignment horizontal="right" vertical="center"/>
    </xf>
    <xf numFmtId="165" fontId="56" fillId="0" borderId="53" xfId="0" applyNumberFormat="1" applyFont="1" applyFill="1" applyBorder="1" applyAlignment="1">
      <alignment horizontal="center" vertical="center" wrapText="1"/>
    </xf>
    <xf numFmtId="0" fontId="52" fillId="0" borderId="42" xfId="0" applyFont="1" applyFill="1" applyBorder="1" applyAlignment="1">
      <alignment horizontal="justify" vertical="center" wrapText="1"/>
    </xf>
    <xf numFmtId="165" fontId="56" fillId="0" borderId="43" xfId="0" applyNumberFormat="1" applyFont="1" applyFill="1" applyBorder="1" applyAlignment="1">
      <alignment horizontal="right" vertical="center"/>
    </xf>
    <xf numFmtId="165" fontId="56" fillId="0" borderId="45" xfId="0" applyNumberFormat="1" applyFont="1" applyFill="1" applyBorder="1" applyAlignment="1">
      <alignment horizontal="right" vertical="center"/>
    </xf>
    <xf numFmtId="165" fontId="56" fillId="0" borderId="44" xfId="0" applyNumberFormat="1" applyFont="1" applyFill="1" applyBorder="1" applyAlignment="1">
      <alignment horizontal="right" vertical="center"/>
    </xf>
    <xf numFmtId="0" fontId="52" fillId="0" borderId="57" xfId="0" applyFont="1" applyFill="1" applyBorder="1" applyAlignment="1">
      <alignment horizontal="justify" vertical="center" wrapText="1"/>
    </xf>
    <xf numFmtId="165" fontId="56" fillId="0" borderId="67" xfId="0" applyNumberFormat="1" applyFont="1" applyFill="1" applyBorder="1" applyAlignment="1">
      <alignment horizontal="right" vertical="center"/>
    </xf>
    <xf numFmtId="165" fontId="56" fillId="0" borderId="50" xfId="0" applyNumberFormat="1" applyFont="1" applyFill="1" applyBorder="1" applyAlignment="1">
      <alignment horizontal="right" vertical="center"/>
    </xf>
    <xf numFmtId="165" fontId="71" fillId="0" borderId="44" xfId="0" applyNumberFormat="1" applyFont="1" applyFill="1" applyBorder="1" applyAlignment="1">
      <alignment horizontal="center" vertical="center" wrapText="1"/>
    </xf>
    <xf numFmtId="165" fontId="56" fillId="0" borderId="44" xfId="0" applyNumberFormat="1" applyFont="1" applyFill="1" applyBorder="1" applyAlignment="1">
      <alignment horizontal="right" vertical="center" wrapText="1"/>
    </xf>
    <xf numFmtId="0" fontId="52" fillId="0" borderId="42" xfId="0" applyFont="1" applyFill="1" applyBorder="1" applyAlignment="1">
      <alignment horizontal="justify" wrapText="1"/>
    </xf>
    <xf numFmtId="0" fontId="52" fillId="0" borderId="33" xfId="0" applyFont="1" applyFill="1" applyBorder="1" applyAlignment="1">
      <alignment horizontal="justify" vertical="center" wrapText="1"/>
    </xf>
    <xf numFmtId="165" fontId="52" fillId="0" borderId="44" xfId="0" applyNumberFormat="1" applyFont="1" applyFill="1" applyBorder="1" applyAlignment="1">
      <alignment horizontal="center" vertical="center" wrapText="1"/>
    </xf>
    <xf numFmtId="165" fontId="52" fillId="0" borderId="83" xfId="0" applyNumberFormat="1" applyFont="1" applyFill="1" applyBorder="1" applyAlignment="1">
      <alignment horizontal="right" vertical="center"/>
    </xf>
    <xf numFmtId="165" fontId="52" fillId="0" borderId="84" xfId="0" applyNumberFormat="1" applyFont="1" applyFill="1" applyBorder="1" applyAlignment="1">
      <alignment horizontal="right" vertical="center"/>
    </xf>
    <xf numFmtId="165" fontId="52" fillId="0" borderId="85" xfId="0" applyNumberFormat="1" applyFont="1" applyFill="1" applyBorder="1" applyAlignment="1">
      <alignment horizontal="right" vertical="center" wrapText="1"/>
    </xf>
    <xf numFmtId="165" fontId="52" fillId="0" borderId="48" xfId="0" applyNumberFormat="1" applyFont="1" applyFill="1" applyBorder="1" applyAlignment="1">
      <alignment horizontal="right" vertical="center"/>
    </xf>
    <xf numFmtId="165" fontId="52" fillId="0" borderId="43" xfId="0" applyNumberFormat="1" applyFont="1" applyFill="1" applyBorder="1" applyAlignment="1">
      <alignment horizontal="right" vertical="center" wrapText="1"/>
    </xf>
    <xf numFmtId="165" fontId="52" fillId="0" borderId="45" xfId="0" applyNumberFormat="1" applyFont="1" applyFill="1" applyBorder="1" applyAlignment="1">
      <alignment horizontal="right" vertical="center" wrapText="1"/>
    </xf>
    <xf numFmtId="165" fontId="52" fillId="0" borderId="95" xfId="0" applyNumberFormat="1" applyFont="1" applyFill="1" applyBorder="1" applyAlignment="1">
      <alignment horizontal="right" vertical="center" wrapText="1"/>
    </xf>
    <xf numFmtId="4" fontId="52" fillId="0" borderId="62" xfId="0" applyNumberFormat="1" applyFont="1" applyFill="1" applyBorder="1" applyAlignment="1">
      <alignment horizontal="right" vertical="center"/>
    </xf>
    <xf numFmtId="4" fontId="52" fillId="0" borderId="63" xfId="0" applyNumberFormat="1" applyFont="1" applyFill="1" applyBorder="1" applyAlignment="1">
      <alignment horizontal="right" vertical="center" wrapText="1"/>
    </xf>
    <xf numFmtId="165" fontId="52" fillId="0" borderId="86" xfId="0" applyNumberFormat="1" applyFont="1" applyFill="1" applyBorder="1" applyAlignment="1">
      <alignment horizontal="center" vertical="center" wrapText="1"/>
    </xf>
    <xf numFmtId="165" fontId="52" fillId="0" borderId="103" xfId="0" applyNumberFormat="1" applyFont="1" applyFill="1" applyBorder="1" applyAlignment="1">
      <alignment vertical="center" wrapText="1"/>
    </xf>
    <xf numFmtId="165" fontId="52" fillId="0" borderId="43" xfId="0" applyNumberFormat="1" applyFont="1" applyFill="1" applyBorder="1" applyAlignment="1">
      <alignment horizontal="center" vertical="center" wrapText="1"/>
    </xf>
    <xf numFmtId="165" fontId="52" fillId="0" borderId="104" xfId="0" applyNumberFormat="1" applyFont="1" applyFill="1" applyBorder="1" applyAlignment="1">
      <alignment vertical="center" wrapText="1"/>
    </xf>
    <xf numFmtId="165" fontId="52" fillId="0" borderId="49" xfId="0" applyNumberFormat="1" applyFont="1" applyFill="1" applyBorder="1" applyAlignment="1">
      <alignment horizontal="right" vertical="center"/>
    </xf>
    <xf numFmtId="3" fontId="56" fillId="0" borderId="87" xfId="0" applyNumberFormat="1" applyFont="1" applyFill="1" applyBorder="1" applyAlignment="1">
      <alignment horizontal="right" vertical="center"/>
    </xf>
    <xf numFmtId="3" fontId="56" fillId="0" borderId="88" xfId="0" applyNumberFormat="1" applyFont="1" applyFill="1" applyBorder="1" applyAlignment="1">
      <alignment horizontal="right" vertical="center"/>
    </xf>
    <xf numFmtId="165" fontId="52" fillId="0" borderId="45" xfId="0" applyNumberFormat="1" applyFont="1" applyFill="1" applyBorder="1" applyAlignment="1">
      <alignment vertical="center" wrapText="1"/>
    </xf>
    <xf numFmtId="0" fontId="90" fillId="0" borderId="43" xfId="0" applyFont="1" applyFill="1" applyBorder="1" applyAlignment="1">
      <alignment/>
    </xf>
    <xf numFmtId="165" fontId="52" fillId="0" borderId="44" xfId="0" applyNumberFormat="1" applyFont="1" applyFill="1" applyBorder="1" applyAlignment="1">
      <alignment horizontal="right" vertical="center" wrapText="1"/>
    </xf>
    <xf numFmtId="165" fontId="52" fillId="0" borderId="87" xfId="0" applyNumberFormat="1" applyFont="1" applyFill="1" applyBorder="1" applyAlignment="1">
      <alignment horizontal="right" vertical="center"/>
    </xf>
    <xf numFmtId="165" fontId="52" fillId="0" borderId="88" xfId="0" applyNumberFormat="1" applyFont="1" applyFill="1" applyBorder="1" applyAlignment="1">
      <alignment horizontal="right" vertical="center" wrapText="1"/>
    </xf>
    <xf numFmtId="0" fontId="52" fillId="0" borderId="37" xfId="0" applyFont="1" applyFill="1" applyBorder="1" applyAlignment="1">
      <alignment horizontal="justify" vertical="center" wrapText="1"/>
    </xf>
    <xf numFmtId="165" fontId="52" fillId="0" borderId="53" xfId="0" applyNumberFormat="1" applyFont="1" applyFill="1" applyBorder="1" applyAlignment="1">
      <alignment horizontal="center" vertical="center" wrapText="1"/>
    </xf>
    <xf numFmtId="165" fontId="52" fillId="0" borderId="38" xfId="0" applyNumberFormat="1" applyFont="1" applyFill="1" applyBorder="1" applyAlignment="1">
      <alignment horizontal="right" vertical="center" wrapText="1"/>
    </xf>
    <xf numFmtId="165" fontId="52" fillId="0" borderId="39" xfId="0" applyNumberFormat="1" applyFont="1" applyFill="1" applyBorder="1" applyAlignment="1">
      <alignment horizontal="right" vertical="center" wrapText="1"/>
    </xf>
    <xf numFmtId="165" fontId="52" fillId="0" borderId="68" xfId="0" applyNumberFormat="1" applyFont="1" applyFill="1" applyBorder="1" applyAlignment="1">
      <alignment horizontal="right" vertical="center" wrapText="1"/>
    </xf>
    <xf numFmtId="0" fontId="57" fillId="60" borderId="0" xfId="0" applyFont="1" applyFill="1" applyBorder="1" applyAlignment="1">
      <alignment horizontal="left" vertical="center"/>
    </xf>
    <xf numFmtId="0" fontId="49" fillId="0" borderId="27" xfId="0" applyFont="1" applyFill="1" applyBorder="1" applyAlignment="1">
      <alignment horizontal="center" vertical="center" wrapText="1"/>
    </xf>
    <xf numFmtId="0" fontId="49" fillId="0" borderId="37" xfId="0" applyFont="1" applyFill="1" applyBorder="1" applyAlignment="1">
      <alignment horizontal="left" vertical="center" wrapText="1"/>
    </xf>
    <xf numFmtId="167" fontId="52" fillId="0" borderId="38" xfId="80" applyNumberFormat="1" applyFont="1" applyFill="1" applyBorder="1" applyAlignment="1">
      <alignment horizontal="center" vertical="center" wrapText="1"/>
    </xf>
    <xf numFmtId="167" fontId="52" fillId="0" borderId="39" xfId="80" applyNumberFormat="1" applyFont="1" applyFill="1" applyBorder="1" applyAlignment="1">
      <alignment horizontal="center" vertical="center" wrapText="1"/>
    </xf>
    <xf numFmtId="167" fontId="52" fillId="0" borderId="53" xfId="80" applyNumberFormat="1" applyFont="1" applyFill="1" applyBorder="1" applyAlignment="1">
      <alignment horizontal="center" vertical="center" wrapText="1"/>
    </xf>
    <xf numFmtId="0" fontId="49" fillId="0" borderId="29" xfId="0" applyFont="1" applyFill="1" applyBorder="1" applyAlignment="1">
      <alignment horizontal="center" vertical="center" wrapText="1"/>
    </xf>
    <xf numFmtId="0" fontId="49" fillId="0" borderId="42" xfId="0" applyFont="1" applyFill="1" applyBorder="1" applyAlignment="1">
      <alignment horizontal="left" vertical="center" wrapText="1"/>
    </xf>
    <xf numFmtId="166" fontId="52" fillId="0" borderId="37" xfId="80" applyNumberFormat="1" applyFont="1" applyFill="1" applyBorder="1" applyAlignment="1">
      <alignment horizontal="center" vertical="center" wrapText="1"/>
    </xf>
    <xf numFmtId="166" fontId="52" fillId="0" borderId="92" xfId="80" applyNumberFormat="1" applyFont="1" applyFill="1" applyBorder="1" applyAlignment="1">
      <alignment horizontal="center" vertical="center" wrapText="1"/>
    </xf>
    <xf numFmtId="166" fontId="52" fillId="0" borderId="50" xfId="80" applyNumberFormat="1" applyFont="1" applyFill="1" applyBorder="1" applyAlignment="1">
      <alignment horizontal="center" vertical="center" wrapText="1"/>
    </xf>
    <xf numFmtId="166" fontId="52" fillId="0" borderId="53" xfId="80" applyNumberFormat="1" applyFont="1" applyFill="1" applyBorder="1" applyAlignment="1">
      <alignment horizontal="center" vertical="center" wrapText="1"/>
    </xf>
    <xf numFmtId="0" fontId="89" fillId="61" borderId="30" xfId="0" applyFont="1" applyFill="1" applyBorder="1" applyAlignment="1">
      <alignment horizontal="center" vertical="center" wrapText="1"/>
    </xf>
    <xf numFmtId="0" fontId="49" fillId="0" borderId="31" xfId="0" applyFont="1" applyFill="1" applyBorder="1" applyAlignment="1">
      <alignment horizontal="center" vertical="center" wrapText="1"/>
    </xf>
    <xf numFmtId="0" fontId="49" fillId="0" borderId="33" xfId="0" applyFont="1" applyFill="1" applyBorder="1" applyAlignment="1">
      <alignment horizontal="justify" vertical="center" wrapText="1"/>
    </xf>
    <xf numFmtId="167" fontId="52" fillId="0" borderId="33" xfId="80" applyNumberFormat="1" applyFont="1" applyFill="1" applyBorder="1" applyAlignment="1">
      <alignment horizontal="center" vertical="center" wrapText="1"/>
    </xf>
    <xf numFmtId="167" fontId="52" fillId="0" borderId="34" xfId="80" applyNumberFormat="1" applyFont="1" applyFill="1" applyBorder="1" applyAlignment="1">
      <alignment horizontal="center" vertical="center" wrapText="1"/>
    </xf>
    <xf numFmtId="167" fontId="52" fillId="0" borderId="32" xfId="80" applyNumberFormat="1" applyFont="1" applyFill="1" applyBorder="1" applyAlignment="1">
      <alignment horizontal="center" vertical="center" wrapText="1"/>
    </xf>
    <xf numFmtId="0" fontId="89" fillId="61" borderId="34" xfId="0" applyFont="1" applyFill="1" applyBorder="1" applyAlignment="1">
      <alignment vertical="center"/>
    </xf>
    <xf numFmtId="0" fontId="49" fillId="0" borderId="42" xfId="0" applyFont="1" applyFill="1" applyBorder="1" applyAlignment="1">
      <alignment horizontal="justify" vertical="center" wrapText="1"/>
    </xf>
    <xf numFmtId="167" fontId="52" fillId="0" borderId="42" xfId="80" applyNumberFormat="1" applyFont="1" applyFill="1" applyBorder="1" applyAlignment="1">
      <alignment horizontal="center" vertical="center" wrapText="1"/>
    </xf>
    <xf numFmtId="167" fontId="52" fillId="0" borderId="91" xfId="80" applyNumberFormat="1" applyFont="1" applyFill="1" applyBorder="1" applyAlignment="1">
      <alignment horizontal="center" vertical="center" wrapText="1"/>
    </xf>
    <xf numFmtId="167" fontId="52" fillId="0" borderId="30" xfId="80" applyNumberFormat="1" applyFont="1" applyFill="1" applyBorder="1" applyAlignment="1">
      <alignment horizontal="center" vertical="center" wrapText="1"/>
    </xf>
    <xf numFmtId="0" fontId="49" fillId="0" borderId="105" xfId="0" applyFont="1" applyFill="1" applyBorder="1" applyAlignment="1">
      <alignment horizontal="center" vertical="center" wrapText="1"/>
    </xf>
    <xf numFmtId="167" fontId="52" fillId="60" borderId="42" xfId="80" applyNumberFormat="1" applyFont="1" applyFill="1" applyBorder="1" applyAlignment="1">
      <alignment horizontal="center" vertical="center" wrapText="1"/>
    </xf>
    <xf numFmtId="0" fontId="49" fillId="0" borderId="33" xfId="0" applyFont="1" applyFill="1" applyBorder="1" applyAlignment="1">
      <alignment horizontal="left" vertical="center" wrapText="1"/>
    </xf>
    <xf numFmtId="166" fontId="56" fillId="0" borderId="61" xfId="80" applyNumberFormat="1" applyFont="1" applyFill="1" applyBorder="1" applyAlignment="1">
      <alignment horizontal="center" vertical="center" wrapText="1"/>
    </xf>
    <xf numFmtId="166" fontId="56" fillId="0" borderId="62" xfId="80" applyNumberFormat="1" applyFont="1" applyFill="1" applyBorder="1" applyAlignment="1">
      <alignment horizontal="center" vertical="center" wrapText="1"/>
    </xf>
    <xf numFmtId="166" fontId="56" fillId="0" borderId="63" xfId="80" applyNumberFormat="1" applyFont="1" applyFill="1" applyBorder="1" applyAlignment="1">
      <alignment horizontal="center" vertical="center" wrapText="1"/>
    </xf>
    <xf numFmtId="167" fontId="52" fillId="60" borderId="91" xfId="80" applyNumberFormat="1" applyFont="1" applyFill="1" applyBorder="1" applyAlignment="1">
      <alignment horizontal="center" vertical="center" wrapText="1"/>
    </xf>
    <xf numFmtId="167" fontId="52" fillId="60" borderId="86" xfId="80" applyNumberFormat="1" applyFont="1" applyFill="1" applyBorder="1" applyAlignment="1">
      <alignment horizontal="center" vertical="center" wrapText="1"/>
    </xf>
    <xf numFmtId="167" fontId="52" fillId="60" borderId="87" xfId="80" applyNumberFormat="1" applyFont="1" applyFill="1" applyBorder="1" applyAlignment="1">
      <alignment horizontal="center" vertical="center" wrapText="1"/>
    </xf>
    <xf numFmtId="167" fontId="52" fillId="0" borderId="88" xfId="80" applyNumberFormat="1" applyFont="1" applyFill="1" applyBorder="1" applyAlignment="1">
      <alignment horizontal="center" vertical="center" wrapText="1"/>
    </xf>
    <xf numFmtId="166" fontId="52" fillId="60" borderId="43" xfId="80" applyNumberFormat="1" applyFont="1" applyFill="1" applyBorder="1" applyAlignment="1">
      <alignment horizontal="center" vertical="center" wrapText="1"/>
    </xf>
    <xf numFmtId="166" fontId="52" fillId="60" borderId="45" xfId="80" applyNumberFormat="1" applyFont="1" applyFill="1" applyBorder="1" applyAlignment="1">
      <alignment horizontal="center" vertical="center" wrapText="1"/>
    </xf>
    <xf numFmtId="166" fontId="52" fillId="0" borderId="44" xfId="80" applyNumberFormat="1" applyFont="1" applyFill="1" applyBorder="1" applyAlignment="1">
      <alignment horizontal="center" vertical="center" wrapText="1"/>
    </xf>
    <xf numFmtId="166" fontId="52" fillId="60" borderId="61" xfId="80" applyNumberFormat="1" applyFont="1" applyFill="1" applyBorder="1" applyAlignment="1">
      <alignment horizontal="center" vertical="center" wrapText="1"/>
    </xf>
    <xf numFmtId="166" fontId="52" fillId="60" borderId="62" xfId="80" applyNumberFormat="1" applyFont="1" applyFill="1" applyBorder="1" applyAlignment="1">
      <alignment horizontal="center" vertical="center" wrapText="1"/>
    </xf>
    <xf numFmtId="166" fontId="52" fillId="0" borderId="63" xfId="80" applyNumberFormat="1" applyFont="1" applyFill="1" applyBorder="1" applyAlignment="1">
      <alignment horizontal="center" vertical="center" wrapText="1"/>
    </xf>
    <xf numFmtId="0" fontId="94" fillId="0" borderId="0" xfId="0" applyFont="1" applyBorder="1" applyAlignment="1">
      <alignment horizontal="center" vertical="center"/>
    </xf>
    <xf numFmtId="0" fontId="91" fillId="0" borderId="0" xfId="0" applyFont="1" applyBorder="1" applyAlignment="1">
      <alignment vertical="top"/>
    </xf>
    <xf numFmtId="0" fontId="56" fillId="60" borderId="35" xfId="0" applyFont="1" applyFill="1" applyBorder="1" applyAlignment="1">
      <alignment horizontal="left" vertical="center" wrapText="1"/>
    </xf>
    <xf numFmtId="0" fontId="51" fillId="0" borderId="106" xfId="0" applyFont="1" applyFill="1" applyBorder="1" applyAlignment="1">
      <alignment vertical="center" wrapText="1"/>
    </xf>
    <xf numFmtId="0" fontId="51" fillId="0" borderId="107" xfId="0" applyFont="1" applyFill="1" applyBorder="1" applyAlignment="1">
      <alignment vertical="center" wrapText="1"/>
    </xf>
    <xf numFmtId="0" fontId="91" fillId="0" borderId="0" xfId="0" applyFont="1" applyBorder="1" applyAlignment="1">
      <alignment vertical="top" wrapText="1"/>
    </xf>
    <xf numFmtId="167" fontId="52" fillId="60" borderId="38" xfId="0" applyNumberFormat="1" applyFont="1" applyFill="1" applyBorder="1" applyAlignment="1">
      <alignment horizontal="right" vertical="center"/>
    </xf>
    <xf numFmtId="167" fontId="52" fillId="60" borderId="39" xfId="0" applyNumberFormat="1" applyFont="1" applyFill="1" applyBorder="1" applyAlignment="1">
      <alignment horizontal="right" vertical="center"/>
    </xf>
    <xf numFmtId="167" fontId="52" fillId="60" borderId="53" xfId="0" applyNumberFormat="1" applyFont="1" applyFill="1" applyBorder="1" applyAlignment="1">
      <alignment horizontal="right" vertical="center"/>
    </xf>
    <xf numFmtId="0" fontId="94" fillId="0" borderId="0" xfId="0" applyFont="1" applyBorder="1" applyAlignment="1">
      <alignment wrapText="1"/>
    </xf>
    <xf numFmtId="43" fontId="49" fillId="60" borderId="61" xfId="75" applyNumberFormat="1" applyFont="1" applyFill="1" applyBorder="1" applyAlignment="1">
      <alignment horizontal="right" vertical="center" wrapText="1"/>
    </xf>
    <xf numFmtId="43" fontId="52" fillId="60" borderId="61" xfId="0" applyNumberFormat="1" applyFont="1" applyFill="1" applyBorder="1" applyAlignment="1">
      <alignment horizontal="right" vertical="center"/>
    </xf>
    <xf numFmtId="43" fontId="52" fillId="60" borderId="62" xfId="0" applyNumberFormat="1" applyFont="1" applyFill="1" applyBorder="1" applyAlignment="1">
      <alignment horizontal="right" vertical="center"/>
    </xf>
    <xf numFmtId="0" fontId="94" fillId="0" borderId="0" xfId="0" applyFont="1" applyBorder="1" applyAlignment="1">
      <alignment vertical="top" wrapText="1"/>
    </xf>
    <xf numFmtId="0" fontId="94" fillId="0" borderId="0" xfId="0" applyFont="1" applyBorder="1" applyAlignment="1">
      <alignment vertical="top"/>
    </xf>
    <xf numFmtId="0" fontId="51" fillId="0" borderId="108" xfId="0" applyFont="1" applyFill="1" applyBorder="1" applyAlignment="1">
      <alignment vertical="center" wrapText="1"/>
    </xf>
    <xf numFmtId="0" fontId="51" fillId="0" borderId="59" xfId="0" applyFont="1" applyFill="1" applyBorder="1" applyAlignment="1">
      <alignment vertical="center" wrapText="1"/>
    </xf>
    <xf numFmtId="0" fontId="89" fillId="61" borderId="65" xfId="0" applyFont="1" applyFill="1" applyBorder="1" applyAlignment="1">
      <alignment horizontal="center" vertical="center"/>
    </xf>
    <xf numFmtId="0" fontId="91" fillId="60" borderId="35" xfId="0" applyFont="1" applyFill="1" applyBorder="1" applyAlignment="1">
      <alignment horizontal="center" vertical="center"/>
    </xf>
    <xf numFmtId="0" fontId="91" fillId="60" borderId="41" xfId="0" applyFont="1" applyFill="1" applyBorder="1" applyAlignment="1">
      <alignment horizontal="center" vertical="center"/>
    </xf>
    <xf numFmtId="0" fontId="55" fillId="62" borderId="42" xfId="0" applyFont="1" applyFill="1" applyBorder="1" applyAlignment="1">
      <alignment horizontal="center" vertical="center" wrapText="1"/>
    </xf>
    <xf numFmtId="167" fontId="49" fillId="60" borderId="83" xfId="75" applyNumberFormat="1" applyFont="1" applyFill="1" applyBorder="1" applyAlignment="1">
      <alignment horizontal="right" vertical="center" wrapText="1"/>
    </xf>
    <xf numFmtId="167" fontId="52" fillId="60" borderId="83" xfId="0" applyNumberFormat="1" applyFont="1" applyFill="1" applyBorder="1" applyAlignment="1">
      <alignment horizontal="right" vertical="center"/>
    </xf>
    <xf numFmtId="167" fontId="52" fillId="60" borderId="83" xfId="75" applyNumberFormat="1" applyFont="1" applyFill="1" applyBorder="1" applyAlignment="1">
      <alignment horizontal="right" vertical="center" wrapText="1"/>
    </xf>
    <xf numFmtId="167" fontId="52" fillId="60" borderId="85" xfId="0" applyNumberFormat="1" applyFont="1" applyFill="1" applyBorder="1" applyAlignment="1">
      <alignment horizontal="right" vertical="center"/>
    </xf>
    <xf numFmtId="43" fontId="49" fillId="60" borderId="43" xfId="75" applyNumberFormat="1" applyFont="1" applyFill="1" applyBorder="1" applyAlignment="1">
      <alignment horizontal="right" vertical="center" wrapText="1"/>
    </xf>
    <xf numFmtId="0" fontId="91" fillId="60" borderId="46" xfId="0" applyFont="1" applyFill="1" applyBorder="1" applyAlignment="1">
      <alignment horizontal="center" vertical="center"/>
    </xf>
    <xf numFmtId="0" fontId="52" fillId="0" borderId="58" xfId="0" applyFont="1" applyFill="1" applyBorder="1" applyAlignment="1">
      <alignment horizontal="justify" vertical="center" wrapText="1"/>
    </xf>
    <xf numFmtId="43" fontId="52" fillId="60" borderId="63" xfId="0" applyNumberFormat="1" applyFont="1" applyFill="1" applyBorder="1" applyAlignment="1">
      <alignment horizontal="right" vertical="center"/>
    </xf>
    <xf numFmtId="0" fontId="93" fillId="0" borderId="0" xfId="0" applyFont="1" applyBorder="1" applyAlignment="1">
      <alignment vertical="top" wrapText="1"/>
    </xf>
    <xf numFmtId="166" fontId="52" fillId="0" borderId="83" xfId="80" applyNumberFormat="1" applyFont="1" applyFill="1" applyBorder="1" applyAlignment="1">
      <alignment horizontal="right" vertical="center"/>
    </xf>
    <xf numFmtId="166" fontId="52" fillId="0" borderId="84" xfId="80" applyNumberFormat="1" applyFont="1" applyFill="1" applyBorder="1" applyAlignment="1">
      <alignment horizontal="right" vertical="center"/>
    </xf>
    <xf numFmtId="166" fontId="49" fillId="0" borderId="85" xfId="80" applyNumberFormat="1" applyFont="1" applyFill="1" applyBorder="1" applyAlignment="1">
      <alignment horizontal="right" vertical="center"/>
    </xf>
    <xf numFmtId="165" fontId="52" fillId="0" borderId="87" xfId="0" applyNumberFormat="1" applyFont="1" applyFill="1" applyBorder="1" applyAlignment="1">
      <alignment vertical="center" wrapText="1"/>
    </xf>
    <xf numFmtId="3" fontId="56" fillId="0" borderId="39" xfId="0" applyNumberFormat="1" applyFont="1" applyFill="1" applyBorder="1" applyAlignment="1">
      <alignment horizontal="right" vertical="center"/>
    </xf>
    <xf numFmtId="3" fontId="56" fillId="60" borderId="53" xfId="0" applyNumberFormat="1" applyFont="1" applyFill="1" applyBorder="1" applyAlignment="1">
      <alignment horizontal="right" vertical="center"/>
    </xf>
    <xf numFmtId="0" fontId="98" fillId="38" borderId="57" xfId="0" applyFont="1" applyFill="1" applyBorder="1" applyAlignment="1">
      <alignment horizontal="center" vertical="center" wrapText="1"/>
    </xf>
    <xf numFmtId="0" fontId="98" fillId="38" borderId="89" xfId="0" applyFont="1" applyFill="1" applyBorder="1" applyAlignment="1">
      <alignment horizontal="center" vertical="center" wrapText="1"/>
    </xf>
    <xf numFmtId="0" fontId="52" fillId="0" borderId="42" xfId="0" applyFont="1" applyFill="1" applyBorder="1" applyAlignment="1">
      <alignment horizontal="center" vertical="center" wrapText="1"/>
    </xf>
    <xf numFmtId="0" fontId="89" fillId="61" borderId="64" xfId="0" applyFont="1" applyFill="1" applyBorder="1" applyAlignment="1">
      <alignment horizontal="center" vertical="center" wrapText="1"/>
    </xf>
    <xf numFmtId="0" fontId="52" fillId="0" borderId="109" xfId="0" applyFont="1" applyFill="1" applyBorder="1" applyAlignment="1" applyProtection="1">
      <alignment horizontal="center" vertical="center" wrapText="1"/>
      <protection locked="0"/>
    </xf>
    <xf numFmtId="0" fontId="52" fillId="0" borderId="67" xfId="0" applyFont="1" applyFill="1" applyBorder="1" applyAlignment="1" applyProtection="1">
      <alignment horizontal="left" vertical="center" wrapText="1"/>
      <protection locked="0"/>
    </xf>
    <xf numFmtId="0" fontId="51" fillId="0" borderId="67" xfId="0" applyFont="1" applyFill="1" applyBorder="1" applyAlignment="1" applyProtection="1">
      <alignment horizontal="left" vertical="center" wrapText="1"/>
      <protection locked="0"/>
    </xf>
    <xf numFmtId="0" fontId="55" fillId="62" borderId="67" xfId="0" applyFont="1" applyFill="1" applyBorder="1" applyAlignment="1" applyProtection="1">
      <alignment horizontal="center" vertical="center" wrapText="1"/>
      <protection locked="0"/>
    </xf>
    <xf numFmtId="1" fontId="52" fillId="0" borderId="68" xfId="0" applyNumberFormat="1" applyFont="1" applyFill="1" applyBorder="1" applyAlignment="1">
      <alignment horizontal="right" vertical="center"/>
    </xf>
    <xf numFmtId="0" fontId="49" fillId="0" borderId="82" xfId="0" applyFont="1" applyFill="1" applyBorder="1" applyAlignment="1" applyProtection="1">
      <alignment horizontal="left" vertical="center" wrapText="1"/>
      <protection locked="0"/>
    </xf>
    <xf numFmtId="0" fontId="49" fillId="0" borderId="61" xfId="0" applyFont="1" applyFill="1" applyBorder="1" applyAlignment="1" applyProtection="1">
      <alignment horizontal="justify" vertical="center" wrapText="1"/>
      <protection locked="0"/>
    </xf>
    <xf numFmtId="0" fontId="52" fillId="0" borderId="61" xfId="0" applyFont="1" applyFill="1" applyBorder="1" applyAlignment="1" applyProtection="1">
      <alignment horizontal="left" vertical="center" wrapText="1"/>
      <protection locked="0"/>
    </xf>
    <xf numFmtId="0" fontId="57" fillId="60" borderId="0" xfId="0" applyFont="1" applyFill="1" applyBorder="1" applyAlignment="1">
      <alignment horizontal="left" vertical="center"/>
    </xf>
    <xf numFmtId="0" fontId="102" fillId="61" borderId="110" xfId="0" applyFont="1" applyFill="1" applyBorder="1" applyAlignment="1">
      <alignment horizontal="left" vertical="center" wrapText="1"/>
    </xf>
    <xf numFmtId="0" fontId="102" fillId="61" borderId="111" xfId="0" applyFont="1" applyFill="1" applyBorder="1" applyAlignment="1">
      <alignment horizontal="left" vertical="center" wrapText="1"/>
    </xf>
    <xf numFmtId="0" fontId="102" fillId="61" borderId="46" xfId="0" applyFont="1" applyFill="1" applyBorder="1" applyAlignment="1">
      <alignment horizontal="left" vertical="center" wrapText="1"/>
    </xf>
    <xf numFmtId="0" fontId="102" fillId="61" borderId="81" xfId="0" applyFont="1" applyFill="1" applyBorder="1" applyAlignment="1">
      <alignment horizontal="left" vertical="center" wrapText="1"/>
    </xf>
    <xf numFmtId="0" fontId="102" fillId="61" borderId="112" xfId="0" applyFont="1" applyFill="1" applyBorder="1" applyAlignment="1">
      <alignment horizontal="left" vertical="center" wrapText="1"/>
    </xf>
    <xf numFmtId="0" fontId="90" fillId="0" borderId="113" xfId="0" applyFont="1" applyBorder="1" applyAlignment="1">
      <alignment/>
    </xf>
    <xf numFmtId="0" fontId="56" fillId="0" borderId="70" xfId="0" applyFont="1" applyFill="1" applyBorder="1" applyAlignment="1">
      <alignment horizontal="left" vertical="center" wrapText="1"/>
    </xf>
    <xf numFmtId="0" fontId="56" fillId="0" borderId="114" xfId="0" applyFont="1" applyFill="1" applyBorder="1" applyAlignment="1">
      <alignment horizontal="left" vertical="center" wrapText="1"/>
    </xf>
    <xf numFmtId="0" fontId="56" fillId="0" borderId="74" xfId="0" applyFont="1" applyFill="1" applyBorder="1" applyAlignment="1">
      <alignment horizontal="left" vertical="center" wrapText="1"/>
    </xf>
    <xf numFmtId="0" fontId="56" fillId="0" borderId="59" xfId="0" applyFont="1" applyFill="1" applyBorder="1" applyAlignment="1">
      <alignment horizontal="left" vertical="center" wrapText="1"/>
    </xf>
    <xf numFmtId="0" fontId="56" fillId="0" borderId="82" xfId="0" applyFont="1" applyFill="1" applyBorder="1" applyAlignment="1">
      <alignment horizontal="left" vertical="center" wrapText="1"/>
    </xf>
    <xf numFmtId="0" fontId="56" fillId="0" borderId="107" xfId="0" applyFont="1" applyFill="1" applyBorder="1" applyAlignment="1">
      <alignment horizontal="left" vertical="center" wrapText="1"/>
    </xf>
    <xf numFmtId="0" fontId="99" fillId="60" borderId="0" xfId="0" applyFont="1" applyFill="1" applyBorder="1" applyAlignment="1">
      <alignment horizontal="left" vertical="center"/>
    </xf>
    <xf numFmtId="0" fontId="102" fillId="61" borderId="36" xfId="0" applyFont="1" applyFill="1" applyBorder="1" applyAlignment="1">
      <alignment horizontal="left" vertical="center" wrapText="1"/>
    </xf>
    <xf numFmtId="0" fontId="102" fillId="61" borderId="115" xfId="0" applyFont="1" applyFill="1" applyBorder="1" applyAlignment="1">
      <alignment horizontal="left" vertical="center" wrapText="1"/>
    </xf>
    <xf numFmtId="0" fontId="102" fillId="61" borderId="41" xfId="0" applyFont="1" applyFill="1" applyBorder="1" applyAlignment="1">
      <alignment horizontal="left" vertical="center" wrapText="1"/>
    </xf>
    <xf numFmtId="0" fontId="102" fillId="61" borderId="98" xfId="0" applyFont="1" applyFill="1" applyBorder="1" applyAlignment="1">
      <alignment horizontal="left" vertical="center" wrapText="1"/>
    </xf>
    <xf numFmtId="0" fontId="102" fillId="61" borderId="108" xfId="0" applyFont="1" applyFill="1" applyBorder="1" applyAlignment="1">
      <alignment horizontal="left" vertical="center" wrapText="1"/>
    </xf>
    <xf numFmtId="0" fontId="89" fillId="61" borderId="41" xfId="0" applyFont="1" applyFill="1" applyBorder="1" applyAlignment="1">
      <alignment horizontal="center" vertical="center" wrapText="1"/>
    </xf>
    <xf numFmtId="0" fontId="96" fillId="61" borderId="98" xfId="0" applyFont="1" applyFill="1" applyBorder="1" applyAlignment="1">
      <alignment horizontal="center" vertical="center" wrapText="1"/>
    </xf>
    <xf numFmtId="0" fontId="96" fillId="61" borderId="108" xfId="0" applyFont="1" applyFill="1" applyBorder="1" applyAlignment="1">
      <alignment horizontal="center" vertical="center" wrapText="1"/>
    </xf>
    <xf numFmtId="0" fontId="89" fillId="61" borderId="46" xfId="0" applyFont="1" applyFill="1" applyBorder="1" applyAlignment="1">
      <alignment horizontal="center" vertical="center" wrapText="1"/>
    </xf>
    <xf numFmtId="0" fontId="89" fillId="61" borderId="58" xfId="0" applyFont="1" applyFill="1" applyBorder="1" applyAlignment="1">
      <alignment horizontal="center" vertical="center" wrapText="1"/>
    </xf>
    <xf numFmtId="0" fontId="90" fillId="0" borderId="31" xfId="0" applyFont="1" applyBorder="1" applyAlignment="1">
      <alignment horizontal="left" vertical="center"/>
    </xf>
    <xf numFmtId="0" fontId="90" fillId="0" borderId="33" xfId="0" applyFont="1" applyBorder="1" applyAlignment="1">
      <alignment horizontal="left" vertical="center"/>
    </xf>
    <xf numFmtId="0" fontId="90" fillId="0" borderId="34" xfId="0" applyFont="1" applyBorder="1" applyAlignment="1">
      <alignment horizontal="left" vertical="center"/>
    </xf>
    <xf numFmtId="0" fontId="90" fillId="0" borderId="32" xfId="0" applyFont="1" applyBorder="1" applyAlignment="1">
      <alignment horizontal="left" vertical="center"/>
    </xf>
    <xf numFmtId="0" fontId="89" fillId="61" borderId="112" xfId="0" applyFont="1" applyFill="1" applyBorder="1" applyAlignment="1">
      <alignment horizontal="left" vertical="center" wrapText="1"/>
    </xf>
    <xf numFmtId="0" fontId="89" fillId="61" borderId="99" xfId="0" applyFont="1" applyFill="1" applyBorder="1" applyAlignment="1">
      <alignment horizontal="left" vertical="center" wrapText="1"/>
    </xf>
    <xf numFmtId="0" fontId="89" fillId="61" borderId="113" xfId="0" applyFont="1" applyFill="1" applyBorder="1" applyAlignment="1">
      <alignment horizontal="left" vertical="center" wrapText="1"/>
    </xf>
    <xf numFmtId="0" fontId="56" fillId="38" borderId="112" xfId="0" applyFont="1" applyFill="1" applyBorder="1" applyAlignment="1" applyProtection="1">
      <alignment horizontal="center" vertical="center" wrapText="1"/>
      <protection locked="0"/>
    </xf>
    <xf numFmtId="0" fontId="56" fillId="38" borderId="99" xfId="0" applyFont="1" applyFill="1" applyBorder="1" applyAlignment="1" applyProtection="1">
      <alignment horizontal="center" vertical="center" wrapText="1"/>
      <protection locked="0"/>
    </xf>
    <xf numFmtId="0" fontId="90" fillId="0" borderId="29" xfId="0" applyFont="1" applyBorder="1" applyAlignment="1">
      <alignment horizontal="left" vertical="center"/>
    </xf>
    <xf numFmtId="0" fontId="90" fillId="0" borderId="42" xfId="0" applyFont="1" applyBorder="1" applyAlignment="1">
      <alignment horizontal="left" vertical="center"/>
    </xf>
    <xf numFmtId="0" fontId="90" fillId="0" borderId="91" xfId="0" applyFont="1" applyBorder="1" applyAlignment="1">
      <alignment horizontal="left" vertical="center"/>
    </xf>
    <xf numFmtId="0" fontId="90" fillId="0" borderId="30" xfId="0" applyFont="1" applyBorder="1" applyAlignment="1">
      <alignment horizontal="left" vertical="center"/>
    </xf>
    <xf numFmtId="0" fontId="90" fillId="0" borderId="29" xfId="0" applyFont="1" applyFill="1" applyBorder="1" applyAlignment="1">
      <alignment horizontal="left" vertical="center"/>
    </xf>
    <xf numFmtId="0" fontId="90" fillId="0" borderId="42" xfId="0" applyFont="1" applyFill="1" applyBorder="1" applyAlignment="1">
      <alignment horizontal="left" vertical="center"/>
    </xf>
    <xf numFmtId="0" fontId="90" fillId="0" borderId="91" xfId="0" applyFont="1" applyFill="1" applyBorder="1" applyAlignment="1">
      <alignment horizontal="left" vertical="center"/>
    </xf>
    <xf numFmtId="0" fontId="90" fillId="0" borderId="30" xfId="0" applyFont="1" applyFill="1" applyBorder="1" applyAlignment="1">
      <alignment horizontal="left" vertical="center"/>
    </xf>
    <xf numFmtId="0" fontId="99" fillId="60" borderId="74" xfId="0" applyFont="1" applyFill="1" applyBorder="1" applyAlignment="1">
      <alignment horizontal="left" vertical="center"/>
    </xf>
    <xf numFmtId="0" fontId="99" fillId="60" borderId="59" xfId="0" applyFont="1" applyFill="1" applyBorder="1" applyAlignment="1">
      <alignment horizontal="left" vertical="center"/>
    </xf>
    <xf numFmtId="0" fontId="102" fillId="61" borderId="76" xfId="0" applyFont="1" applyFill="1" applyBorder="1" applyAlignment="1">
      <alignment horizontal="left" vertical="center" wrapText="1"/>
    </xf>
    <xf numFmtId="0" fontId="102" fillId="61" borderId="116" xfId="0" applyFont="1" applyFill="1" applyBorder="1" applyAlignment="1">
      <alignment horizontal="left" vertical="center" wrapText="1"/>
    </xf>
    <xf numFmtId="0" fontId="102" fillId="61" borderId="117" xfId="0" applyFont="1" applyFill="1" applyBorder="1" applyAlignment="1">
      <alignment horizontal="left" vertical="center" wrapText="1"/>
    </xf>
    <xf numFmtId="0" fontId="89" fillId="61" borderId="55" xfId="0" applyFont="1" applyFill="1" applyBorder="1" applyAlignment="1">
      <alignment horizontal="center" vertical="center" wrapText="1"/>
    </xf>
    <xf numFmtId="0" fontId="89" fillId="61" borderId="118" xfId="0" applyFont="1" applyFill="1" applyBorder="1" applyAlignment="1">
      <alignment horizontal="center" vertical="center" wrapText="1"/>
    </xf>
    <xf numFmtId="0" fontId="96" fillId="61" borderId="118" xfId="0" applyFont="1" applyFill="1" applyBorder="1" applyAlignment="1">
      <alignment horizontal="center" vertical="center" wrapText="1"/>
    </xf>
    <xf numFmtId="0" fontId="96" fillId="61" borderId="119" xfId="0" applyFont="1" applyFill="1" applyBorder="1" applyAlignment="1">
      <alignment horizontal="center" vertical="center" wrapText="1"/>
    </xf>
    <xf numFmtId="0" fontId="94" fillId="0" borderId="79" xfId="0" applyFont="1" applyFill="1" applyBorder="1" applyAlignment="1">
      <alignment horizontal="left" vertical="center" wrapText="1"/>
    </xf>
    <xf numFmtId="0" fontId="94" fillId="0" borderId="61" xfId="0" applyFont="1" applyFill="1" applyBorder="1" applyAlignment="1">
      <alignment horizontal="left" vertical="center" wrapText="1"/>
    </xf>
    <xf numFmtId="0" fontId="94" fillId="0" borderId="62" xfId="0" applyFont="1" applyFill="1" applyBorder="1" applyAlignment="1">
      <alignment horizontal="left" vertical="center" wrapText="1"/>
    </xf>
    <xf numFmtId="0" fontId="94" fillId="0" borderId="63" xfId="0" applyFont="1" applyFill="1" applyBorder="1" applyAlignment="1">
      <alignment horizontal="left" vertical="center" wrapText="1"/>
    </xf>
    <xf numFmtId="0" fontId="99" fillId="60" borderId="60" xfId="0" applyFont="1" applyFill="1" applyBorder="1" applyAlignment="1">
      <alignment horizontal="left" vertical="center"/>
    </xf>
    <xf numFmtId="0" fontId="99" fillId="60" borderId="61" xfId="0" applyFont="1" applyFill="1" applyBorder="1" applyAlignment="1">
      <alignment horizontal="left" vertical="center"/>
    </xf>
    <xf numFmtId="0" fontId="99" fillId="60" borderId="62" xfId="0" applyFont="1" applyFill="1" applyBorder="1" applyAlignment="1">
      <alignment horizontal="left" vertical="center"/>
    </xf>
    <xf numFmtId="0" fontId="89" fillId="38" borderId="46" xfId="0" applyFont="1" applyFill="1" applyBorder="1" applyAlignment="1">
      <alignment horizontal="center" vertical="center" wrapText="1"/>
    </xf>
    <xf numFmtId="0" fontId="89" fillId="38" borderId="58" xfId="0" applyFont="1" applyFill="1" applyBorder="1" applyAlignment="1">
      <alignment horizontal="center" vertical="center" wrapText="1"/>
    </xf>
    <xf numFmtId="0" fontId="89" fillId="38" borderId="112" xfId="0" applyFont="1" applyFill="1" applyBorder="1" applyAlignment="1">
      <alignment horizontal="center" vertical="center" wrapText="1"/>
    </xf>
    <xf numFmtId="0" fontId="89" fillId="38" borderId="99" xfId="0" applyFont="1" applyFill="1" applyBorder="1" applyAlignment="1">
      <alignment horizontal="center" vertical="center" wrapText="1"/>
    </xf>
    <xf numFmtId="0" fontId="89" fillId="38" borderId="120" xfId="0" applyFont="1" applyFill="1" applyBorder="1" applyAlignment="1">
      <alignment horizontal="center" vertical="center" wrapText="1"/>
    </xf>
    <xf numFmtId="0" fontId="89" fillId="61" borderId="121" xfId="0" applyFont="1" applyFill="1" applyBorder="1" applyAlignment="1">
      <alignment horizontal="left" vertical="center" wrapText="1"/>
    </xf>
    <xf numFmtId="0" fontId="89" fillId="61" borderId="64" xfId="0" applyFont="1" applyFill="1" applyBorder="1" applyAlignment="1">
      <alignment horizontal="left" vertical="center" wrapText="1"/>
    </xf>
    <xf numFmtId="0" fontId="89" fillId="61" borderId="65" xfId="0" applyFont="1" applyFill="1" applyBorder="1" applyAlignment="1">
      <alignment horizontal="left" vertical="center" wrapText="1"/>
    </xf>
    <xf numFmtId="0" fontId="89" fillId="61" borderId="66" xfId="0" applyFont="1" applyFill="1" applyBorder="1" applyAlignment="1">
      <alignment horizontal="left" vertical="center" wrapText="1"/>
    </xf>
    <xf numFmtId="0" fontId="90" fillId="60" borderId="79" xfId="0" applyFont="1" applyFill="1" applyBorder="1" applyAlignment="1">
      <alignment horizontal="left" vertical="center"/>
    </xf>
    <xf numFmtId="0" fontId="90" fillId="60" borderId="61" xfId="0" applyFont="1" applyFill="1" applyBorder="1" applyAlignment="1">
      <alignment horizontal="left" vertical="center"/>
    </xf>
    <xf numFmtId="0" fontId="90" fillId="60" borderId="62" xfId="0" applyFont="1" applyFill="1" applyBorder="1" applyAlignment="1">
      <alignment horizontal="left" vertical="center"/>
    </xf>
    <xf numFmtId="0" fontId="90" fillId="60" borderId="63" xfId="0" applyFont="1" applyFill="1" applyBorder="1" applyAlignment="1">
      <alignment horizontal="left" vertical="center"/>
    </xf>
    <xf numFmtId="0" fontId="89" fillId="61" borderId="121" xfId="0" applyFont="1" applyFill="1" applyBorder="1" applyAlignment="1">
      <alignment horizontal="center" vertical="center" wrapText="1"/>
    </xf>
    <xf numFmtId="0" fontId="89" fillId="61" borderId="64" xfId="0" applyFont="1" applyFill="1" applyBorder="1" applyAlignment="1">
      <alignment horizontal="center" vertical="center" wrapText="1"/>
    </xf>
    <xf numFmtId="0" fontId="102" fillId="61" borderId="70" xfId="0" applyFont="1" applyFill="1" applyBorder="1" applyAlignment="1">
      <alignment horizontal="left" vertical="center" wrapText="1"/>
    </xf>
    <xf numFmtId="0" fontId="102" fillId="61" borderId="69" xfId="0" applyFont="1" applyFill="1" applyBorder="1" applyAlignment="1">
      <alignment horizontal="left" vertical="center" wrapText="1"/>
    </xf>
    <xf numFmtId="0" fontId="102" fillId="61" borderId="114" xfId="0" applyFont="1" applyFill="1" applyBorder="1" applyAlignment="1">
      <alignment horizontal="left" vertical="center" wrapText="1"/>
    </xf>
    <xf numFmtId="0" fontId="89" fillId="61" borderId="98" xfId="0" applyFont="1" applyFill="1" applyBorder="1" applyAlignment="1">
      <alignment horizontal="center" vertical="center" wrapText="1"/>
    </xf>
    <xf numFmtId="0" fontId="89" fillId="61" borderId="108" xfId="0" applyFont="1" applyFill="1" applyBorder="1" applyAlignment="1">
      <alignment horizontal="center" vertical="center" wrapText="1"/>
    </xf>
    <xf numFmtId="0" fontId="56" fillId="0" borderId="112" xfId="0" applyFont="1" applyFill="1" applyBorder="1" applyAlignment="1">
      <alignment horizontal="left" vertical="center" wrapText="1"/>
    </xf>
    <xf numFmtId="0" fontId="56" fillId="0" borderId="113" xfId="0" applyFont="1" applyFill="1" applyBorder="1" applyAlignment="1">
      <alignment horizontal="left" vertical="center" wrapText="1"/>
    </xf>
    <xf numFmtId="0" fontId="90" fillId="0" borderId="0" xfId="0" applyFont="1" applyBorder="1" applyAlignment="1">
      <alignment horizontal="left" vertical="top" wrapText="1"/>
    </xf>
    <xf numFmtId="0" fontId="90" fillId="0" borderId="69" xfId="0" applyFont="1" applyBorder="1" applyAlignment="1">
      <alignment horizontal="left" vertical="top"/>
    </xf>
    <xf numFmtId="166" fontId="59" fillId="60" borderId="33" xfId="80" applyNumberFormat="1" applyFont="1" applyFill="1" applyBorder="1" applyAlignment="1">
      <alignment horizontal="center" vertical="center" wrapText="1"/>
    </xf>
    <xf numFmtId="166" fontId="59" fillId="60" borderId="45" xfId="80" applyNumberFormat="1" applyFont="1" applyFill="1" applyBorder="1" applyAlignment="1">
      <alignment horizontal="center" vertical="center" wrapText="1"/>
    </xf>
    <xf numFmtId="166" fontId="59" fillId="60" borderId="122" xfId="80" applyNumberFormat="1" applyFont="1" applyFill="1" applyBorder="1" applyAlignment="1">
      <alignment horizontal="center" vertical="center" wrapText="1"/>
    </xf>
    <xf numFmtId="166" fontId="59" fillId="60" borderId="45" xfId="80" applyNumberFormat="1" applyFont="1" applyFill="1" applyBorder="1" applyAlignment="1" quotePrefix="1">
      <alignment horizontal="center" vertical="center" wrapText="1"/>
    </xf>
    <xf numFmtId="0" fontId="90" fillId="0" borderId="46" xfId="0" applyFont="1" applyBorder="1" applyAlignment="1">
      <alignment horizontal="left" vertical="center" wrapText="1"/>
    </xf>
    <xf numFmtId="0" fontId="90" fillId="0" borderId="80" xfId="0" applyFont="1" applyBorder="1" applyAlignment="1">
      <alignment horizontal="left" vertical="center" wrapText="1"/>
    </xf>
    <xf numFmtId="0" fontId="90" fillId="0" borderId="81" xfId="0" applyFont="1" applyBorder="1" applyAlignment="1">
      <alignment horizontal="left" vertical="center" wrapText="1"/>
    </xf>
    <xf numFmtId="166" fontId="59" fillId="60" borderId="39" xfId="80" applyNumberFormat="1" applyFont="1" applyFill="1" applyBorder="1" applyAlignment="1">
      <alignment horizontal="center" vertical="center" wrapText="1"/>
    </xf>
    <xf numFmtId="166" fontId="59" fillId="60" borderId="123" xfId="80" applyNumberFormat="1" applyFont="1" applyFill="1" applyBorder="1" applyAlignment="1">
      <alignment horizontal="center" vertical="center" wrapText="1"/>
    </xf>
    <xf numFmtId="0" fontId="102" fillId="61" borderId="55" xfId="0" applyFont="1" applyFill="1" applyBorder="1" applyAlignment="1">
      <alignment horizontal="left" vertical="center" wrapText="1"/>
    </xf>
    <xf numFmtId="0" fontId="102" fillId="61" borderId="118" xfId="0" applyFont="1" applyFill="1" applyBorder="1" applyAlignment="1">
      <alignment horizontal="left" vertical="center" wrapText="1"/>
    </xf>
    <xf numFmtId="0" fontId="102" fillId="61" borderId="119" xfId="0" applyFont="1" applyFill="1" applyBorder="1" applyAlignment="1">
      <alignment horizontal="left" vertical="center" wrapText="1"/>
    </xf>
    <xf numFmtId="0" fontId="56" fillId="63" borderId="74" xfId="0" applyFont="1" applyFill="1" applyBorder="1" applyAlignment="1">
      <alignment horizontal="left" vertical="center" wrapText="1"/>
    </xf>
    <xf numFmtId="0" fontId="56" fillId="63" borderId="59" xfId="0" applyFont="1" applyFill="1" applyBorder="1" applyAlignment="1">
      <alignment horizontal="left" vertical="center" wrapText="1"/>
    </xf>
    <xf numFmtId="0" fontId="56" fillId="63" borderId="82" xfId="0" applyFont="1" applyFill="1" applyBorder="1" applyAlignment="1">
      <alignment horizontal="left" vertical="center" wrapText="1"/>
    </xf>
    <xf numFmtId="0" fontId="56" fillId="63" borderId="107" xfId="0" applyFont="1" applyFill="1" applyBorder="1" applyAlignment="1">
      <alignment horizontal="left" vertical="center" wrapText="1"/>
    </xf>
    <xf numFmtId="0" fontId="102" fillId="61" borderId="113" xfId="0" applyFont="1" applyFill="1" applyBorder="1" applyAlignment="1">
      <alignment horizontal="left" vertical="center" wrapText="1"/>
    </xf>
    <xf numFmtId="0" fontId="102" fillId="61" borderId="41" xfId="0" applyFont="1" applyFill="1" applyBorder="1" applyAlignment="1">
      <alignment horizontal="left" vertical="center"/>
    </xf>
    <xf numFmtId="0" fontId="102" fillId="61" borderId="98" xfId="0" applyFont="1" applyFill="1" applyBorder="1" applyAlignment="1">
      <alignment horizontal="left" vertical="center"/>
    </xf>
    <xf numFmtId="0" fontId="102" fillId="61" borderId="108" xfId="0" applyFont="1" applyFill="1" applyBorder="1" applyAlignment="1">
      <alignment horizontal="left" vertical="center"/>
    </xf>
    <xf numFmtId="0" fontId="102" fillId="61" borderId="76" xfId="0" applyFont="1" applyFill="1" applyBorder="1" applyAlignment="1">
      <alignment horizontal="left" vertical="center"/>
    </xf>
    <xf numFmtId="0" fontId="102" fillId="61" borderId="116" xfId="0" applyFont="1" applyFill="1" applyBorder="1" applyAlignment="1">
      <alignment horizontal="left" vertical="center"/>
    </xf>
    <xf numFmtId="0" fontId="102" fillId="61" borderId="117" xfId="0" applyFont="1" applyFill="1" applyBorder="1" applyAlignment="1">
      <alignment horizontal="left" vertical="center"/>
    </xf>
    <xf numFmtId="0" fontId="99" fillId="60" borderId="96" xfId="0" applyFont="1" applyFill="1" applyBorder="1" applyAlignment="1">
      <alignment horizontal="left" vertical="center"/>
    </xf>
    <xf numFmtId="0" fontId="89" fillId="61" borderId="112" xfId="0" applyFont="1" applyFill="1" applyBorder="1" applyAlignment="1">
      <alignment horizontal="left" vertical="center"/>
    </xf>
    <xf numFmtId="0" fontId="89" fillId="61" borderId="99" xfId="0" applyFont="1" applyFill="1" applyBorder="1" applyAlignment="1">
      <alignment horizontal="left" vertical="center"/>
    </xf>
    <xf numFmtId="0" fontId="89" fillId="61" borderId="113" xfId="0" applyFont="1" applyFill="1" applyBorder="1" applyAlignment="1">
      <alignment horizontal="left" vertical="center"/>
    </xf>
    <xf numFmtId="0" fontId="89" fillId="61" borderId="31" xfId="0" applyFont="1" applyFill="1" applyBorder="1" applyAlignment="1">
      <alignment horizontal="center" vertical="center" wrapText="1"/>
    </xf>
    <xf numFmtId="0" fontId="89" fillId="61" borderId="33" xfId="0" applyFont="1" applyFill="1" applyBorder="1" applyAlignment="1">
      <alignment horizontal="center" vertical="center" wrapText="1"/>
    </xf>
    <xf numFmtId="0" fontId="90" fillId="0" borderId="82" xfId="0" applyFont="1" applyBorder="1" applyAlignment="1">
      <alignment horizontal="left" vertical="center" wrapText="1"/>
    </xf>
    <xf numFmtId="0" fontId="90" fillId="0" borderId="96" xfId="0" applyFont="1" applyBorder="1" applyAlignment="1">
      <alignment horizontal="left" vertical="center" wrapText="1"/>
    </xf>
    <xf numFmtId="0" fontId="90" fillId="0" borderId="107" xfId="0" applyFont="1" applyBorder="1" applyAlignment="1">
      <alignment horizontal="left" vertical="center" wrapText="1"/>
    </xf>
    <xf numFmtId="0" fontId="89" fillId="38" borderId="70" xfId="0" applyFont="1" applyFill="1" applyBorder="1" applyAlignment="1">
      <alignment horizontal="left" vertical="center" wrapText="1"/>
    </xf>
    <xf numFmtId="0" fontId="89" fillId="38" borderId="69" xfId="0" applyFont="1" applyFill="1" applyBorder="1" applyAlignment="1">
      <alignment horizontal="left" vertical="center" wrapText="1"/>
    </xf>
    <xf numFmtId="0" fontId="89" fillId="38" borderId="114" xfId="0" applyFont="1" applyFill="1" applyBorder="1" applyAlignment="1">
      <alignment horizontal="left" vertical="center" wrapText="1"/>
    </xf>
    <xf numFmtId="0" fontId="90" fillId="0" borderId="46" xfId="0" applyFont="1" applyFill="1" applyBorder="1" applyAlignment="1">
      <alignment horizontal="left" vertical="center" wrapText="1"/>
    </xf>
    <xf numFmtId="0" fontId="90" fillId="0" borderId="80" xfId="0" applyFont="1" applyFill="1" applyBorder="1" applyAlignment="1">
      <alignment horizontal="left" vertical="center" wrapText="1"/>
    </xf>
    <xf numFmtId="0" fontId="90" fillId="0" borderId="81" xfId="0" applyFont="1" applyFill="1" applyBorder="1" applyAlignment="1">
      <alignment horizontal="left" vertical="center" wrapText="1"/>
    </xf>
    <xf numFmtId="165" fontId="52" fillId="0" borderId="50" xfId="0" applyNumberFormat="1" applyFont="1" applyFill="1" applyBorder="1" applyAlignment="1">
      <alignment horizontal="center" vertical="center"/>
    </xf>
    <xf numFmtId="165" fontId="52" fillId="0" borderId="75" xfId="0" applyNumberFormat="1" applyFont="1" applyFill="1" applyBorder="1" applyAlignment="1">
      <alignment horizontal="center" vertical="center"/>
    </xf>
    <xf numFmtId="165" fontId="52" fillId="0" borderId="62" xfId="0" applyNumberFormat="1" applyFont="1" applyFill="1" applyBorder="1" applyAlignment="1">
      <alignment horizontal="center" vertical="center"/>
    </xf>
    <xf numFmtId="165" fontId="52" fillId="0" borderId="60" xfId="0" applyNumberFormat="1" applyFont="1" applyFill="1" applyBorder="1" applyAlignment="1">
      <alignment horizontal="center" vertical="center"/>
    </xf>
    <xf numFmtId="0" fontId="90" fillId="0" borderId="35" xfId="0" applyFont="1" applyFill="1" applyBorder="1" applyAlignment="1">
      <alignment horizontal="left" vertical="center" wrapText="1"/>
    </xf>
    <xf numFmtId="0" fontId="90" fillId="0" borderId="97" xfId="0" applyFont="1" applyFill="1" applyBorder="1" applyAlignment="1">
      <alignment horizontal="left" vertical="center" wrapText="1"/>
    </xf>
    <xf numFmtId="0" fontId="90" fillId="0" borderId="106" xfId="0" applyFont="1" applyFill="1" applyBorder="1" applyAlignment="1">
      <alignment horizontal="left" vertical="center" wrapText="1"/>
    </xf>
    <xf numFmtId="0" fontId="50" fillId="0" borderId="41" xfId="98" applyFont="1" applyBorder="1" applyAlignment="1">
      <alignment horizontal="left" vertical="center"/>
      <protection/>
    </xf>
    <xf numFmtId="0" fontId="50" fillId="0" borderId="98" xfId="98" applyFont="1" applyBorder="1" applyAlignment="1">
      <alignment horizontal="left" vertical="center"/>
      <protection/>
    </xf>
    <xf numFmtId="0" fontId="50" fillId="0" borderId="108" xfId="98" applyFont="1" applyBorder="1" applyAlignment="1">
      <alignment horizontal="left" vertical="center"/>
      <protection/>
    </xf>
    <xf numFmtId="0" fontId="50" fillId="0" borderId="46" xfId="98" applyFont="1" applyBorder="1" applyAlignment="1">
      <alignment horizontal="left" vertical="center"/>
      <protection/>
    </xf>
    <xf numFmtId="0" fontId="50" fillId="0" borderId="80" xfId="98" applyFont="1" applyBorder="1" applyAlignment="1">
      <alignment horizontal="left" vertical="center"/>
      <protection/>
    </xf>
    <xf numFmtId="0" fontId="50" fillId="0" borderId="81" xfId="98" applyFont="1" applyBorder="1" applyAlignment="1">
      <alignment horizontal="left" vertical="center"/>
      <protection/>
    </xf>
    <xf numFmtId="0" fontId="89" fillId="61" borderId="29" xfId="0" applyFont="1" applyFill="1" applyBorder="1" applyAlignment="1">
      <alignment horizontal="center" vertical="center" wrapText="1"/>
    </xf>
    <xf numFmtId="0" fontId="89" fillId="61" borderId="42" xfId="0" applyFont="1" applyFill="1" applyBorder="1" applyAlignment="1">
      <alignment horizontal="center" vertical="center" wrapText="1"/>
    </xf>
    <xf numFmtId="0" fontId="89" fillId="61" borderId="80" xfId="0" applyFont="1" applyFill="1" applyBorder="1" applyAlignment="1">
      <alignment horizontal="center" vertical="center" wrapText="1"/>
    </xf>
    <xf numFmtId="0" fontId="89" fillId="61" borderId="81" xfId="0" applyFont="1" applyFill="1" applyBorder="1" applyAlignment="1">
      <alignment horizontal="center" vertical="center" wrapText="1"/>
    </xf>
    <xf numFmtId="0" fontId="50" fillId="0" borderId="35" xfId="98" applyFont="1" applyBorder="1" applyAlignment="1">
      <alignment horizontal="left" vertical="center"/>
      <protection/>
    </xf>
    <xf numFmtId="0" fontId="50" fillId="0" borderId="97" xfId="98" applyFont="1" applyBorder="1" applyAlignment="1">
      <alignment horizontal="left" vertical="center"/>
      <protection/>
    </xf>
    <xf numFmtId="0" fontId="50" fillId="0" borderId="106" xfId="98" applyFont="1" applyBorder="1" applyAlignment="1">
      <alignment horizontal="left" vertical="center"/>
      <protection/>
    </xf>
    <xf numFmtId="0" fontId="103" fillId="0" borderId="0" xfId="0" applyFont="1" applyBorder="1" applyAlignment="1">
      <alignment horizontal="left" vertical="top" wrapText="1"/>
    </xf>
    <xf numFmtId="0" fontId="89" fillId="61" borderId="56" xfId="0" applyFont="1" applyFill="1" applyBorder="1" applyAlignment="1">
      <alignment horizontal="center" vertical="center" wrapText="1"/>
    </xf>
    <xf numFmtId="0" fontId="89" fillId="38" borderId="31" xfId="0" applyFont="1" applyFill="1" applyBorder="1" applyAlignment="1">
      <alignment horizontal="center" vertical="center" wrapText="1"/>
    </xf>
    <xf numFmtId="0" fontId="89" fillId="38" borderId="33" xfId="0" applyFont="1" applyFill="1" applyBorder="1" applyAlignment="1">
      <alignment horizontal="center" vertical="center" wrapText="1"/>
    </xf>
    <xf numFmtId="0" fontId="54" fillId="0" borderId="69" xfId="0" applyFont="1" applyFill="1" applyBorder="1" applyAlignment="1">
      <alignment horizontal="left" vertical="center"/>
    </xf>
    <xf numFmtId="0" fontId="89" fillId="61" borderId="91" xfId="0" applyFont="1" applyFill="1" applyBorder="1" applyAlignment="1">
      <alignment horizontal="center" vertical="center" wrapText="1"/>
    </xf>
    <xf numFmtId="0" fontId="89" fillId="61" borderId="115" xfId="0" applyFont="1" applyFill="1" applyBorder="1" applyAlignment="1">
      <alignment horizontal="center" vertical="center" wrapText="1"/>
    </xf>
    <xf numFmtId="0" fontId="89" fillId="61" borderId="116" xfId="0" applyFont="1" applyFill="1" applyBorder="1" applyAlignment="1">
      <alignment horizontal="center" vertical="center" wrapText="1"/>
    </xf>
    <xf numFmtId="0" fontId="89" fillId="61" borderId="117" xfId="0" applyFont="1" applyFill="1" applyBorder="1" applyAlignment="1">
      <alignment horizontal="center" vertical="center" wrapText="1"/>
    </xf>
    <xf numFmtId="0" fontId="90" fillId="0" borderId="0" xfId="0" applyFont="1" applyBorder="1" applyAlignment="1">
      <alignment horizontal="left"/>
    </xf>
    <xf numFmtId="0" fontId="90" fillId="0" borderId="0" xfId="0" applyFont="1" applyBorder="1" applyAlignment="1">
      <alignment horizontal="left" vertical="center" wrapText="1"/>
    </xf>
    <xf numFmtId="0" fontId="90" fillId="0" borderId="31" xfId="0" applyFont="1" applyBorder="1" applyAlignment="1">
      <alignment horizontal="left" vertical="center" wrapText="1"/>
    </xf>
    <xf numFmtId="0" fontId="90" fillId="0" borderId="33" xfId="0" applyFont="1" applyBorder="1" applyAlignment="1">
      <alignment horizontal="left" vertical="center" wrapText="1"/>
    </xf>
    <xf numFmtId="0" fontId="90" fillId="0" borderId="34" xfId="0" applyFont="1" applyBorder="1" applyAlignment="1">
      <alignment horizontal="left" vertical="center" wrapText="1"/>
    </xf>
    <xf numFmtId="0" fontId="90" fillId="0" borderId="32" xfId="0" applyFont="1" applyBorder="1" applyAlignment="1">
      <alignment horizontal="left" vertical="center" wrapText="1"/>
    </xf>
    <xf numFmtId="0" fontId="89" fillId="61" borderId="30" xfId="0" applyFont="1" applyFill="1" applyBorder="1" applyAlignment="1">
      <alignment horizontal="center" vertical="center" wrapText="1"/>
    </xf>
    <xf numFmtId="0" fontId="89" fillId="61" borderId="76" xfId="0" applyFont="1" applyFill="1" applyBorder="1" applyAlignment="1">
      <alignment horizontal="center" vertical="center" wrapText="1"/>
    </xf>
    <xf numFmtId="0" fontId="89" fillId="61" borderId="29" xfId="0" applyFont="1" applyFill="1" applyBorder="1" applyAlignment="1">
      <alignment horizontal="left" vertical="center" wrapText="1"/>
    </xf>
    <xf numFmtId="0" fontId="89" fillId="61" borderId="42" xfId="0" applyFont="1" applyFill="1" applyBorder="1" applyAlignment="1">
      <alignment horizontal="left" vertical="center" wrapText="1"/>
    </xf>
    <xf numFmtId="0" fontId="89" fillId="61" borderId="91" xfId="0" applyFont="1" applyFill="1" applyBorder="1" applyAlignment="1">
      <alignment horizontal="left" vertical="center" wrapText="1"/>
    </xf>
    <xf numFmtId="0" fontId="89" fillId="61" borderId="30" xfId="0" applyFont="1" applyFill="1" applyBorder="1" applyAlignment="1">
      <alignment horizontal="left" vertical="center" wrapText="1"/>
    </xf>
    <xf numFmtId="0" fontId="90" fillId="0" borderId="69" xfId="0" applyFont="1" applyBorder="1" applyAlignment="1">
      <alignment horizontal="left" vertical="top" wrapText="1"/>
    </xf>
    <xf numFmtId="0" fontId="56" fillId="61" borderId="31" xfId="0" applyFont="1" applyFill="1" applyBorder="1" applyAlignment="1">
      <alignment horizontal="center" vertical="center" wrapText="1"/>
    </xf>
    <xf numFmtId="0" fontId="56" fillId="61" borderId="33" xfId="0" applyFont="1" applyFill="1" applyBorder="1" applyAlignment="1">
      <alignment horizontal="center" vertical="center" wrapText="1"/>
    </xf>
    <xf numFmtId="0" fontId="56" fillId="38" borderId="31" xfId="0" applyFont="1" applyFill="1" applyBorder="1" applyAlignment="1">
      <alignment horizontal="center" vertical="center" wrapText="1"/>
    </xf>
    <xf numFmtId="0" fontId="56" fillId="38" borderId="33" xfId="0" applyFont="1" applyFill="1" applyBorder="1" applyAlignment="1">
      <alignment horizontal="center" vertical="center" wrapText="1"/>
    </xf>
    <xf numFmtId="0" fontId="52" fillId="0" borderId="75" xfId="0" applyFont="1" applyFill="1" applyBorder="1" applyAlignment="1">
      <alignment horizontal="left" vertical="center" wrapText="1"/>
    </xf>
    <xf numFmtId="0" fontId="52" fillId="0" borderId="52" xfId="0" applyFont="1" applyFill="1" applyBorder="1" applyAlignment="1">
      <alignment horizontal="left" vertical="center" wrapText="1"/>
    </xf>
    <xf numFmtId="0" fontId="51" fillId="0" borderId="67" xfId="0" applyFont="1" applyFill="1" applyBorder="1" applyAlignment="1">
      <alignment horizontal="left" vertical="center" wrapText="1"/>
    </xf>
    <xf numFmtId="0" fontId="51" fillId="0" borderId="37" xfId="0" applyFont="1" applyFill="1" applyBorder="1" applyAlignment="1">
      <alignment horizontal="left" vertical="center" wrapText="1"/>
    </xf>
    <xf numFmtId="0" fontId="53" fillId="62" borderId="67" xfId="0" applyFont="1" applyFill="1" applyBorder="1" applyAlignment="1">
      <alignment horizontal="center" vertical="center" wrapText="1"/>
    </xf>
    <xf numFmtId="0" fontId="53" fillId="62" borderId="37" xfId="0" applyFont="1" applyFill="1" applyBorder="1" applyAlignment="1">
      <alignment horizontal="center" vertical="center" wrapText="1"/>
    </xf>
    <xf numFmtId="0" fontId="52" fillId="0" borderId="42" xfId="0" applyFont="1" applyFill="1" applyBorder="1" applyAlignment="1">
      <alignment horizontal="left" vertical="center" wrapText="1"/>
    </xf>
    <xf numFmtId="0" fontId="102" fillId="61" borderId="29" xfId="0" applyFont="1" applyFill="1" applyBorder="1" applyAlignment="1">
      <alignment horizontal="left" vertical="center" wrapText="1"/>
    </xf>
    <xf numFmtId="0" fontId="102" fillId="61" borderId="42" xfId="0" applyFont="1" applyFill="1" applyBorder="1" applyAlignment="1">
      <alignment horizontal="left" vertical="center" wrapText="1"/>
    </xf>
    <xf numFmtId="0" fontId="102" fillId="61" borderId="91" xfId="0" applyFont="1" applyFill="1" applyBorder="1" applyAlignment="1">
      <alignment horizontal="left" vertical="center" wrapText="1"/>
    </xf>
    <xf numFmtId="0" fontId="102" fillId="61" borderId="30" xfId="0" applyFont="1" applyFill="1" applyBorder="1" applyAlignment="1">
      <alignment horizontal="left" vertical="center" wrapText="1"/>
    </xf>
    <xf numFmtId="0" fontId="53" fillId="62" borderId="57" xfId="0" applyFont="1" applyFill="1" applyBorder="1" applyAlignment="1">
      <alignment horizontal="center" vertical="center" wrapText="1"/>
    </xf>
    <xf numFmtId="0" fontId="52" fillId="0" borderId="56" xfId="0" applyFont="1" applyFill="1" applyBorder="1" applyAlignment="1">
      <alignment horizontal="left" vertical="center" wrapText="1"/>
    </xf>
    <xf numFmtId="0" fontId="51" fillId="0" borderId="57" xfId="0" applyFont="1" applyFill="1" applyBorder="1" applyAlignment="1">
      <alignment horizontal="left" vertical="center" wrapText="1"/>
    </xf>
    <xf numFmtId="0" fontId="56" fillId="38" borderId="105" xfId="0" applyFont="1" applyFill="1" applyBorder="1" applyAlignment="1">
      <alignment horizontal="center" vertical="center" wrapText="1"/>
    </xf>
    <xf numFmtId="0" fontId="56" fillId="38" borderId="57" xfId="0" applyFont="1" applyFill="1" applyBorder="1" applyAlignment="1">
      <alignment horizontal="center" vertical="center" wrapText="1"/>
    </xf>
    <xf numFmtId="0" fontId="51" fillId="0" borderId="42" xfId="0" applyFont="1" applyFill="1" applyBorder="1" applyAlignment="1">
      <alignment horizontal="left" vertical="center" wrapText="1"/>
    </xf>
    <xf numFmtId="0" fontId="53" fillId="62" borderId="42" xfId="0" applyFont="1" applyFill="1" applyBorder="1" applyAlignment="1">
      <alignment horizontal="center" vertical="center" wrapText="1"/>
    </xf>
    <xf numFmtId="0" fontId="89" fillId="38" borderId="29" xfId="0" applyFont="1" applyFill="1" applyBorder="1" applyAlignment="1">
      <alignment horizontal="left" vertical="center" wrapText="1"/>
    </xf>
    <xf numFmtId="0" fontId="89" fillId="38" borderId="42" xfId="0" applyFont="1" applyFill="1" applyBorder="1" applyAlignment="1">
      <alignment horizontal="left" vertical="center" wrapText="1"/>
    </xf>
    <xf numFmtId="0" fontId="89" fillId="38" borderId="91" xfId="0" applyFont="1" applyFill="1" applyBorder="1" applyAlignment="1">
      <alignment horizontal="left" vertical="center" wrapText="1"/>
    </xf>
    <xf numFmtId="0" fontId="89" fillId="38" borderId="30" xfId="0" applyFont="1" applyFill="1" applyBorder="1" applyAlignment="1">
      <alignment horizontal="left" vertical="center" wrapText="1"/>
    </xf>
    <xf numFmtId="0" fontId="12" fillId="60" borderId="0" xfId="0" applyFont="1" applyFill="1" applyBorder="1" applyAlignment="1">
      <alignment horizontal="left" vertical="center"/>
    </xf>
    <xf numFmtId="0" fontId="104" fillId="61" borderId="110" xfId="0" applyFont="1" applyFill="1" applyBorder="1" applyAlignment="1">
      <alignment horizontal="left" vertical="center" wrapText="1"/>
    </xf>
    <xf numFmtId="0" fontId="104" fillId="61" borderId="111" xfId="0" applyFont="1" applyFill="1" applyBorder="1" applyAlignment="1">
      <alignment horizontal="left" vertical="center" wrapText="1"/>
    </xf>
    <xf numFmtId="0" fontId="104" fillId="61" borderId="31" xfId="0" applyFont="1" applyFill="1" applyBorder="1" applyAlignment="1">
      <alignment horizontal="left" vertical="center" wrapText="1"/>
    </xf>
    <xf numFmtId="0" fontId="104" fillId="61" borderId="32" xfId="0" applyFont="1" applyFill="1" applyBorder="1" applyAlignment="1">
      <alignment horizontal="left" vertical="center" wrapText="1"/>
    </xf>
    <xf numFmtId="0" fontId="104" fillId="61" borderId="112" xfId="0" applyFont="1" applyFill="1" applyBorder="1" applyAlignment="1">
      <alignment horizontal="left" vertical="center" wrapText="1"/>
    </xf>
    <xf numFmtId="0" fontId="0" fillId="0" borderId="113" xfId="0" applyBorder="1" applyAlignment="1">
      <alignment/>
    </xf>
    <xf numFmtId="0" fontId="13" fillId="0" borderId="112" xfId="0" applyFont="1" applyFill="1" applyBorder="1" applyAlignment="1">
      <alignment horizontal="left" vertical="center" wrapText="1"/>
    </xf>
    <xf numFmtId="0" fontId="13" fillId="0" borderId="113" xfId="0" applyFont="1" applyFill="1" applyBorder="1" applyAlignment="1">
      <alignment horizontal="left" vertical="center" wrapText="1"/>
    </xf>
    <xf numFmtId="0" fontId="53" fillId="62" borderId="61" xfId="0" applyFont="1" applyFill="1" applyBorder="1" applyAlignment="1">
      <alignment horizontal="center" vertical="center" wrapText="1"/>
    </xf>
    <xf numFmtId="0" fontId="49" fillId="0" borderId="75" xfId="0" applyFont="1" applyFill="1" applyBorder="1" applyAlignment="1">
      <alignment horizontal="left" vertical="center" wrapText="1"/>
    </xf>
    <xf numFmtId="0" fontId="49" fillId="0" borderId="52" xfId="0" applyFont="1" applyFill="1" applyBorder="1" applyAlignment="1">
      <alignment horizontal="left" vertical="center" wrapText="1"/>
    </xf>
    <xf numFmtId="0" fontId="52" fillId="0" borderId="67" xfId="0" applyFont="1" applyFill="1" applyBorder="1" applyAlignment="1">
      <alignment horizontal="left" vertical="center" wrapText="1"/>
    </xf>
    <xf numFmtId="0" fontId="52" fillId="0" borderId="37" xfId="0" applyFont="1" applyFill="1" applyBorder="1" applyAlignment="1">
      <alignment horizontal="left" vertical="center" wrapText="1"/>
    </xf>
    <xf numFmtId="0" fontId="49" fillId="0" borderId="56" xfId="0" applyFont="1" applyFill="1" applyBorder="1" applyAlignment="1">
      <alignment horizontal="left" vertical="center" wrapText="1"/>
    </xf>
    <xf numFmtId="0" fontId="49" fillId="0" borderId="60" xfId="0" applyFont="1" applyFill="1" applyBorder="1" applyAlignment="1">
      <alignment horizontal="left" vertical="center" wrapText="1"/>
    </xf>
    <xf numFmtId="0" fontId="51" fillId="0" borderId="61" xfId="0" applyFont="1" applyFill="1" applyBorder="1" applyAlignment="1">
      <alignment horizontal="left" vertical="center" wrapText="1"/>
    </xf>
    <xf numFmtId="0" fontId="51" fillId="0" borderId="57" xfId="0" applyFont="1" applyFill="1" applyBorder="1" applyAlignment="1">
      <alignment vertical="center" wrapText="1"/>
    </xf>
    <xf numFmtId="0" fontId="51" fillId="0" borderId="37" xfId="0" applyFont="1" applyFill="1" applyBorder="1" applyAlignment="1">
      <alignment vertical="center" wrapText="1"/>
    </xf>
    <xf numFmtId="0" fontId="89" fillId="61" borderId="41" xfId="0" applyFont="1" applyFill="1" applyBorder="1" applyAlignment="1">
      <alignment horizontal="left" vertical="center" wrapText="1"/>
    </xf>
    <xf numFmtId="0" fontId="89" fillId="61" borderId="98" xfId="0" applyFont="1" applyFill="1" applyBorder="1" applyAlignment="1">
      <alignment horizontal="left" vertical="center" wrapText="1"/>
    </xf>
    <xf numFmtId="0" fontId="89" fillId="61" borderId="108" xfId="0" applyFont="1" applyFill="1" applyBorder="1" applyAlignment="1">
      <alignment horizontal="left" vertical="center" wrapText="1"/>
    </xf>
    <xf numFmtId="0" fontId="90" fillId="0" borderId="29" xfId="0" applyFont="1" applyBorder="1" applyAlignment="1">
      <alignment horizontal="left" vertical="center" wrapText="1"/>
    </xf>
    <xf numFmtId="0" fontId="90" fillId="0" borderId="42" xfId="0" applyFont="1" applyBorder="1" applyAlignment="1">
      <alignment horizontal="left" vertical="center" wrapText="1"/>
    </xf>
    <xf numFmtId="0" fontId="90" fillId="0" borderId="91" xfId="0" applyFont="1" applyBorder="1" applyAlignment="1">
      <alignment horizontal="left" vertical="center" wrapText="1"/>
    </xf>
    <xf numFmtId="0" fontId="90" fillId="0" borderId="30" xfId="0" applyFont="1" applyBorder="1" applyAlignment="1">
      <alignment horizontal="left" vertical="center" wrapText="1"/>
    </xf>
    <xf numFmtId="0" fontId="102" fillId="61" borderId="31" xfId="0" applyFont="1" applyFill="1" applyBorder="1" applyAlignment="1">
      <alignment horizontal="left" vertical="center" wrapText="1"/>
    </xf>
    <xf numFmtId="0" fontId="102" fillId="61" borderId="32" xfId="0" applyFont="1" applyFill="1" applyBorder="1" applyAlignment="1">
      <alignment horizontal="left" vertical="center" wrapText="1"/>
    </xf>
    <xf numFmtId="0" fontId="94" fillId="0" borderId="31" xfId="0" applyFont="1" applyBorder="1" applyAlignment="1">
      <alignment horizontal="left" vertical="center" wrapText="1"/>
    </xf>
    <xf numFmtId="0" fontId="94" fillId="0" borderId="33" xfId="0" applyFont="1" applyBorder="1" applyAlignment="1">
      <alignment horizontal="left" vertical="center" wrapText="1"/>
    </xf>
    <xf numFmtId="0" fontId="94" fillId="0" borderId="34" xfId="0" applyFont="1" applyBorder="1" applyAlignment="1">
      <alignment horizontal="left" vertical="center" wrapText="1"/>
    </xf>
    <xf numFmtId="0" fontId="94" fillId="0" borderId="32" xfId="0" applyFont="1" applyBorder="1" applyAlignment="1">
      <alignment horizontal="left" vertical="center" wrapText="1"/>
    </xf>
    <xf numFmtId="0" fontId="59" fillId="0" borderId="55" xfId="0" applyFont="1" applyFill="1" applyBorder="1" applyAlignment="1">
      <alignment horizontal="center" vertical="center" wrapText="1"/>
    </xf>
    <xf numFmtId="0" fontId="59" fillId="0" borderId="74" xfId="0" applyFont="1" applyFill="1" applyBorder="1" applyAlignment="1">
      <alignment horizontal="center" vertical="center" wrapText="1"/>
    </xf>
    <xf numFmtId="0" fontId="59" fillId="0" borderId="82" xfId="0" applyFont="1" applyFill="1" applyBorder="1" applyAlignment="1">
      <alignment horizontal="center" vertical="center" wrapText="1"/>
    </xf>
    <xf numFmtId="0" fontId="89" fillId="38" borderId="29" xfId="0" applyFont="1" applyFill="1" applyBorder="1" applyAlignment="1">
      <alignment horizontal="center" vertical="center" wrapText="1"/>
    </xf>
    <xf numFmtId="0" fontId="89" fillId="38" borderId="42" xfId="0" applyFont="1" applyFill="1" applyBorder="1" applyAlignment="1">
      <alignment horizontal="center" vertical="center" wrapText="1"/>
    </xf>
    <xf numFmtId="0" fontId="89" fillId="38" borderId="41" xfId="0" applyFont="1" applyFill="1" applyBorder="1" applyAlignment="1">
      <alignment horizontal="left" vertical="center" wrapText="1"/>
    </xf>
    <xf numFmtId="0" fontId="89" fillId="38" borderId="98" xfId="0" applyFont="1" applyFill="1" applyBorder="1" applyAlignment="1">
      <alignment horizontal="left" vertical="center" wrapText="1"/>
    </xf>
    <xf numFmtId="0" fontId="89" fillId="38" borderId="108" xfId="0" applyFont="1" applyFill="1" applyBorder="1" applyAlignment="1">
      <alignment horizontal="left" vertical="center" wrapText="1"/>
    </xf>
    <xf numFmtId="0" fontId="94" fillId="0" borderId="29" xfId="0" applyFont="1" applyBorder="1" applyAlignment="1">
      <alignment horizontal="left" vertical="center" wrapText="1"/>
    </xf>
    <xf numFmtId="0" fontId="94" fillId="0" borderId="42" xfId="0" applyFont="1" applyBorder="1" applyAlignment="1">
      <alignment horizontal="left" vertical="center" wrapText="1"/>
    </xf>
    <xf numFmtId="0" fontId="94" fillId="0" borderId="91" xfId="0" applyFont="1" applyBorder="1" applyAlignment="1">
      <alignment horizontal="left" vertical="center" wrapText="1"/>
    </xf>
    <xf numFmtId="0" fontId="94" fillId="0" borderId="30" xfId="0" applyFont="1" applyBorder="1" applyAlignment="1">
      <alignment horizontal="left" vertical="center" wrapText="1"/>
    </xf>
    <xf numFmtId="0" fontId="44" fillId="48" borderId="96" xfId="0" applyFont="1" applyFill="1" applyBorder="1" applyAlignment="1">
      <alignment horizontal="left" vertical="center"/>
    </xf>
    <xf numFmtId="0" fontId="102" fillId="38" borderId="110" xfId="0" applyFont="1" applyFill="1" applyBorder="1" applyAlignment="1">
      <alignment horizontal="left" vertical="center" wrapText="1"/>
    </xf>
    <xf numFmtId="0" fontId="102" fillId="38" borderId="36" xfId="0" applyFont="1" applyFill="1" applyBorder="1" applyAlignment="1">
      <alignment horizontal="left" vertical="center" wrapText="1"/>
    </xf>
    <xf numFmtId="0" fontId="102" fillId="38" borderId="115" xfId="0" applyFont="1" applyFill="1" applyBorder="1" applyAlignment="1">
      <alignment horizontal="left" vertical="center" wrapText="1"/>
    </xf>
    <xf numFmtId="0" fontId="102" fillId="38" borderId="111" xfId="0" applyFont="1" applyFill="1" applyBorder="1" applyAlignment="1">
      <alignment horizontal="left" vertical="center" wrapText="1"/>
    </xf>
    <xf numFmtId="0" fontId="102" fillId="38" borderId="29" xfId="0" applyFont="1" applyFill="1" applyBorder="1" applyAlignment="1">
      <alignment horizontal="left" vertical="center" wrapText="1"/>
    </xf>
    <xf numFmtId="0" fontId="102" fillId="38" borderId="42" xfId="0" applyFont="1" applyFill="1" applyBorder="1" applyAlignment="1">
      <alignment horizontal="left" vertical="center" wrapText="1"/>
    </xf>
    <xf numFmtId="0" fontId="102" fillId="38" borderId="91" xfId="0" applyFont="1" applyFill="1" applyBorder="1" applyAlignment="1">
      <alignment horizontal="left" vertical="center" wrapText="1"/>
    </xf>
    <xf numFmtId="0" fontId="102" fillId="38" borderId="30" xfId="0" applyFont="1" applyFill="1" applyBorder="1" applyAlignment="1">
      <alignment horizontal="left" vertical="center" wrapText="1"/>
    </xf>
    <xf numFmtId="0" fontId="89" fillId="38" borderId="41" xfId="0" applyFont="1" applyFill="1" applyBorder="1" applyAlignment="1">
      <alignment horizontal="center" vertical="center" wrapText="1"/>
    </xf>
    <xf numFmtId="0" fontId="89" fillId="38" borderId="98" xfId="0" applyFont="1" applyFill="1" applyBorder="1" applyAlignment="1">
      <alignment horizontal="center" vertical="center" wrapText="1"/>
    </xf>
    <xf numFmtId="0" fontId="89" fillId="38" borderId="108" xfId="0" applyFont="1" applyFill="1" applyBorder="1" applyAlignment="1">
      <alignment horizontal="center" vertical="center" wrapText="1"/>
    </xf>
    <xf numFmtId="49" fontId="49" fillId="0" borderId="41" xfId="98" applyNumberFormat="1" applyFont="1" applyFill="1" applyBorder="1" applyAlignment="1">
      <alignment horizontal="center" vertical="center" wrapText="1"/>
      <protection/>
    </xf>
    <xf numFmtId="49" fontId="49" fillId="0" borderId="46" xfId="98" applyNumberFormat="1" applyFont="1" applyFill="1" applyBorder="1" applyAlignment="1">
      <alignment horizontal="center" vertical="center" wrapText="1"/>
      <protection/>
    </xf>
    <xf numFmtId="20" fontId="49" fillId="0" borderId="54" xfId="98" applyNumberFormat="1" applyFont="1" applyFill="1" applyBorder="1" applyAlignment="1">
      <alignment horizontal="left" vertical="center" wrapText="1"/>
      <protection/>
    </xf>
    <xf numFmtId="20" fontId="49" fillId="0" borderId="58" xfId="98" applyNumberFormat="1" applyFont="1" applyFill="1" applyBorder="1" applyAlignment="1">
      <alignment horizontal="left" vertical="center" wrapText="1"/>
      <protection/>
    </xf>
    <xf numFmtId="20" fontId="49" fillId="0" borderId="42" xfId="98" applyNumberFormat="1" applyFont="1" applyFill="1" applyBorder="1" applyAlignment="1">
      <alignment horizontal="left" vertical="center" wrapText="1"/>
      <protection/>
    </xf>
    <xf numFmtId="20" fontId="49" fillId="0" borderId="33" xfId="98" applyNumberFormat="1" applyFont="1" applyFill="1" applyBorder="1" applyAlignment="1">
      <alignment horizontal="left" vertical="center" wrapText="1"/>
      <protection/>
    </xf>
    <xf numFmtId="0" fontId="90" fillId="0" borderId="35" xfId="0" applyFont="1" applyBorder="1" applyAlignment="1">
      <alignment horizontal="left" vertical="center" wrapText="1"/>
    </xf>
    <xf numFmtId="0" fontId="90" fillId="0" borderId="97" xfId="0" applyFont="1" applyBorder="1" applyAlignment="1">
      <alignment horizontal="left" vertical="center" wrapText="1"/>
    </xf>
    <xf numFmtId="0" fontId="90" fillId="0" borderId="106" xfId="0" applyFont="1" applyBorder="1" applyAlignment="1">
      <alignment horizontal="left" vertical="center" wrapText="1"/>
    </xf>
    <xf numFmtId="0" fontId="90" fillId="0" borderId="41" xfId="0" applyFont="1" applyBorder="1" applyAlignment="1">
      <alignment horizontal="left" vertical="center" wrapText="1"/>
    </xf>
    <xf numFmtId="0" fontId="90" fillId="0" borderId="98" xfId="0" applyFont="1" applyBorder="1" applyAlignment="1">
      <alignment horizontal="left" vertical="center" wrapText="1"/>
    </xf>
    <xf numFmtId="0" fontId="90" fillId="0" borderId="108" xfId="0" applyFont="1" applyBorder="1" applyAlignment="1">
      <alignment horizontal="left" vertical="center" wrapText="1"/>
    </xf>
    <xf numFmtId="0" fontId="89" fillId="38" borderId="112" xfId="0" applyFont="1" applyFill="1" applyBorder="1" applyAlignment="1">
      <alignment horizontal="left" vertical="center" wrapText="1"/>
    </xf>
    <xf numFmtId="0" fontId="89" fillId="38" borderId="99" xfId="0" applyFont="1" applyFill="1" applyBorder="1" applyAlignment="1">
      <alignment horizontal="left" vertical="center" wrapText="1"/>
    </xf>
    <xf numFmtId="0" fontId="89" fillId="38" borderId="113" xfId="0" applyFont="1" applyFill="1" applyBorder="1" applyAlignment="1">
      <alignment horizontal="left" vertical="center" wrapText="1"/>
    </xf>
    <xf numFmtId="0" fontId="89" fillId="38" borderId="80" xfId="0" applyFont="1" applyFill="1" applyBorder="1" applyAlignment="1">
      <alignment horizontal="center" vertical="center" wrapText="1"/>
    </xf>
    <xf numFmtId="0" fontId="89" fillId="38" borderId="76" xfId="0" applyFont="1" applyFill="1" applyBorder="1" applyAlignment="1">
      <alignment horizontal="left" vertical="center" wrapText="1"/>
    </xf>
    <xf numFmtId="0" fontId="89" fillId="38" borderId="116" xfId="0" applyFont="1" applyFill="1" applyBorder="1" applyAlignment="1">
      <alignment horizontal="left" vertical="center" wrapText="1"/>
    </xf>
    <xf numFmtId="0" fontId="89" fillId="38" borderId="117" xfId="0" applyFont="1" applyFill="1" applyBorder="1" applyAlignment="1">
      <alignment horizontal="left" vertical="center" wrapText="1"/>
    </xf>
    <xf numFmtId="0" fontId="102" fillId="38" borderId="76" xfId="0" applyFont="1" applyFill="1" applyBorder="1" applyAlignment="1">
      <alignment horizontal="left" vertical="center" wrapText="1"/>
    </xf>
    <xf numFmtId="0" fontId="102" fillId="38" borderId="116" xfId="0" applyFont="1" applyFill="1" applyBorder="1" applyAlignment="1">
      <alignment horizontal="left" vertical="center" wrapText="1"/>
    </xf>
    <xf numFmtId="0" fontId="102" fillId="38" borderId="117" xfId="0" applyFont="1" applyFill="1" applyBorder="1" applyAlignment="1">
      <alignment horizontal="left" vertical="center" wrapText="1"/>
    </xf>
    <xf numFmtId="0" fontId="102" fillId="38" borderId="41" xfId="0" applyFont="1" applyFill="1" applyBorder="1" applyAlignment="1">
      <alignment horizontal="left" vertical="center" wrapText="1"/>
    </xf>
    <xf numFmtId="0" fontId="102" fillId="38" borderId="98" xfId="0" applyFont="1" applyFill="1" applyBorder="1" applyAlignment="1">
      <alignment horizontal="left" vertical="center" wrapText="1"/>
    </xf>
    <xf numFmtId="0" fontId="102" fillId="38" borderId="108" xfId="0" applyFont="1" applyFill="1" applyBorder="1" applyAlignment="1">
      <alignment horizontal="left" vertical="center" wrapText="1"/>
    </xf>
    <xf numFmtId="0" fontId="89" fillId="38" borderId="55" xfId="0" applyFont="1" applyFill="1" applyBorder="1" applyAlignment="1">
      <alignment horizontal="center" vertical="center" wrapText="1"/>
    </xf>
    <xf numFmtId="0" fontId="89" fillId="38" borderId="56" xfId="0" applyFont="1" applyFill="1" applyBorder="1" applyAlignment="1">
      <alignment horizontal="center" vertical="center" wrapText="1"/>
    </xf>
    <xf numFmtId="0" fontId="89" fillId="38" borderId="89" xfId="0" applyFont="1" applyFill="1" applyBorder="1" applyAlignment="1">
      <alignment horizontal="center" vertical="center"/>
    </xf>
    <xf numFmtId="0" fontId="89" fillId="38" borderId="118" xfId="0" applyFont="1" applyFill="1" applyBorder="1" applyAlignment="1">
      <alignment horizontal="center" vertical="center"/>
    </xf>
    <xf numFmtId="0" fontId="89" fillId="38" borderId="119" xfId="0" applyFont="1" applyFill="1" applyBorder="1" applyAlignment="1">
      <alignment horizontal="center" vertical="center"/>
    </xf>
    <xf numFmtId="0" fontId="89" fillId="38" borderId="34" xfId="0" applyFont="1" applyFill="1" applyBorder="1" applyAlignment="1">
      <alignment horizontal="center" vertical="center"/>
    </xf>
    <xf numFmtId="0" fontId="89" fillId="38" borderId="80" xfId="0" applyFont="1" applyFill="1" applyBorder="1" applyAlignment="1">
      <alignment horizontal="center" vertical="center"/>
    </xf>
    <xf numFmtId="0" fontId="89" fillId="38" borderId="81" xfId="0" applyFont="1" applyFill="1" applyBorder="1" applyAlignment="1">
      <alignment horizontal="center" vertical="center"/>
    </xf>
    <xf numFmtId="0" fontId="49" fillId="0" borderId="57" xfId="0" applyFont="1" applyFill="1" applyBorder="1" applyAlignment="1">
      <alignment horizontal="left" vertical="center" wrapText="1"/>
    </xf>
    <xf numFmtId="0" fontId="49" fillId="0" borderId="67" xfId="0" applyFont="1" applyFill="1" applyBorder="1" applyAlignment="1">
      <alignment horizontal="left" vertical="center" wrapText="1"/>
    </xf>
    <xf numFmtId="0" fontId="49" fillId="0" borderId="61" xfId="0" applyFont="1" applyFill="1" applyBorder="1" applyAlignment="1">
      <alignment horizontal="left" vertical="center" wrapText="1"/>
    </xf>
    <xf numFmtId="0" fontId="96" fillId="38" borderId="46" xfId="0" applyFont="1" applyFill="1" applyBorder="1" applyAlignment="1">
      <alignment horizontal="center"/>
    </xf>
    <xf numFmtId="0" fontId="96" fillId="38" borderId="80" xfId="0" applyFont="1" applyFill="1" applyBorder="1" applyAlignment="1">
      <alignment horizontal="center"/>
    </xf>
    <xf numFmtId="0" fontId="96" fillId="38" borderId="58" xfId="0" applyFont="1" applyFill="1" applyBorder="1" applyAlignment="1">
      <alignment horizontal="center"/>
    </xf>
    <xf numFmtId="0" fontId="49" fillId="0" borderId="37" xfId="0" applyFont="1" applyFill="1" applyBorder="1" applyAlignment="1">
      <alignment horizontal="left" vertical="center" wrapText="1"/>
    </xf>
    <xf numFmtId="0" fontId="96" fillId="61" borderId="46" xfId="0" applyFont="1" applyFill="1" applyBorder="1" applyAlignment="1">
      <alignment horizontal="center"/>
    </xf>
    <xf numFmtId="0" fontId="96" fillId="61" borderId="80" xfId="0" applyFont="1" applyFill="1" applyBorder="1" applyAlignment="1">
      <alignment horizontal="center"/>
    </xf>
    <xf numFmtId="0" fontId="96" fillId="61" borderId="58" xfId="0" applyFont="1" applyFill="1" applyBorder="1" applyAlignment="1">
      <alignment horizontal="center"/>
    </xf>
    <xf numFmtId="0" fontId="89" fillId="61" borderId="34" xfId="0" applyFont="1" applyFill="1" applyBorder="1" applyAlignment="1">
      <alignment horizontal="center" vertical="center"/>
    </xf>
    <xf numFmtId="0" fontId="89" fillId="61" borderId="80" xfId="0" applyFont="1" applyFill="1" applyBorder="1" applyAlignment="1">
      <alignment horizontal="center" vertical="center"/>
    </xf>
    <xf numFmtId="0" fontId="89" fillId="61" borderId="81" xfId="0" applyFont="1" applyFill="1" applyBorder="1" applyAlignment="1">
      <alignment horizontal="center" vertical="center"/>
    </xf>
    <xf numFmtId="0" fontId="89" fillId="61" borderId="119" xfId="0" applyFont="1" applyFill="1" applyBorder="1" applyAlignment="1">
      <alignment horizontal="center" vertical="center" wrapText="1"/>
    </xf>
    <xf numFmtId="0" fontId="89" fillId="61" borderId="110" xfId="0" applyFont="1" applyFill="1" applyBorder="1" applyAlignment="1">
      <alignment horizontal="left" vertical="center" wrapText="1"/>
    </xf>
    <xf numFmtId="0" fontId="89" fillId="61" borderId="36" xfId="0" applyFont="1" applyFill="1" applyBorder="1" applyAlignment="1">
      <alignment horizontal="left" vertical="center" wrapText="1"/>
    </xf>
    <xf numFmtId="0" fontId="89" fillId="61" borderId="115" xfId="0" applyFont="1" applyFill="1" applyBorder="1" applyAlignment="1">
      <alignment horizontal="left" vertical="center" wrapText="1"/>
    </xf>
    <xf numFmtId="0" fontId="89" fillId="61" borderId="111" xfId="0" applyFont="1" applyFill="1" applyBorder="1" applyAlignment="1">
      <alignment horizontal="left" vertical="center" wrapText="1"/>
    </xf>
    <xf numFmtId="0" fontId="96" fillId="61" borderId="112" xfId="0" applyFont="1" applyFill="1" applyBorder="1" applyAlignment="1">
      <alignment horizontal="center"/>
    </xf>
    <xf numFmtId="0" fontId="96" fillId="61" borderId="99" xfId="0" applyFont="1" applyFill="1" applyBorder="1" applyAlignment="1">
      <alignment horizontal="center"/>
    </xf>
    <xf numFmtId="0" fontId="96" fillId="61" borderId="120" xfId="0" applyFont="1" applyFill="1" applyBorder="1" applyAlignment="1">
      <alignment horizontal="center"/>
    </xf>
    <xf numFmtId="0" fontId="57" fillId="60" borderId="96" xfId="0" applyFont="1" applyFill="1" applyBorder="1" applyAlignment="1">
      <alignment horizontal="left" vertical="center"/>
    </xf>
    <xf numFmtId="0" fontId="100" fillId="38" borderId="29" xfId="0" applyFont="1" applyFill="1" applyBorder="1" applyAlignment="1">
      <alignment horizontal="center"/>
    </xf>
    <xf numFmtId="0" fontId="100" fillId="38" borderId="42" xfId="0" applyFont="1" applyFill="1" applyBorder="1" applyAlignment="1">
      <alignment horizontal="center"/>
    </xf>
    <xf numFmtId="0" fontId="89" fillId="38" borderId="54" xfId="0" applyFont="1" applyFill="1" applyBorder="1" applyAlignment="1">
      <alignment horizontal="center" vertical="center" wrapText="1"/>
    </xf>
    <xf numFmtId="0" fontId="89" fillId="38" borderId="91" xfId="0" applyFont="1" applyFill="1" applyBorder="1" applyAlignment="1">
      <alignment horizontal="center" vertical="center"/>
    </xf>
    <xf numFmtId="0" fontId="89" fillId="38" borderId="98" xfId="0" applyFont="1" applyFill="1" applyBorder="1" applyAlignment="1">
      <alignment horizontal="center" vertical="center"/>
    </xf>
    <xf numFmtId="0" fontId="89" fillId="38" borderId="108" xfId="0" applyFont="1" applyFill="1" applyBorder="1" applyAlignment="1">
      <alignment horizontal="center" vertical="center"/>
    </xf>
    <xf numFmtId="0" fontId="54" fillId="61" borderId="31" xfId="0" applyFont="1" applyFill="1" applyBorder="1" applyAlignment="1">
      <alignment horizontal="center"/>
    </xf>
    <xf numFmtId="0" fontId="54" fillId="61" borderId="33" xfId="0" applyFont="1" applyFill="1" applyBorder="1" applyAlignment="1">
      <alignment horizontal="center"/>
    </xf>
    <xf numFmtId="0" fontId="89" fillId="61" borderId="91" xfId="0" applyFont="1" applyFill="1" applyBorder="1" applyAlignment="1">
      <alignment horizontal="center" vertical="center"/>
    </xf>
    <xf numFmtId="0" fontId="89" fillId="61" borderId="98" xfId="0" applyFont="1" applyFill="1" applyBorder="1" applyAlignment="1">
      <alignment horizontal="center" vertical="center"/>
    </xf>
    <xf numFmtId="0" fontId="89" fillId="61" borderId="108" xfId="0" applyFont="1" applyFill="1" applyBorder="1" applyAlignment="1">
      <alignment horizontal="center" vertical="center"/>
    </xf>
    <xf numFmtId="0" fontId="49" fillId="0" borderId="105" xfId="0" applyFont="1" applyFill="1" applyBorder="1" applyAlignment="1">
      <alignment horizontal="left" vertical="center" wrapText="1"/>
    </xf>
    <xf numFmtId="0" fontId="49" fillId="0" borderId="79" xfId="0" applyFont="1" applyFill="1" applyBorder="1" applyAlignment="1">
      <alignment horizontal="left" vertical="center" wrapText="1"/>
    </xf>
    <xf numFmtId="0" fontId="103" fillId="0" borderId="0" xfId="0" applyFont="1" applyFill="1" applyBorder="1" applyAlignment="1">
      <alignment horizontal="left" vertical="top" wrapText="1"/>
    </xf>
    <xf numFmtId="0" fontId="100" fillId="38" borderId="29" xfId="0" applyFont="1" applyFill="1" applyBorder="1" applyAlignment="1">
      <alignment horizontal="center" wrapText="1"/>
    </xf>
    <xf numFmtId="0" fontId="100" fillId="38" borderId="42" xfId="0" applyFont="1" applyFill="1" applyBorder="1" applyAlignment="1">
      <alignment horizontal="center" wrapText="1"/>
    </xf>
    <xf numFmtId="0" fontId="89" fillId="38" borderId="82" xfId="0" applyFont="1" applyFill="1" applyBorder="1" applyAlignment="1">
      <alignment horizontal="center" vertical="center" wrapText="1"/>
    </xf>
    <xf numFmtId="0" fontId="89" fillId="38" borderId="60" xfId="0" applyFont="1" applyFill="1" applyBorder="1" applyAlignment="1">
      <alignment horizontal="center" vertical="center" wrapText="1"/>
    </xf>
    <xf numFmtId="0" fontId="89" fillId="38" borderId="35" xfId="0" applyFont="1" applyFill="1" applyBorder="1" applyAlignment="1">
      <alignment horizontal="left" vertical="center" wrapText="1"/>
    </xf>
    <xf numFmtId="0" fontId="89" fillId="38" borderId="97" xfId="0" applyFont="1" applyFill="1" applyBorder="1" applyAlignment="1">
      <alignment horizontal="left" vertical="center" wrapText="1"/>
    </xf>
    <xf numFmtId="0" fontId="89" fillId="38" borderId="106" xfId="0" applyFont="1" applyFill="1" applyBorder="1" applyAlignment="1">
      <alignment horizontal="left" vertical="center" wrapText="1"/>
    </xf>
    <xf numFmtId="165" fontId="52" fillId="0" borderId="91" xfId="0" applyNumberFormat="1" applyFont="1" applyFill="1" applyBorder="1" applyAlignment="1">
      <alignment horizontal="center" vertical="center" wrapText="1"/>
    </xf>
    <xf numFmtId="165" fontId="52" fillId="0" borderId="98" xfId="0" applyNumberFormat="1" applyFont="1" applyFill="1" applyBorder="1" applyAlignment="1">
      <alignment horizontal="center" vertical="center" wrapText="1"/>
    </xf>
    <xf numFmtId="165" fontId="52" fillId="0" borderId="108" xfId="0" applyNumberFormat="1" applyFont="1" applyFill="1" applyBorder="1" applyAlignment="1">
      <alignment horizontal="center" vertical="center" wrapText="1"/>
    </xf>
    <xf numFmtId="165" fontId="52" fillId="0" borderId="34" xfId="0" applyNumberFormat="1" applyFont="1" applyFill="1" applyBorder="1" applyAlignment="1">
      <alignment horizontal="center" vertical="center" wrapText="1"/>
    </xf>
    <xf numFmtId="165" fontId="52" fillId="0" borderId="80" xfId="0" applyNumberFormat="1" applyFont="1" applyFill="1" applyBorder="1" applyAlignment="1">
      <alignment horizontal="center" vertical="center" wrapText="1"/>
    </xf>
    <xf numFmtId="165" fontId="52" fillId="0" borderId="81" xfId="0" applyNumberFormat="1" applyFont="1" applyFill="1" applyBorder="1" applyAlignment="1">
      <alignment horizontal="center" vertical="center" wrapText="1"/>
    </xf>
    <xf numFmtId="165" fontId="52" fillId="0" borderId="87" xfId="0" applyNumberFormat="1" applyFont="1" applyFill="1" applyBorder="1" applyAlignment="1">
      <alignment horizontal="center" vertical="center" wrapText="1"/>
    </xf>
    <xf numFmtId="165" fontId="52" fillId="0" borderId="101" xfId="0" applyNumberFormat="1" applyFont="1" applyFill="1" applyBorder="1" applyAlignment="1">
      <alignment horizontal="center" vertical="center" wrapText="1"/>
    </xf>
    <xf numFmtId="165" fontId="52" fillId="0" borderId="103" xfId="0" applyNumberFormat="1" applyFont="1" applyFill="1" applyBorder="1" applyAlignment="1">
      <alignment horizontal="center" vertical="center" wrapText="1"/>
    </xf>
    <xf numFmtId="165" fontId="52" fillId="0" borderId="45" xfId="0" applyNumberFormat="1" applyFont="1" applyFill="1" applyBorder="1" applyAlignment="1">
      <alignment horizontal="center" vertical="center" wrapText="1"/>
    </xf>
    <xf numFmtId="165" fontId="52" fillId="0" borderId="102" xfId="0" applyNumberFormat="1" applyFont="1" applyFill="1" applyBorder="1" applyAlignment="1">
      <alignment horizontal="center" vertical="center" wrapText="1"/>
    </xf>
    <xf numFmtId="165" fontId="52" fillId="0" borderId="104" xfId="0" applyNumberFormat="1" applyFont="1" applyFill="1" applyBorder="1" applyAlignment="1">
      <alignment horizontal="center" vertical="center" wrapText="1"/>
    </xf>
    <xf numFmtId="0" fontId="103" fillId="38" borderId="29" xfId="0" applyFont="1" applyFill="1" applyBorder="1" applyAlignment="1">
      <alignment horizontal="center"/>
    </xf>
    <xf numFmtId="0" fontId="103" fillId="38" borderId="42" xfId="0" applyFont="1" applyFill="1" applyBorder="1" applyAlignment="1">
      <alignment horizontal="center"/>
    </xf>
    <xf numFmtId="0" fontId="96" fillId="61" borderId="29" xfId="0" applyFont="1" applyFill="1" applyBorder="1" applyAlignment="1">
      <alignment horizontal="center"/>
    </xf>
    <xf numFmtId="0" fontId="96" fillId="61" borderId="42" xfId="0" applyFont="1" applyFill="1" applyBorder="1" applyAlignment="1">
      <alignment horizontal="center"/>
    </xf>
    <xf numFmtId="0" fontId="96" fillId="61" borderId="31" xfId="0" applyFont="1" applyFill="1" applyBorder="1" applyAlignment="1">
      <alignment horizontal="center"/>
    </xf>
    <xf numFmtId="0" fontId="96" fillId="61" borderId="33" xfId="0" applyFont="1" applyFill="1" applyBorder="1" applyAlignment="1">
      <alignment horizontal="center"/>
    </xf>
    <xf numFmtId="0" fontId="54" fillId="0" borderId="0" xfId="0" applyFont="1" applyBorder="1" applyAlignment="1">
      <alignment horizontal="left" vertical="top" wrapText="1"/>
    </xf>
    <xf numFmtId="0" fontId="89" fillId="61" borderId="82" xfId="0" applyFont="1" applyFill="1" applyBorder="1" applyAlignment="1">
      <alignment horizontal="center" vertical="center" wrapText="1"/>
    </xf>
    <xf numFmtId="0" fontId="89" fillId="61" borderId="96" xfId="0" applyFont="1" applyFill="1" applyBorder="1" applyAlignment="1">
      <alignment horizontal="center" vertical="center" wrapText="1"/>
    </xf>
    <xf numFmtId="0" fontId="89" fillId="61" borderId="107" xfId="0" applyFont="1" applyFill="1" applyBorder="1" applyAlignment="1">
      <alignment horizontal="center" vertical="center" wrapText="1"/>
    </xf>
    <xf numFmtId="0" fontId="89" fillId="61" borderId="112" xfId="0" applyFont="1" applyFill="1" applyBorder="1" applyAlignment="1">
      <alignment horizontal="center" vertical="center" wrapText="1"/>
    </xf>
    <xf numFmtId="0" fontId="89" fillId="61" borderId="120" xfId="0" applyFont="1" applyFill="1" applyBorder="1" applyAlignment="1">
      <alignment horizontal="center" vertical="center" wrapText="1"/>
    </xf>
  </cellXfs>
  <cellStyles count="146">
    <cellStyle name="Normal" xfId="0"/>
    <cellStyle name="20% - Colore 1" xfId="15"/>
    <cellStyle name="20% - Colore 1 2" xfId="16"/>
    <cellStyle name="20% - Colore 2" xfId="17"/>
    <cellStyle name="20% - Colore 2 2" xfId="18"/>
    <cellStyle name="20% - Colore 3" xfId="19"/>
    <cellStyle name="20% - Colore 3 2" xfId="20"/>
    <cellStyle name="20% - Colore 4" xfId="21"/>
    <cellStyle name="20% - Colore 4 2" xfId="22"/>
    <cellStyle name="20% - Colore 5" xfId="23"/>
    <cellStyle name="20% - Colore 5 2" xfId="24"/>
    <cellStyle name="20% - Colore 6" xfId="25"/>
    <cellStyle name="20% - Colore 6 2" xfId="26"/>
    <cellStyle name="40% - Colore 1" xfId="27"/>
    <cellStyle name="40% - Colore 1 2" xfId="28"/>
    <cellStyle name="40% - Colore 2" xfId="29"/>
    <cellStyle name="40% - Colore 2 2" xfId="30"/>
    <cellStyle name="40% - Colore 3" xfId="31"/>
    <cellStyle name="40% - Colore 3 2" xfId="32"/>
    <cellStyle name="40% - Colore 4" xfId="33"/>
    <cellStyle name="40% - Colore 4 2" xfId="34"/>
    <cellStyle name="40% - Colore 5" xfId="35"/>
    <cellStyle name="40% - Colore 5 2" xfId="36"/>
    <cellStyle name="40% - Colore 6" xfId="37"/>
    <cellStyle name="40% - Colore 6 2" xfId="38"/>
    <cellStyle name="60% - Colore 1" xfId="39"/>
    <cellStyle name="60% - Colore 1 2" xfId="40"/>
    <cellStyle name="60% - Colore 2" xfId="41"/>
    <cellStyle name="60% - Colore 2 2" xfId="42"/>
    <cellStyle name="60% - Colore 3" xfId="43"/>
    <cellStyle name="60% - Colore 3 2" xfId="44"/>
    <cellStyle name="60% - Colore 4" xfId="45"/>
    <cellStyle name="60% - Colore 4 2" xfId="46"/>
    <cellStyle name="60% - Colore 5" xfId="47"/>
    <cellStyle name="60% - Colore 5 2" xfId="48"/>
    <cellStyle name="60% - Colore 6" xfId="49"/>
    <cellStyle name="60% - Colore 6 2" xfId="50"/>
    <cellStyle name="Calcolo" xfId="51"/>
    <cellStyle name="Calcolo 2" xfId="52"/>
    <cellStyle name="Cella collegata" xfId="53"/>
    <cellStyle name="Cella collegata 2" xfId="54"/>
    <cellStyle name="Cella da controllare" xfId="55"/>
    <cellStyle name="Cella da controllare 2" xfId="56"/>
    <cellStyle name="Collegamento ipertestuale 2" xfId="57"/>
    <cellStyle name="Colore 1" xfId="58"/>
    <cellStyle name="Colore 1 2" xfId="59"/>
    <cellStyle name="Colore 2" xfId="60"/>
    <cellStyle name="Colore 2 2" xfId="61"/>
    <cellStyle name="Colore 3" xfId="62"/>
    <cellStyle name="Colore 3 2" xfId="63"/>
    <cellStyle name="Colore 4" xfId="64"/>
    <cellStyle name="Colore 4 2" xfId="65"/>
    <cellStyle name="Colore 5" xfId="66"/>
    <cellStyle name="Colore 5 2" xfId="67"/>
    <cellStyle name="Colore 6" xfId="68"/>
    <cellStyle name="Colore 6 2" xfId="69"/>
    <cellStyle name="Euro" xfId="70"/>
    <cellStyle name="Fiancata" xfId="71"/>
    <cellStyle name="Input" xfId="72"/>
    <cellStyle name="Input 2" xfId="73"/>
    <cellStyle name="Intero" xfId="74"/>
    <cellStyle name="Comma" xfId="75"/>
    <cellStyle name="Migliaia (0)_6col" xfId="76"/>
    <cellStyle name="Comma [0]" xfId="77"/>
    <cellStyle name="Migliaia [0] 2" xfId="78"/>
    <cellStyle name="Migliaia 2" xfId="79"/>
    <cellStyle name="Migliaia 2 2" xfId="80"/>
    <cellStyle name="Migliaia 2 2 2" xfId="81"/>
    <cellStyle name="Migliaia 3" xfId="82"/>
    <cellStyle name="Migliaia 3 2" xfId="83"/>
    <cellStyle name="Migliaia 4" xfId="84"/>
    <cellStyle name="Neutrale" xfId="85"/>
    <cellStyle name="Neutrale 2" xfId="86"/>
    <cellStyle name="NewStyle" xfId="87"/>
    <cellStyle name="Normale 2" xfId="88"/>
    <cellStyle name="Normale 2 2" xfId="89"/>
    <cellStyle name="Normale 2 3" xfId="90"/>
    <cellStyle name="Normale 2 4" xfId="91"/>
    <cellStyle name="Normale 2 5" xfId="92"/>
    <cellStyle name="Normale 2 6" xfId="93"/>
    <cellStyle name="Normale 2 7" xfId="94"/>
    <cellStyle name="Normale 2 8" xfId="95"/>
    <cellStyle name="Normale 3" xfId="96"/>
    <cellStyle name="Normale 3 2" xfId="97"/>
    <cellStyle name="Normale 4" xfId="98"/>
    <cellStyle name="Normale 4 2" xfId="99"/>
    <cellStyle name="Normale 4_2013_06_25 Indicatori Missione 22 per aggiornamento Appendice NEW" xfId="100"/>
    <cellStyle name="Normale 5" xfId="101"/>
    <cellStyle name="Normale_indicatori RGS DGIS" xfId="102"/>
    <cellStyle name="Nota" xfId="103"/>
    <cellStyle name="Nota 2" xfId="104"/>
    <cellStyle name="Nuovo" xfId="105"/>
    <cellStyle name="Output" xfId="106"/>
    <cellStyle name="Output 2" xfId="107"/>
    <cellStyle name="Percent" xfId="108"/>
    <cellStyle name="Percentuale 2" xfId="109"/>
    <cellStyle name="Percentuale 2 2" xfId="110"/>
    <cellStyle name="ss14" xfId="111"/>
    <cellStyle name="ss18" xfId="112"/>
    <cellStyle name="Stile Dati" xfId="113"/>
    <cellStyle name="Stile Dati Regioni" xfId="114"/>
    <cellStyle name="T_biff1" xfId="115"/>
    <cellStyle name="T_biff2" xfId="116"/>
    <cellStyle name="T_decimale(1)" xfId="117"/>
    <cellStyle name="T_decimale(2)" xfId="118"/>
    <cellStyle name="T_fiancata" xfId="119"/>
    <cellStyle name="T_fiancata_ind" xfId="120"/>
    <cellStyle name="T_fonte" xfId="121"/>
    <cellStyle name="T_intero" xfId="122"/>
    <cellStyle name="T_intero_ASSE I - Indicatori QCS 2000-06" xfId="123"/>
    <cellStyle name="T_intero_ind" xfId="124"/>
    <cellStyle name="T_intestazione" xfId="125"/>
    <cellStyle name="T_intestazione bassa" xfId="126"/>
    <cellStyle name="T_intestazione bassa_20070223- Obiettivi di servizio" xfId="127"/>
    <cellStyle name="T_intestazione bassa_ASSE I - Indicatori QCS 2000-06" xfId="128"/>
    <cellStyle name="T_intestazione bassa_ASSE VI - Indicatori QCS 2000-06" xfId="129"/>
    <cellStyle name="T_intestazione bassa_Indicatori Asse VI" xfId="130"/>
    <cellStyle name="T_intestazione_20070223- Obiettivi di servizio" xfId="131"/>
    <cellStyle name="T_sottotitolo" xfId="132"/>
    <cellStyle name="T_sottotitolo_20070223- Obiettivi di servizio" xfId="133"/>
    <cellStyle name="T_titolo" xfId="134"/>
    <cellStyle name="T_titolo_20070223- Obiettivi di servizio" xfId="135"/>
    <cellStyle name="Testata" xfId="136"/>
    <cellStyle name="Testo avviso" xfId="137"/>
    <cellStyle name="Testo avviso 2" xfId="138"/>
    <cellStyle name="Testo descrittivo" xfId="139"/>
    <cellStyle name="Testo descrittivo 2" xfId="140"/>
    <cellStyle name="Titolo" xfId="141"/>
    <cellStyle name="Titolo 1" xfId="142"/>
    <cellStyle name="Titolo 1 2" xfId="143"/>
    <cellStyle name="Titolo 2" xfId="144"/>
    <cellStyle name="Titolo 2 2" xfId="145"/>
    <cellStyle name="Titolo 3" xfId="146"/>
    <cellStyle name="Titolo 3 2" xfId="147"/>
    <cellStyle name="Titolo 4" xfId="148"/>
    <cellStyle name="Titolo 4 2" xfId="149"/>
    <cellStyle name="Titolo 5" xfId="150"/>
    <cellStyle name="Totale" xfId="151"/>
    <cellStyle name="Totale 2" xfId="152"/>
    <cellStyle name="Tracciato" xfId="153"/>
    <cellStyle name="Valore non valido" xfId="154"/>
    <cellStyle name="Valore non valido 2" xfId="155"/>
    <cellStyle name="Valore valido" xfId="156"/>
    <cellStyle name="Valore valido 2" xfId="157"/>
    <cellStyle name="Currency" xfId="158"/>
    <cellStyle name="Currency [0]" xfId="15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styles" Target="styles.xml" /><Relationship Id="rId50" Type="http://schemas.openxmlformats.org/officeDocument/2006/relationships/sharedStrings" Target="sharedStrings.xml" /><Relationship Id="rId5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3" tint="0.39998000860214233"/>
    <pageSetUpPr fitToPage="1"/>
  </sheetPr>
  <dimension ref="A1:L13"/>
  <sheetViews>
    <sheetView zoomScalePageLayoutView="0" workbookViewId="0" topLeftCell="A1">
      <selection activeCell="A1" sqref="A1:B1"/>
    </sheetView>
  </sheetViews>
  <sheetFormatPr defaultColWidth="9.140625" defaultRowHeight="15"/>
  <cols>
    <col min="1" max="1" width="48.57421875" style="59" customWidth="1"/>
    <col min="2" max="2" width="129.421875" style="72" customWidth="1"/>
    <col min="3" max="3" width="80.57421875" style="69" customWidth="1"/>
    <col min="4" max="4" width="25.140625" style="69" customWidth="1"/>
    <col min="5" max="7" width="25.140625" style="20" customWidth="1"/>
    <col min="8" max="16384" width="9.140625" style="20" customWidth="1"/>
  </cols>
  <sheetData>
    <row r="1" spans="1:2" ht="30" customHeight="1" thickBot="1">
      <c r="A1" s="684" t="s">
        <v>0</v>
      </c>
      <c r="B1" s="684"/>
    </row>
    <row r="2" spans="1:2" ht="30" customHeight="1">
      <c r="A2" s="685" t="s">
        <v>1</v>
      </c>
      <c r="B2" s="686"/>
    </row>
    <row r="3" spans="1:2" ht="30" customHeight="1" thickBot="1">
      <c r="A3" s="687" t="s">
        <v>2</v>
      </c>
      <c r="B3" s="688"/>
    </row>
    <row r="4" spans="1:4" ht="93.75" customHeight="1">
      <c r="A4" s="70" t="s">
        <v>3</v>
      </c>
      <c r="B4" s="71" t="s">
        <v>73</v>
      </c>
      <c r="C4" s="72"/>
      <c r="D4" s="59"/>
    </row>
    <row r="5" spans="1:4" ht="91.5" customHeight="1">
      <c r="A5" s="73" t="s">
        <v>4</v>
      </c>
      <c r="B5" s="74" t="s">
        <v>5</v>
      </c>
      <c r="C5" s="72"/>
      <c r="D5" s="59"/>
    </row>
    <row r="6" spans="1:4" ht="76.5" customHeight="1" thickBot="1">
      <c r="A6" s="75" t="s">
        <v>6</v>
      </c>
      <c r="B6" s="76" t="s">
        <v>7</v>
      </c>
      <c r="C6" s="72"/>
      <c r="D6" s="59"/>
    </row>
    <row r="7" spans="1:2" ht="30" customHeight="1" thickBot="1">
      <c r="A7" s="689" t="s">
        <v>599</v>
      </c>
      <c r="B7" s="690"/>
    </row>
    <row r="8" spans="1:4" s="59" customFormat="1" ht="15">
      <c r="A8" s="691" t="s">
        <v>667</v>
      </c>
      <c r="B8" s="692"/>
      <c r="C8" s="69"/>
      <c r="D8" s="69"/>
    </row>
    <row r="9" spans="1:12" s="72" customFormat="1" ht="14.25" customHeight="1">
      <c r="A9" s="693"/>
      <c r="B9" s="694"/>
      <c r="C9" s="69"/>
      <c r="D9" s="69"/>
      <c r="E9" s="59"/>
      <c r="F9" s="59"/>
      <c r="G9" s="59"/>
      <c r="H9" s="59"/>
      <c r="I9" s="59"/>
      <c r="J9" s="59"/>
      <c r="K9" s="59"/>
      <c r="L9" s="59"/>
    </row>
    <row r="10" spans="1:12" s="72" customFormat="1" ht="17.25" customHeight="1">
      <c r="A10" s="693"/>
      <c r="B10" s="694"/>
      <c r="C10" s="69"/>
      <c r="D10" s="69"/>
      <c r="E10" s="59"/>
      <c r="F10" s="59"/>
      <c r="G10" s="59"/>
      <c r="H10" s="59"/>
      <c r="I10" s="59"/>
      <c r="J10" s="59"/>
      <c r="K10" s="59"/>
      <c r="L10" s="59"/>
    </row>
    <row r="11" spans="1:4" s="59" customFormat="1" ht="15">
      <c r="A11" s="693"/>
      <c r="B11" s="694"/>
      <c r="C11" s="69"/>
      <c r="D11" s="69"/>
    </row>
    <row r="12" spans="1:4" s="59" customFormat="1" ht="27" customHeight="1">
      <c r="A12" s="693"/>
      <c r="B12" s="694"/>
      <c r="C12" s="69"/>
      <c r="D12" s="69"/>
    </row>
    <row r="13" spans="1:4" s="59" customFormat="1" ht="45.75" customHeight="1" thickBot="1">
      <c r="A13" s="695"/>
      <c r="B13" s="696"/>
      <c r="C13" s="69"/>
      <c r="D13" s="69"/>
    </row>
  </sheetData>
  <sheetProtection/>
  <mergeCells count="5">
    <mergeCell ref="A1:B1"/>
    <mergeCell ref="A2:B2"/>
    <mergeCell ref="A3:B3"/>
    <mergeCell ref="A7:B7"/>
    <mergeCell ref="A8:B13"/>
  </mergeCells>
  <printOptions horizontalCentered="1"/>
  <pageMargins left="0.2362204724409449" right="0.2362204724409449" top="0.7480314960629921" bottom="0.5511811023622047" header="0" footer="0"/>
  <pageSetup fitToHeight="1" fitToWidth="1" horizontalDpi="600" verticalDpi="600" orientation="landscape" paperSize="9" scale="80" r:id="rId1"/>
</worksheet>
</file>

<file path=xl/worksheets/sheet10.xml><?xml version="1.0" encoding="utf-8"?>
<worksheet xmlns="http://schemas.openxmlformats.org/spreadsheetml/2006/main" xmlns:r="http://schemas.openxmlformats.org/officeDocument/2006/relationships">
  <dimension ref="A1:N17"/>
  <sheetViews>
    <sheetView zoomScalePageLayoutView="0" workbookViewId="0" topLeftCell="F4">
      <selection activeCell="O6" sqref="O6"/>
    </sheetView>
  </sheetViews>
  <sheetFormatPr defaultColWidth="9.140625" defaultRowHeight="15"/>
  <cols>
    <col min="1" max="1" width="4.7109375" style="20" customWidth="1"/>
    <col min="2" max="2" width="31.57421875" style="64" customWidth="1"/>
    <col min="3" max="3" width="88.140625" style="64" customWidth="1"/>
    <col min="4" max="4" width="12.57421875" style="66" customWidth="1"/>
    <col min="5" max="5" width="17.140625" style="66" customWidth="1"/>
    <col min="6" max="14" width="10.7109375" style="66" customWidth="1"/>
    <col min="15" max="16384" width="9.140625" style="20" customWidth="1"/>
  </cols>
  <sheetData>
    <row r="1" spans="1:14" s="62" customFormat="1" ht="30" customHeight="1" thickBot="1">
      <c r="A1" s="684" t="s">
        <v>87</v>
      </c>
      <c r="B1" s="684"/>
      <c r="C1" s="684"/>
      <c r="D1" s="684"/>
      <c r="E1" s="684"/>
      <c r="F1" s="684"/>
      <c r="G1" s="684"/>
      <c r="H1" s="684"/>
      <c r="I1" s="684"/>
      <c r="J1" s="684"/>
      <c r="K1" s="684"/>
      <c r="L1" s="684"/>
      <c r="M1" s="684"/>
      <c r="N1" s="684"/>
    </row>
    <row r="2" spans="1:14" s="62" customFormat="1" ht="28.5" customHeight="1">
      <c r="A2" s="727" t="s">
        <v>90</v>
      </c>
      <c r="B2" s="728"/>
      <c r="C2" s="728"/>
      <c r="D2" s="728"/>
      <c r="E2" s="728"/>
      <c r="F2" s="728"/>
      <c r="G2" s="728"/>
      <c r="H2" s="728"/>
      <c r="I2" s="728"/>
      <c r="J2" s="728"/>
      <c r="K2" s="728"/>
      <c r="L2" s="728"/>
      <c r="M2" s="728"/>
      <c r="N2" s="729"/>
    </row>
    <row r="3" spans="1:14" s="62" customFormat="1" ht="32.25" customHeight="1">
      <c r="A3" s="774" t="s">
        <v>2</v>
      </c>
      <c r="B3" s="775"/>
      <c r="C3" s="775"/>
      <c r="D3" s="775"/>
      <c r="E3" s="775"/>
      <c r="F3" s="775"/>
      <c r="G3" s="775"/>
      <c r="H3" s="775"/>
      <c r="I3" s="775"/>
      <c r="J3" s="775"/>
      <c r="K3" s="775"/>
      <c r="L3" s="775"/>
      <c r="M3" s="775"/>
      <c r="N3" s="776"/>
    </row>
    <row r="4" spans="1:14" ht="45.75" customHeight="1">
      <c r="A4" s="703" t="s">
        <v>77</v>
      </c>
      <c r="B4" s="759"/>
      <c r="C4" s="704"/>
      <c r="D4" s="704"/>
      <c r="E4" s="704"/>
      <c r="F4" s="704"/>
      <c r="G4" s="704"/>
      <c r="H4" s="704"/>
      <c r="I4" s="704"/>
      <c r="J4" s="704"/>
      <c r="K4" s="704"/>
      <c r="L4" s="704"/>
      <c r="M4" s="704"/>
      <c r="N4" s="705"/>
    </row>
    <row r="5" spans="1:14" ht="57" customHeight="1" thickBot="1">
      <c r="A5" s="706" t="s">
        <v>9</v>
      </c>
      <c r="B5" s="707"/>
      <c r="C5" s="15" t="s">
        <v>34</v>
      </c>
      <c r="D5" s="15" t="s">
        <v>11</v>
      </c>
      <c r="E5" s="15" t="s">
        <v>12</v>
      </c>
      <c r="F5" s="16">
        <v>2006</v>
      </c>
      <c r="G5" s="16">
        <v>2007</v>
      </c>
      <c r="H5" s="17">
        <v>2008</v>
      </c>
      <c r="I5" s="16">
        <v>2009</v>
      </c>
      <c r="J5" s="17">
        <v>2010</v>
      </c>
      <c r="K5" s="17">
        <v>2011</v>
      </c>
      <c r="L5" s="17">
        <v>2012</v>
      </c>
      <c r="M5" s="17">
        <v>2013</v>
      </c>
      <c r="N5" s="18">
        <v>2014</v>
      </c>
    </row>
    <row r="6" spans="1:14" ht="319.5" customHeight="1">
      <c r="A6" s="21">
        <v>1</v>
      </c>
      <c r="B6" s="204" t="s">
        <v>101</v>
      </c>
      <c r="C6" s="228" t="s">
        <v>749</v>
      </c>
      <c r="D6" s="24" t="s">
        <v>25</v>
      </c>
      <c r="E6" s="24" t="s">
        <v>2</v>
      </c>
      <c r="F6" s="229">
        <v>0</v>
      </c>
      <c r="G6" s="772" t="s">
        <v>102</v>
      </c>
      <c r="H6" s="773"/>
      <c r="I6" s="230">
        <v>84.51</v>
      </c>
      <c r="J6" s="230">
        <v>84.45</v>
      </c>
      <c r="K6" s="231">
        <v>0</v>
      </c>
      <c r="L6" s="231">
        <v>0</v>
      </c>
      <c r="M6" s="231">
        <v>0</v>
      </c>
      <c r="N6" s="232">
        <v>0</v>
      </c>
    </row>
    <row r="7" spans="1:14" ht="158.25" customHeight="1">
      <c r="A7" s="28">
        <v>2</v>
      </c>
      <c r="B7" s="85" t="s">
        <v>103</v>
      </c>
      <c r="C7" s="233" t="s">
        <v>750</v>
      </c>
      <c r="D7" s="31" t="s">
        <v>25</v>
      </c>
      <c r="E7" s="31" t="s">
        <v>2</v>
      </c>
      <c r="F7" s="234">
        <v>5.85</v>
      </c>
      <c r="G7" s="766" t="s">
        <v>104</v>
      </c>
      <c r="H7" s="767"/>
      <c r="I7" s="235">
        <v>4.77</v>
      </c>
      <c r="J7" s="235">
        <v>6.01</v>
      </c>
      <c r="K7" s="236">
        <v>6.1</v>
      </c>
      <c r="L7" s="236">
        <v>14.3</v>
      </c>
      <c r="M7" s="236"/>
      <c r="N7" s="237"/>
    </row>
    <row r="8" spans="1:14" ht="207" customHeight="1">
      <c r="A8" s="21">
        <v>3</v>
      </c>
      <c r="B8" s="85" t="s">
        <v>107</v>
      </c>
      <c r="C8" s="205" t="s">
        <v>751</v>
      </c>
      <c r="D8" s="31" t="s">
        <v>25</v>
      </c>
      <c r="E8" s="31" t="s">
        <v>2</v>
      </c>
      <c r="F8" s="234">
        <v>0</v>
      </c>
      <c r="G8" s="768" t="s">
        <v>108</v>
      </c>
      <c r="H8" s="767"/>
      <c r="I8" s="235">
        <v>0</v>
      </c>
      <c r="J8" s="235">
        <v>4.21</v>
      </c>
      <c r="K8" s="238">
        <v>0</v>
      </c>
      <c r="L8" s="236">
        <v>0.7</v>
      </c>
      <c r="M8" s="236"/>
      <c r="N8" s="237"/>
    </row>
    <row r="9" spans="1:14" ht="156.75" customHeight="1">
      <c r="A9" s="28">
        <v>4</v>
      </c>
      <c r="B9" s="85" t="s">
        <v>109</v>
      </c>
      <c r="C9" s="233" t="s">
        <v>752</v>
      </c>
      <c r="D9" s="31" t="s">
        <v>25</v>
      </c>
      <c r="E9" s="31" t="s">
        <v>2</v>
      </c>
      <c r="F9" s="234">
        <v>1.39</v>
      </c>
      <c r="G9" s="766" t="s">
        <v>110</v>
      </c>
      <c r="H9" s="767"/>
      <c r="I9" s="235">
        <v>1.17</v>
      </c>
      <c r="J9" s="235">
        <v>1.07</v>
      </c>
      <c r="K9" s="236">
        <v>1.1</v>
      </c>
      <c r="L9" s="236">
        <v>3.5</v>
      </c>
      <c r="M9" s="236"/>
      <c r="N9" s="237"/>
    </row>
    <row r="10" spans="1:14" s="66" customFormat="1" ht="28.5" customHeight="1" thickBot="1">
      <c r="A10" s="769" t="s">
        <v>111</v>
      </c>
      <c r="B10" s="770"/>
      <c r="C10" s="770"/>
      <c r="D10" s="770"/>
      <c r="E10" s="770"/>
      <c r="F10" s="770"/>
      <c r="G10" s="770"/>
      <c r="H10" s="770"/>
      <c r="I10" s="770"/>
      <c r="J10" s="770"/>
      <c r="K10" s="770"/>
      <c r="L10" s="770"/>
      <c r="M10" s="770"/>
      <c r="N10" s="771"/>
    </row>
    <row r="11" spans="1:8" s="66" customFormat="1" ht="15">
      <c r="A11" s="20"/>
      <c r="B11" s="20"/>
      <c r="C11" s="20"/>
      <c r="D11" s="20"/>
      <c r="E11" s="20"/>
      <c r="F11" s="20"/>
      <c r="G11" s="20"/>
      <c r="H11" s="20"/>
    </row>
    <row r="12" spans="1:8" s="66" customFormat="1" ht="15">
      <c r="A12" s="20"/>
      <c r="B12" s="20"/>
      <c r="C12" s="20"/>
      <c r="D12" s="20"/>
      <c r="E12" s="20"/>
      <c r="F12" s="20"/>
      <c r="G12" s="20"/>
      <c r="H12" s="20"/>
    </row>
    <row r="13" spans="1:8" s="66" customFormat="1" ht="15">
      <c r="A13" s="20"/>
      <c r="B13" s="20"/>
      <c r="C13" s="20"/>
      <c r="D13" s="20"/>
      <c r="E13" s="20"/>
      <c r="F13" s="20"/>
      <c r="G13" s="20"/>
      <c r="H13" s="20"/>
    </row>
    <row r="14" spans="1:8" s="66" customFormat="1" ht="15">
      <c r="A14" s="20"/>
      <c r="B14" s="20"/>
      <c r="C14" s="20"/>
      <c r="D14" s="20"/>
      <c r="E14" s="20"/>
      <c r="F14" s="20"/>
      <c r="G14" s="239"/>
      <c r="H14" s="20"/>
    </row>
    <row r="15" spans="1:8" s="66" customFormat="1" ht="15">
      <c r="A15" s="20"/>
      <c r="B15" s="20"/>
      <c r="C15" s="20"/>
      <c r="D15" s="20"/>
      <c r="E15" s="20"/>
      <c r="F15" s="20"/>
      <c r="G15" s="20"/>
      <c r="H15" s="20"/>
    </row>
    <row r="16" spans="1:8" s="66" customFormat="1" ht="15">
      <c r="A16" s="20"/>
      <c r="B16" s="20"/>
      <c r="C16" s="20"/>
      <c r="D16" s="20"/>
      <c r="E16" s="20"/>
      <c r="F16" s="20"/>
      <c r="G16" s="20"/>
      <c r="H16" s="20"/>
    </row>
    <row r="17" spans="1:3" s="66" customFormat="1" ht="15">
      <c r="A17" s="20"/>
      <c r="B17" s="196"/>
      <c r="C17" s="64"/>
    </row>
  </sheetData>
  <sheetProtection/>
  <mergeCells count="10">
    <mergeCell ref="A1:N1"/>
    <mergeCell ref="A2:N2"/>
    <mergeCell ref="A3:N3"/>
    <mergeCell ref="A4:N4"/>
    <mergeCell ref="A5:B5"/>
    <mergeCell ref="G7:H7"/>
    <mergeCell ref="G8:H8"/>
    <mergeCell ref="G9:H9"/>
    <mergeCell ref="A10:N10"/>
    <mergeCell ref="G6:H6"/>
  </mergeCells>
  <printOptions horizontalCentered="1"/>
  <pageMargins left="0.1968503937007874" right="0.2362204724409449" top="0.5511811023622047" bottom="0.5511811023622047" header="0" footer="0"/>
  <pageSetup horizontalDpi="600" verticalDpi="600" orientation="landscape" paperSize="9" scale="50" r:id="rId1"/>
</worksheet>
</file>

<file path=xl/worksheets/sheet11.xml><?xml version="1.0" encoding="utf-8"?>
<worksheet xmlns="http://schemas.openxmlformats.org/spreadsheetml/2006/main" xmlns:r="http://schemas.openxmlformats.org/officeDocument/2006/relationships">
  <sheetPr>
    <tabColor theme="3" tint="0.39998000860214233"/>
  </sheetPr>
  <dimension ref="A1:L19"/>
  <sheetViews>
    <sheetView zoomScalePageLayoutView="0" workbookViewId="0" topLeftCell="A1">
      <selection activeCell="A1" sqref="A1:B1"/>
    </sheetView>
  </sheetViews>
  <sheetFormatPr defaultColWidth="9.140625" defaultRowHeight="15"/>
  <cols>
    <col min="1" max="1" width="66.8515625" style="64" customWidth="1"/>
    <col min="2" max="2" width="155.140625" style="64" customWidth="1"/>
    <col min="3" max="3" width="15.8515625" style="64" customWidth="1"/>
    <col min="4" max="4" width="28.57421875" style="64" customWidth="1"/>
    <col min="5" max="5" width="22.00390625" style="64" customWidth="1"/>
    <col min="6" max="6" width="30.7109375" style="66" customWidth="1"/>
    <col min="7" max="7" width="10.57421875" style="66" customWidth="1"/>
    <col min="8" max="8" width="11.00390625" style="66" customWidth="1"/>
    <col min="9" max="9" width="10.57421875" style="66" customWidth="1"/>
    <col min="10" max="10" width="11.7109375" style="66" customWidth="1"/>
    <col min="11" max="11" width="10.57421875" style="66" customWidth="1"/>
    <col min="12" max="12" width="10.57421875" style="20" customWidth="1"/>
    <col min="13" max="13" width="9.7109375" style="20" customWidth="1"/>
    <col min="14" max="16384" width="9.140625" style="20" customWidth="1"/>
  </cols>
  <sheetData>
    <row r="1" spans="1:11" s="197" customFormat="1" ht="30" customHeight="1" thickBot="1">
      <c r="A1" s="684" t="s">
        <v>87</v>
      </c>
      <c r="B1" s="684"/>
      <c r="C1" s="65"/>
      <c r="D1" s="65"/>
      <c r="E1" s="65"/>
      <c r="F1" s="172"/>
      <c r="G1" s="172"/>
      <c r="H1" s="172"/>
      <c r="I1" s="172"/>
      <c r="J1" s="172"/>
      <c r="K1" s="172"/>
    </row>
    <row r="2" spans="1:11" s="197" customFormat="1" ht="30" customHeight="1">
      <c r="A2" s="685" t="s">
        <v>112</v>
      </c>
      <c r="B2" s="686"/>
      <c r="C2" s="65"/>
      <c r="D2" s="65"/>
      <c r="E2" s="65"/>
      <c r="F2" s="172"/>
      <c r="G2" s="172"/>
      <c r="H2" s="172"/>
      <c r="I2" s="172"/>
      <c r="J2" s="172"/>
      <c r="K2" s="172"/>
    </row>
    <row r="3" spans="1:11" s="197" customFormat="1" ht="30" customHeight="1" thickBot="1">
      <c r="A3" s="687" t="s">
        <v>2</v>
      </c>
      <c r="B3" s="688"/>
      <c r="C3" s="65"/>
      <c r="D3" s="65"/>
      <c r="E3" s="65"/>
      <c r="F3" s="172"/>
      <c r="G3" s="172"/>
      <c r="H3" s="172"/>
      <c r="I3" s="172"/>
      <c r="J3" s="172"/>
      <c r="K3" s="172"/>
    </row>
    <row r="4" spans="1:9" s="19" customFormat="1" ht="183.75" customHeight="1">
      <c r="A4" s="240" t="s">
        <v>113</v>
      </c>
      <c r="B4" s="241" t="s">
        <v>641</v>
      </c>
      <c r="C4" s="242"/>
      <c r="D4" s="200"/>
      <c r="E4" s="200"/>
      <c r="F4" s="200"/>
      <c r="G4" s="200"/>
      <c r="H4" s="200"/>
      <c r="I4" s="200"/>
    </row>
    <row r="5" spans="1:9" s="19" customFormat="1" ht="189" customHeight="1">
      <c r="A5" s="243" t="s">
        <v>114</v>
      </c>
      <c r="B5" s="244" t="s">
        <v>115</v>
      </c>
      <c r="C5" s="242"/>
      <c r="D5" s="200"/>
      <c r="E5" s="200"/>
      <c r="F5" s="200"/>
      <c r="G5" s="200"/>
      <c r="H5" s="200"/>
      <c r="I5" s="200"/>
    </row>
    <row r="6" spans="1:9" s="19" customFormat="1" ht="236.25" customHeight="1">
      <c r="A6" s="243" t="s">
        <v>116</v>
      </c>
      <c r="B6" s="244" t="s">
        <v>753</v>
      </c>
      <c r="C6" s="242"/>
      <c r="D6" s="200"/>
      <c r="E6" s="200"/>
      <c r="F6" s="200"/>
      <c r="G6" s="200"/>
      <c r="H6" s="200"/>
      <c r="I6" s="200"/>
    </row>
    <row r="7" spans="1:9" s="19" customFormat="1" ht="96.75" customHeight="1" thickBot="1">
      <c r="A7" s="245" t="s">
        <v>117</v>
      </c>
      <c r="B7" s="246" t="s">
        <v>118</v>
      </c>
      <c r="C7" s="242"/>
      <c r="D7" s="200"/>
      <c r="E7" s="200"/>
      <c r="F7" s="200"/>
      <c r="G7" s="200"/>
      <c r="H7" s="200"/>
      <c r="I7" s="200"/>
    </row>
    <row r="8" spans="1:3" ht="15" customHeight="1" hidden="1">
      <c r="A8" s="777"/>
      <c r="B8" s="778"/>
      <c r="C8" s="247"/>
    </row>
    <row r="9" spans="1:3" ht="15.75" customHeight="1" hidden="1" thickBot="1">
      <c r="A9" s="779"/>
      <c r="B9" s="780"/>
      <c r="C9" s="247"/>
    </row>
    <row r="10" spans="1:12" ht="32.25" customHeight="1" thickBot="1">
      <c r="A10" s="689" t="s">
        <v>599</v>
      </c>
      <c r="B10" s="781"/>
      <c r="C10" s="247"/>
      <c r="F10" s="64"/>
      <c r="L10" s="66"/>
    </row>
    <row r="11" spans="1:3" ht="15" customHeight="1">
      <c r="A11" s="691" t="s">
        <v>658</v>
      </c>
      <c r="B11" s="692"/>
      <c r="C11" s="247"/>
    </row>
    <row r="12" spans="1:3" ht="15" customHeight="1">
      <c r="A12" s="693"/>
      <c r="B12" s="694"/>
      <c r="C12" s="247"/>
    </row>
    <row r="13" spans="1:3" ht="15">
      <c r="A13" s="693"/>
      <c r="B13" s="694"/>
      <c r="C13" s="247"/>
    </row>
    <row r="14" spans="1:3" ht="15">
      <c r="A14" s="693"/>
      <c r="B14" s="694"/>
      <c r="C14" s="247"/>
    </row>
    <row r="15" spans="1:3" ht="12.75" customHeight="1" thickBot="1">
      <c r="A15" s="695"/>
      <c r="B15" s="696"/>
      <c r="C15" s="247"/>
    </row>
    <row r="16" ht="15">
      <c r="C16" s="247"/>
    </row>
    <row r="17" ht="15">
      <c r="C17" s="247"/>
    </row>
    <row r="18" spans="1:3" ht="15">
      <c r="A18" s="247"/>
      <c r="B18" s="247"/>
      <c r="C18" s="247"/>
    </row>
    <row r="19" spans="1:3" ht="15">
      <c r="A19" s="247"/>
      <c r="B19" s="247"/>
      <c r="C19" s="247"/>
    </row>
  </sheetData>
  <sheetProtection/>
  <mergeCells count="6">
    <mergeCell ref="A11:B15"/>
    <mergeCell ref="A1:B1"/>
    <mergeCell ref="A2:B2"/>
    <mergeCell ref="A3:B3"/>
    <mergeCell ref="A8:B9"/>
    <mergeCell ref="A10:B10"/>
  </mergeCells>
  <printOptions horizontalCentered="1"/>
  <pageMargins left="0.1968503937007874" right="0.2362204724409449" top="0.5511811023622047" bottom="0.15748031496062992" header="0" footer="0"/>
  <pageSetup horizontalDpi="600" verticalDpi="600" orientation="landscape" paperSize="9" scale="55" r:id="rId1"/>
</worksheet>
</file>

<file path=xl/worksheets/sheet12.xml><?xml version="1.0" encoding="utf-8"?>
<worksheet xmlns="http://schemas.openxmlformats.org/spreadsheetml/2006/main" xmlns:r="http://schemas.openxmlformats.org/officeDocument/2006/relationships">
  <dimension ref="A1:N39"/>
  <sheetViews>
    <sheetView zoomScalePageLayoutView="0" workbookViewId="0" topLeftCell="D16">
      <selection activeCell="C8" sqref="C8"/>
    </sheetView>
  </sheetViews>
  <sheetFormatPr defaultColWidth="9.140625" defaultRowHeight="15"/>
  <cols>
    <col min="1" max="1" width="4.140625" style="20" customWidth="1"/>
    <col min="2" max="2" width="29.421875" style="271" customWidth="1"/>
    <col min="3" max="3" width="87.7109375" style="64" customWidth="1"/>
    <col min="4" max="4" width="14.00390625" style="64" customWidth="1"/>
    <col min="5" max="5" width="16.140625" style="64" customWidth="1"/>
    <col min="6" max="14" width="15.421875" style="66" customWidth="1"/>
    <col min="15" max="16384" width="9.140625" style="247" customWidth="1"/>
  </cols>
  <sheetData>
    <row r="1" spans="1:14" ht="30" customHeight="1" thickBot="1">
      <c r="A1" s="788" t="s">
        <v>87</v>
      </c>
      <c r="B1" s="788"/>
      <c r="C1" s="788"/>
      <c r="D1" s="788"/>
      <c r="E1" s="788"/>
      <c r="F1" s="788"/>
      <c r="G1" s="788"/>
      <c r="H1" s="788"/>
      <c r="I1" s="788"/>
      <c r="J1" s="788"/>
      <c r="K1" s="788"/>
      <c r="L1" s="788"/>
      <c r="M1" s="788"/>
      <c r="N1" s="788"/>
    </row>
    <row r="2" spans="1:14" ht="30" customHeight="1">
      <c r="A2" s="785" t="s">
        <v>119</v>
      </c>
      <c r="B2" s="786"/>
      <c r="C2" s="786"/>
      <c r="D2" s="786"/>
      <c r="E2" s="786"/>
      <c r="F2" s="786"/>
      <c r="G2" s="786"/>
      <c r="H2" s="786"/>
      <c r="I2" s="786"/>
      <c r="J2" s="786"/>
      <c r="K2" s="786"/>
      <c r="L2" s="786"/>
      <c r="M2" s="786"/>
      <c r="N2" s="787"/>
    </row>
    <row r="3" spans="1:14" ht="30" customHeight="1">
      <c r="A3" s="782" t="s">
        <v>2</v>
      </c>
      <c r="B3" s="783"/>
      <c r="C3" s="783"/>
      <c r="D3" s="783"/>
      <c r="E3" s="783"/>
      <c r="F3" s="783"/>
      <c r="G3" s="783"/>
      <c r="H3" s="783"/>
      <c r="I3" s="783"/>
      <c r="J3" s="783"/>
      <c r="K3" s="783"/>
      <c r="L3" s="783"/>
      <c r="M3" s="783"/>
      <c r="N3" s="784"/>
    </row>
    <row r="4" spans="1:14" ht="45.75" customHeight="1">
      <c r="A4" s="703" t="s">
        <v>8</v>
      </c>
      <c r="B4" s="759"/>
      <c r="C4" s="759"/>
      <c r="D4" s="759"/>
      <c r="E4" s="759"/>
      <c r="F4" s="759"/>
      <c r="G4" s="759"/>
      <c r="H4" s="759"/>
      <c r="I4" s="759"/>
      <c r="J4" s="759"/>
      <c r="K4" s="759"/>
      <c r="L4" s="759"/>
      <c r="M4" s="759"/>
      <c r="N4" s="760"/>
    </row>
    <row r="5" spans="1:14" ht="54.75" customHeight="1" thickBot="1">
      <c r="A5" s="792" t="s">
        <v>9</v>
      </c>
      <c r="B5" s="793"/>
      <c r="C5" s="15" t="s">
        <v>10</v>
      </c>
      <c r="D5" s="15" t="s">
        <v>11</v>
      </c>
      <c r="E5" s="15" t="s">
        <v>12</v>
      </c>
      <c r="F5" s="16">
        <v>2006</v>
      </c>
      <c r="G5" s="16">
        <v>2007</v>
      </c>
      <c r="H5" s="16">
        <v>2008</v>
      </c>
      <c r="I5" s="16">
        <v>2009</v>
      </c>
      <c r="J5" s="17">
        <v>2010</v>
      </c>
      <c r="K5" s="17">
        <v>2011</v>
      </c>
      <c r="L5" s="17">
        <v>2012</v>
      </c>
      <c r="M5" s="17">
        <v>2013</v>
      </c>
      <c r="N5" s="18">
        <v>2014</v>
      </c>
    </row>
    <row r="6" spans="1:14" ht="30" customHeight="1" thickBot="1">
      <c r="A6" s="789" t="s">
        <v>120</v>
      </c>
      <c r="B6" s="790"/>
      <c r="C6" s="790"/>
      <c r="D6" s="790"/>
      <c r="E6" s="790"/>
      <c r="F6" s="790"/>
      <c r="G6" s="790"/>
      <c r="H6" s="790"/>
      <c r="I6" s="790"/>
      <c r="J6" s="790"/>
      <c r="K6" s="790"/>
      <c r="L6" s="790"/>
      <c r="M6" s="790"/>
      <c r="N6" s="791"/>
    </row>
    <row r="7" spans="1:14" ht="212.25" customHeight="1">
      <c r="A7" s="119">
        <v>1</v>
      </c>
      <c r="B7" s="120" t="s">
        <v>121</v>
      </c>
      <c r="C7" s="121" t="s">
        <v>754</v>
      </c>
      <c r="D7" s="184" t="s">
        <v>14</v>
      </c>
      <c r="E7" s="184" t="s">
        <v>2</v>
      </c>
      <c r="F7" s="248">
        <v>7</v>
      </c>
      <c r="G7" s="248">
        <v>25</v>
      </c>
      <c r="H7" s="248">
        <v>1</v>
      </c>
      <c r="I7" s="248">
        <v>4</v>
      </c>
      <c r="J7" s="249">
        <v>0</v>
      </c>
      <c r="K7" s="250">
        <v>20</v>
      </c>
      <c r="L7" s="249"/>
      <c r="M7" s="249"/>
      <c r="N7" s="251"/>
    </row>
    <row r="8" spans="1:14" ht="213" customHeight="1">
      <c r="A8" s="119">
        <v>2</v>
      </c>
      <c r="B8" s="120" t="s">
        <v>122</v>
      </c>
      <c r="C8" s="121" t="s">
        <v>755</v>
      </c>
      <c r="D8" s="184" t="s">
        <v>25</v>
      </c>
      <c r="E8" s="184" t="s">
        <v>2</v>
      </c>
      <c r="F8" s="252">
        <v>36.192</v>
      </c>
      <c r="G8" s="252">
        <v>27.403402</v>
      </c>
      <c r="H8" s="252">
        <v>18.7384</v>
      </c>
      <c r="I8" s="252">
        <v>19.458016</v>
      </c>
      <c r="J8" s="253">
        <v>0</v>
      </c>
      <c r="K8" s="253">
        <v>10</v>
      </c>
      <c r="L8" s="253"/>
      <c r="M8" s="253"/>
      <c r="N8" s="254"/>
    </row>
    <row r="9" spans="1:14" ht="68.25" customHeight="1">
      <c r="A9" s="119">
        <v>3</v>
      </c>
      <c r="B9" s="120" t="s">
        <v>621</v>
      </c>
      <c r="C9" s="121" t="s">
        <v>622</v>
      </c>
      <c r="D9" s="184" t="s">
        <v>14</v>
      </c>
      <c r="E9" s="184" t="s">
        <v>2</v>
      </c>
      <c r="F9" s="255">
        <v>331</v>
      </c>
      <c r="G9" s="255">
        <v>377</v>
      </c>
      <c r="H9" s="255">
        <v>269</v>
      </c>
      <c r="I9" s="255">
        <v>241</v>
      </c>
      <c r="J9" s="256">
        <v>96</v>
      </c>
      <c r="K9" s="256">
        <v>300</v>
      </c>
      <c r="L9" s="256">
        <v>100</v>
      </c>
      <c r="M9" s="256">
        <v>67</v>
      </c>
      <c r="N9" s="257"/>
    </row>
    <row r="10" spans="1:14" ht="105">
      <c r="A10" s="119">
        <v>4</v>
      </c>
      <c r="B10" s="120" t="s">
        <v>623</v>
      </c>
      <c r="C10" s="121" t="s">
        <v>647</v>
      </c>
      <c r="D10" s="184" t="s">
        <v>25</v>
      </c>
      <c r="E10" s="184" t="s">
        <v>2</v>
      </c>
      <c r="F10" s="258">
        <v>25.88785247925</v>
      </c>
      <c r="G10" s="258">
        <v>29.6514186173833</v>
      </c>
      <c r="H10" s="258">
        <v>23.4418812502084</v>
      </c>
      <c r="I10" s="258">
        <v>31.1664280292666</v>
      </c>
      <c r="J10" s="259">
        <v>7.47109738895834</v>
      </c>
      <c r="K10" s="259">
        <v>33</v>
      </c>
      <c r="L10" s="259">
        <v>57</v>
      </c>
      <c r="M10" s="259">
        <v>55</v>
      </c>
      <c r="N10" s="260"/>
    </row>
    <row r="11" spans="1:14" ht="88.5" customHeight="1" thickBot="1">
      <c r="A11" s="261">
        <v>5</v>
      </c>
      <c r="B11" s="262" t="s">
        <v>624</v>
      </c>
      <c r="C11" s="263" t="s">
        <v>646</v>
      </c>
      <c r="D11" s="190" t="s">
        <v>25</v>
      </c>
      <c r="E11" s="190" t="s">
        <v>2</v>
      </c>
      <c r="F11" s="264"/>
      <c r="G11" s="264">
        <v>3.7445371473977</v>
      </c>
      <c r="H11" s="264">
        <v>2.39387736940465</v>
      </c>
      <c r="I11" s="264">
        <v>2.18079811781739</v>
      </c>
      <c r="J11" s="265">
        <v>0.980091883614089</v>
      </c>
      <c r="K11" s="265"/>
      <c r="L11" s="265"/>
      <c r="M11" s="265"/>
      <c r="N11" s="266"/>
    </row>
    <row r="12" spans="1:14" ht="19.5" thickBot="1">
      <c r="A12" s="788" t="s">
        <v>87</v>
      </c>
      <c r="B12" s="788"/>
      <c r="C12" s="788"/>
      <c r="D12" s="788"/>
      <c r="E12" s="788"/>
      <c r="F12" s="788"/>
      <c r="G12" s="788"/>
      <c r="H12" s="788"/>
      <c r="I12" s="788"/>
      <c r="J12" s="788"/>
      <c r="K12" s="788"/>
      <c r="L12" s="788"/>
      <c r="M12" s="788"/>
      <c r="N12" s="788"/>
    </row>
    <row r="13" spans="1:14" ht="30" customHeight="1">
      <c r="A13" s="785" t="s">
        <v>119</v>
      </c>
      <c r="B13" s="786"/>
      <c r="C13" s="786"/>
      <c r="D13" s="786"/>
      <c r="E13" s="786"/>
      <c r="F13" s="786"/>
      <c r="G13" s="786"/>
      <c r="H13" s="786"/>
      <c r="I13" s="786"/>
      <c r="J13" s="786"/>
      <c r="K13" s="786"/>
      <c r="L13" s="786"/>
      <c r="M13" s="786"/>
      <c r="N13" s="787"/>
    </row>
    <row r="14" spans="1:14" ht="30" customHeight="1">
      <c r="A14" s="782" t="s">
        <v>2</v>
      </c>
      <c r="B14" s="783"/>
      <c r="C14" s="783"/>
      <c r="D14" s="783"/>
      <c r="E14" s="783"/>
      <c r="F14" s="783"/>
      <c r="G14" s="783"/>
      <c r="H14" s="783"/>
      <c r="I14" s="783"/>
      <c r="J14" s="783"/>
      <c r="K14" s="783"/>
      <c r="L14" s="783"/>
      <c r="M14" s="783"/>
      <c r="N14" s="784"/>
    </row>
    <row r="15" spans="1:14" ht="45.75" customHeight="1">
      <c r="A15" s="703" t="s">
        <v>8</v>
      </c>
      <c r="B15" s="759"/>
      <c r="C15" s="759"/>
      <c r="D15" s="759"/>
      <c r="E15" s="759"/>
      <c r="F15" s="759"/>
      <c r="G15" s="759"/>
      <c r="H15" s="759"/>
      <c r="I15" s="759"/>
      <c r="J15" s="759"/>
      <c r="K15" s="759"/>
      <c r="L15" s="759"/>
      <c r="M15" s="759"/>
      <c r="N15" s="760"/>
    </row>
    <row r="16" spans="1:14" ht="54.75" customHeight="1" thickBot="1">
      <c r="A16" s="706" t="s">
        <v>9</v>
      </c>
      <c r="B16" s="707"/>
      <c r="C16" s="15" t="s">
        <v>10</v>
      </c>
      <c r="D16" s="15" t="s">
        <v>11</v>
      </c>
      <c r="E16" s="15" t="s">
        <v>12</v>
      </c>
      <c r="F16" s="16">
        <v>2006</v>
      </c>
      <c r="G16" s="16">
        <v>2007</v>
      </c>
      <c r="H16" s="16">
        <v>2008</v>
      </c>
      <c r="I16" s="16">
        <v>2009</v>
      </c>
      <c r="J16" s="17">
        <v>2010</v>
      </c>
      <c r="K16" s="17">
        <v>2011</v>
      </c>
      <c r="L16" s="17">
        <v>2012</v>
      </c>
      <c r="M16" s="17">
        <v>2013</v>
      </c>
      <c r="N16" s="18">
        <v>2014</v>
      </c>
    </row>
    <row r="17" spans="1:14" ht="30" customHeight="1" thickBot="1">
      <c r="A17" s="789" t="s">
        <v>123</v>
      </c>
      <c r="B17" s="790"/>
      <c r="C17" s="790"/>
      <c r="D17" s="790"/>
      <c r="E17" s="790"/>
      <c r="F17" s="790"/>
      <c r="G17" s="790"/>
      <c r="H17" s="790"/>
      <c r="I17" s="790"/>
      <c r="J17" s="790"/>
      <c r="K17" s="790"/>
      <c r="L17" s="790"/>
      <c r="M17" s="790"/>
      <c r="N17" s="791"/>
    </row>
    <row r="18" spans="1:14" ht="90">
      <c r="A18" s="119">
        <v>6</v>
      </c>
      <c r="B18" s="120" t="s">
        <v>625</v>
      </c>
      <c r="C18" s="121" t="s">
        <v>645</v>
      </c>
      <c r="D18" s="184" t="s">
        <v>25</v>
      </c>
      <c r="E18" s="184" t="s">
        <v>2</v>
      </c>
      <c r="F18" s="47">
        <v>16.4259527652821</v>
      </c>
      <c r="G18" s="47">
        <v>0</v>
      </c>
      <c r="H18" s="47">
        <v>14.9563796230038</v>
      </c>
      <c r="I18" s="47">
        <v>0</v>
      </c>
      <c r="J18" s="48">
        <v>13.9064594595662</v>
      </c>
      <c r="K18" s="48">
        <v>12.5</v>
      </c>
      <c r="L18" s="48">
        <v>11</v>
      </c>
      <c r="M18" s="48">
        <v>2.5</v>
      </c>
      <c r="N18" s="141"/>
    </row>
    <row r="19" spans="1:14" ht="90">
      <c r="A19" s="119">
        <v>7</v>
      </c>
      <c r="B19" s="120" t="s">
        <v>626</v>
      </c>
      <c r="C19" s="121" t="s">
        <v>759</v>
      </c>
      <c r="D19" s="184" t="s">
        <v>25</v>
      </c>
      <c r="E19" s="184" t="s">
        <v>2</v>
      </c>
      <c r="F19" s="44">
        <v>22.6221028691219</v>
      </c>
      <c r="G19" s="44">
        <v>0</v>
      </c>
      <c r="H19" s="44">
        <v>18.5612207668945</v>
      </c>
      <c r="I19" s="44">
        <v>0</v>
      </c>
      <c r="J19" s="45">
        <v>16.8538804565942</v>
      </c>
      <c r="K19" s="45">
        <v>50</v>
      </c>
      <c r="L19" s="45">
        <v>49</v>
      </c>
      <c r="M19" s="45">
        <v>38</v>
      </c>
      <c r="N19" s="46"/>
    </row>
    <row r="20" spans="1:14" ht="60">
      <c r="A20" s="119">
        <v>8</v>
      </c>
      <c r="B20" s="120" t="s">
        <v>627</v>
      </c>
      <c r="C20" s="121" t="s">
        <v>758</v>
      </c>
      <c r="D20" s="184" t="s">
        <v>14</v>
      </c>
      <c r="E20" s="184" t="s">
        <v>2</v>
      </c>
      <c r="F20" s="32">
        <v>806</v>
      </c>
      <c r="G20" s="32">
        <v>0</v>
      </c>
      <c r="H20" s="32">
        <v>889</v>
      </c>
      <c r="I20" s="32">
        <v>0</v>
      </c>
      <c r="J20" s="34">
        <v>986</v>
      </c>
      <c r="K20" s="34">
        <v>546</v>
      </c>
      <c r="L20" s="34">
        <v>332</v>
      </c>
      <c r="M20" s="34">
        <v>208</v>
      </c>
      <c r="N20" s="33"/>
    </row>
    <row r="21" spans="1:14" ht="75">
      <c r="A21" s="119">
        <v>9</v>
      </c>
      <c r="B21" s="120" t="s">
        <v>628</v>
      </c>
      <c r="C21" s="121" t="s">
        <v>757</v>
      </c>
      <c r="D21" s="184" t="s">
        <v>25</v>
      </c>
      <c r="E21" s="184" t="s">
        <v>2</v>
      </c>
      <c r="F21" s="44">
        <v>37.0574712643678</v>
      </c>
      <c r="G21" s="44">
        <v>0</v>
      </c>
      <c r="H21" s="44">
        <v>31.0296684118674</v>
      </c>
      <c r="I21" s="44">
        <v>0</v>
      </c>
      <c r="J21" s="45">
        <v>32.1696574225122</v>
      </c>
      <c r="K21" s="45">
        <v>50</v>
      </c>
      <c r="L21" s="45">
        <v>72</v>
      </c>
      <c r="M21" s="45">
        <v>29</v>
      </c>
      <c r="N21" s="46"/>
    </row>
    <row r="22" spans="1:14" ht="79.5" customHeight="1" thickBot="1">
      <c r="A22" s="261">
        <v>10</v>
      </c>
      <c r="B22" s="262" t="s">
        <v>629</v>
      </c>
      <c r="C22" s="263" t="s">
        <v>630</v>
      </c>
      <c r="D22" s="190" t="s">
        <v>14</v>
      </c>
      <c r="E22" s="190" t="s">
        <v>2</v>
      </c>
      <c r="F22" s="134">
        <v>836</v>
      </c>
      <c r="G22" s="134">
        <v>667</v>
      </c>
      <c r="H22" s="134">
        <v>323</v>
      </c>
      <c r="I22" s="134">
        <v>524</v>
      </c>
      <c r="J22" s="135">
        <v>134</v>
      </c>
      <c r="K22" s="135"/>
      <c r="L22" s="135"/>
      <c r="M22" s="135"/>
      <c r="N22" s="136"/>
    </row>
    <row r="23" spans="1:14" ht="19.5" thickBot="1">
      <c r="A23" s="788" t="s">
        <v>87</v>
      </c>
      <c r="B23" s="788"/>
      <c r="C23" s="788"/>
      <c r="D23" s="788"/>
      <c r="E23" s="788"/>
      <c r="F23" s="788"/>
      <c r="G23" s="788"/>
      <c r="H23" s="788"/>
      <c r="I23" s="788"/>
      <c r="J23" s="788"/>
      <c r="K23" s="788"/>
      <c r="L23" s="788"/>
      <c r="M23" s="788"/>
      <c r="N23" s="788"/>
    </row>
    <row r="24" spans="1:14" ht="30" customHeight="1">
      <c r="A24" s="785" t="s">
        <v>119</v>
      </c>
      <c r="B24" s="786"/>
      <c r="C24" s="786"/>
      <c r="D24" s="786"/>
      <c r="E24" s="786"/>
      <c r="F24" s="786"/>
      <c r="G24" s="786"/>
      <c r="H24" s="786"/>
      <c r="I24" s="786"/>
      <c r="J24" s="786"/>
      <c r="K24" s="786"/>
      <c r="L24" s="786"/>
      <c r="M24" s="786"/>
      <c r="N24" s="787"/>
    </row>
    <row r="25" spans="1:14" ht="30" customHeight="1">
      <c r="A25" s="782" t="s">
        <v>2</v>
      </c>
      <c r="B25" s="783"/>
      <c r="C25" s="783"/>
      <c r="D25" s="783"/>
      <c r="E25" s="783"/>
      <c r="F25" s="783"/>
      <c r="G25" s="783"/>
      <c r="H25" s="783"/>
      <c r="I25" s="783"/>
      <c r="J25" s="783"/>
      <c r="K25" s="783"/>
      <c r="L25" s="783"/>
      <c r="M25" s="783"/>
      <c r="N25" s="784"/>
    </row>
    <row r="26" spans="1:14" ht="45.75" customHeight="1">
      <c r="A26" s="703" t="s">
        <v>8</v>
      </c>
      <c r="B26" s="759"/>
      <c r="C26" s="759"/>
      <c r="D26" s="759"/>
      <c r="E26" s="759"/>
      <c r="F26" s="759"/>
      <c r="G26" s="759"/>
      <c r="H26" s="759"/>
      <c r="I26" s="759"/>
      <c r="J26" s="759"/>
      <c r="K26" s="759"/>
      <c r="L26" s="759"/>
      <c r="M26" s="759"/>
      <c r="N26" s="760"/>
    </row>
    <row r="27" spans="1:14" ht="54.75" customHeight="1" thickBot="1">
      <c r="A27" s="706" t="s">
        <v>9</v>
      </c>
      <c r="B27" s="707"/>
      <c r="C27" s="15" t="s">
        <v>10</v>
      </c>
      <c r="D27" s="15" t="s">
        <v>11</v>
      </c>
      <c r="E27" s="15" t="s">
        <v>12</v>
      </c>
      <c r="F27" s="16">
        <v>2006</v>
      </c>
      <c r="G27" s="16">
        <v>2007</v>
      </c>
      <c r="H27" s="16">
        <v>2008</v>
      </c>
      <c r="I27" s="16">
        <v>2009</v>
      </c>
      <c r="J27" s="17">
        <v>2010</v>
      </c>
      <c r="K27" s="17">
        <v>2011</v>
      </c>
      <c r="L27" s="17">
        <v>2012</v>
      </c>
      <c r="M27" s="17">
        <v>2013</v>
      </c>
      <c r="N27" s="18">
        <v>2014</v>
      </c>
    </row>
    <row r="28" spans="1:14" ht="30" customHeight="1" thickBot="1">
      <c r="A28" s="789" t="s">
        <v>124</v>
      </c>
      <c r="B28" s="790"/>
      <c r="C28" s="790"/>
      <c r="D28" s="790"/>
      <c r="E28" s="790"/>
      <c r="F28" s="790"/>
      <c r="G28" s="790"/>
      <c r="H28" s="790"/>
      <c r="I28" s="790"/>
      <c r="J28" s="790"/>
      <c r="K28" s="790"/>
      <c r="L28" s="790"/>
      <c r="M28" s="790"/>
      <c r="N28" s="791"/>
    </row>
    <row r="29" spans="1:14" ht="231.75" customHeight="1">
      <c r="A29" s="119">
        <v>11</v>
      </c>
      <c r="B29" s="120" t="s">
        <v>125</v>
      </c>
      <c r="C29" s="121" t="s">
        <v>756</v>
      </c>
      <c r="D29" s="122" t="s">
        <v>14</v>
      </c>
      <c r="E29" s="122" t="s">
        <v>2</v>
      </c>
      <c r="F29" s="25">
        <v>2071</v>
      </c>
      <c r="G29" s="25">
        <v>2185</v>
      </c>
      <c r="H29" s="25">
        <v>2230</v>
      </c>
      <c r="I29" s="25">
        <v>2114</v>
      </c>
      <c r="J29" s="26">
        <v>2190</v>
      </c>
      <c r="K29" s="26">
        <v>2190</v>
      </c>
      <c r="L29" s="26">
        <v>2270</v>
      </c>
      <c r="M29" s="26">
        <v>2270</v>
      </c>
      <c r="N29" s="123">
        <v>2270</v>
      </c>
    </row>
    <row r="30" spans="1:14" ht="60">
      <c r="A30" s="119">
        <v>12</v>
      </c>
      <c r="B30" s="120" t="s">
        <v>126</v>
      </c>
      <c r="C30" s="121" t="s">
        <v>650</v>
      </c>
      <c r="D30" s="122" t="s">
        <v>14</v>
      </c>
      <c r="E30" s="122" t="s">
        <v>2</v>
      </c>
      <c r="F30" s="32">
        <v>80</v>
      </c>
      <c r="G30" s="32">
        <v>68</v>
      </c>
      <c r="H30" s="32">
        <v>54</v>
      </c>
      <c r="I30" s="32">
        <v>52</v>
      </c>
      <c r="J30" s="34">
        <v>62</v>
      </c>
      <c r="K30" s="34">
        <v>62</v>
      </c>
      <c r="L30" s="34">
        <v>85</v>
      </c>
      <c r="M30" s="34">
        <v>91</v>
      </c>
      <c r="N30" s="33">
        <v>96</v>
      </c>
    </row>
    <row r="31" spans="1:14" ht="66.75" customHeight="1">
      <c r="A31" s="119">
        <v>13</v>
      </c>
      <c r="B31" s="120" t="s">
        <v>127</v>
      </c>
      <c r="C31" s="121" t="s">
        <v>649</v>
      </c>
      <c r="D31" s="122" t="s">
        <v>14</v>
      </c>
      <c r="E31" s="122" t="s">
        <v>2</v>
      </c>
      <c r="F31" s="32">
        <v>18</v>
      </c>
      <c r="G31" s="32">
        <v>19</v>
      </c>
      <c r="H31" s="32">
        <v>11</v>
      </c>
      <c r="I31" s="32">
        <v>7</v>
      </c>
      <c r="J31" s="34">
        <v>6</v>
      </c>
      <c r="K31" s="34">
        <v>16</v>
      </c>
      <c r="L31" s="34">
        <v>11</v>
      </c>
      <c r="M31" s="34">
        <v>7</v>
      </c>
      <c r="N31" s="33">
        <v>10</v>
      </c>
    </row>
    <row r="32" spans="1:14" ht="67.5" customHeight="1">
      <c r="A32" s="119">
        <v>14</v>
      </c>
      <c r="B32" s="120" t="s">
        <v>128</v>
      </c>
      <c r="C32" s="121" t="s">
        <v>648</v>
      </c>
      <c r="D32" s="122" t="s">
        <v>14</v>
      </c>
      <c r="E32" s="122" t="s">
        <v>2</v>
      </c>
      <c r="F32" s="32">
        <v>217</v>
      </c>
      <c r="G32" s="32">
        <v>259</v>
      </c>
      <c r="H32" s="32">
        <v>314</v>
      </c>
      <c r="I32" s="32">
        <v>311</v>
      </c>
      <c r="J32" s="34">
        <v>349</v>
      </c>
      <c r="K32" s="34"/>
      <c r="L32" s="34"/>
      <c r="M32" s="34"/>
      <c r="N32" s="33"/>
    </row>
    <row r="33" spans="1:14" ht="94.5" customHeight="1">
      <c r="A33" s="119">
        <v>15</v>
      </c>
      <c r="B33" s="120" t="s">
        <v>129</v>
      </c>
      <c r="C33" s="121" t="s">
        <v>651</v>
      </c>
      <c r="D33" s="122" t="s">
        <v>14</v>
      </c>
      <c r="E33" s="122" t="s">
        <v>2</v>
      </c>
      <c r="F33" s="32">
        <v>36</v>
      </c>
      <c r="G33" s="32">
        <v>47</v>
      </c>
      <c r="H33" s="32">
        <v>49</v>
      </c>
      <c r="I33" s="32">
        <v>53</v>
      </c>
      <c r="J33" s="34">
        <v>65</v>
      </c>
      <c r="K33" s="34"/>
      <c r="L33" s="34"/>
      <c r="M33" s="34"/>
      <c r="N33" s="33"/>
    </row>
    <row r="34" spans="1:14" ht="60">
      <c r="A34" s="119">
        <v>16</v>
      </c>
      <c r="B34" s="120" t="s">
        <v>130</v>
      </c>
      <c r="C34" s="121" t="s">
        <v>652</v>
      </c>
      <c r="D34" s="122" t="s">
        <v>131</v>
      </c>
      <c r="E34" s="122" t="s">
        <v>2</v>
      </c>
      <c r="F34" s="32">
        <v>14816657</v>
      </c>
      <c r="G34" s="32">
        <v>2870659</v>
      </c>
      <c r="H34" s="32">
        <v>16207019</v>
      </c>
      <c r="I34" s="32">
        <v>14282877</v>
      </c>
      <c r="J34" s="34">
        <v>18158989</v>
      </c>
      <c r="K34" s="34"/>
      <c r="L34" s="34"/>
      <c r="M34" s="34"/>
      <c r="N34" s="33"/>
    </row>
    <row r="35" spans="1:14" ht="76.5" customHeight="1">
      <c r="A35" s="119">
        <v>17</v>
      </c>
      <c r="B35" s="120" t="s">
        <v>132</v>
      </c>
      <c r="C35" s="121" t="s">
        <v>653</v>
      </c>
      <c r="D35" s="122" t="s">
        <v>133</v>
      </c>
      <c r="E35" s="122" t="s">
        <v>2</v>
      </c>
      <c r="F35" s="32" t="s">
        <v>134</v>
      </c>
      <c r="G35" s="32" t="s">
        <v>135</v>
      </c>
      <c r="H35" s="32" t="s">
        <v>136</v>
      </c>
      <c r="I35" s="32" t="s">
        <v>137</v>
      </c>
      <c r="J35" s="34" t="s">
        <v>138</v>
      </c>
      <c r="K35" s="34"/>
      <c r="L35" s="34"/>
      <c r="M35" s="34"/>
      <c r="N35" s="33"/>
    </row>
    <row r="36" spans="1:14" ht="64.5" customHeight="1" thickBot="1">
      <c r="A36" s="165">
        <v>18</v>
      </c>
      <c r="B36" s="166" t="s">
        <v>139</v>
      </c>
      <c r="C36" s="267" t="s">
        <v>654</v>
      </c>
      <c r="D36" s="168" t="s">
        <v>133</v>
      </c>
      <c r="E36" s="168" t="s">
        <v>2</v>
      </c>
      <c r="F36" s="268" t="s">
        <v>140</v>
      </c>
      <c r="G36" s="268" t="s">
        <v>141</v>
      </c>
      <c r="H36" s="268" t="s">
        <v>142</v>
      </c>
      <c r="I36" s="268" t="s">
        <v>143</v>
      </c>
      <c r="J36" s="269" t="s">
        <v>144</v>
      </c>
      <c r="K36" s="269"/>
      <c r="L36" s="269"/>
      <c r="M36" s="269"/>
      <c r="N36" s="270"/>
    </row>
    <row r="37" spans="1:14" ht="30" customHeight="1">
      <c r="A37" s="797" t="s">
        <v>33</v>
      </c>
      <c r="B37" s="798"/>
      <c r="C37" s="798"/>
      <c r="D37" s="798"/>
      <c r="E37" s="798"/>
      <c r="F37" s="798"/>
      <c r="G37" s="798"/>
      <c r="H37" s="798"/>
      <c r="I37" s="798"/>
      <c r="J37" s="798"/>
      <c r="K37" s="798"/>
      <c r="L37" s="798"/>
      <c r="M37" s="798"/>
      <c r="N37" s="799"/>
    </row>
    <row r="38" spans="1:14" ht="36" customHeight="1" thickBot="1">
      <c r="A38" s="794" t="s">
        <v>145</v>
      </c>
      <c r="B38" s="795"/>
      <c r="C38" s="795"/>
      <c r="D38" s="795"/>
      <c r="E38" s="795"/>
      <c r="F38" s="795"/>
      <c r="G38" s="795"/>
      <c r="H38" s="795"/>
      <c r="I38" s="795"/>
      <c r="J38" s="795"/>
      <c r="K38" s="795"/>
      <c r="L38" s="795"/>
      <c r="M38" s="795"/>
      <c r="N38" s="796"/>
    </row>
    <row r="39" ht="15">
      <c r="A39" s="195" t="s">
        <v>642</v>
      </c>
    </row>
  </sheetData>
  <sheetProtection/>
  <mergeCells count="20">
    <mergeCell ref="A38:N38"/>
    <mergeCell ref="A37:N37"/>
    <mergeCell ref="A28:N28"/>
    <mergeCell ref="A26:N26"/>
    <mergeCell ref="A25:N25"/>
    <mergeCell ref="A17:N17"/>
    <mergeCell ref="A5:B5"/>
    <mergeCell ref="A24:N24"/>
    <mergeCell ref="A23:N23"/>
    <mergeCell ref="A27:B27"/>
    <mergeCell ref="A12:N12"/>
    <mergeCell ref="A13:N13"/>
    <mergeCell ref="A14:N14"/>
    <mergeCell ref="A15:N15"/>
    <mergeCell ref="A16:B16"/>
    <mergeCell ref="A4:N4"/>
    <mergeCell ref="A3:N3"/>
    <mergeCell ref="A2:N2"/>
    <mergeCell ref="A1:N1"/>
    <mergeCell ref="A6:N6"/>
  </mergeCells>
  <printOptions/>
  <pageMargins left="0.7086614173228347" right="0.7086614173228347" top="0.7480314960629921" bottom="0.7480314960629921" header="0.31496062992125984" footer="0.31496062992125984"/>
  <pageSetup horizontalDpi="600" verticalDpi="600" orientation="landscape" paperSize="9" scale="45" r:id="rId1"/>
  <rowBreaks count="2" manualBreakCount="2">
    <brk id="11" max="13" man="1"/>
    <brk id="22" max="255" man="1"/>
  </rowBreaks>
</worksheet>
</file>

<file path=xl/worksheets/sheet13.xml><?xml version="1.0" encoding="utf-8"?>
<worksheet xmlns="http://schemas.openxmlformats.org/spreadsheetml/2006/main" xmlns:r="http://schemas.openxmlformats.org/officeDocument/2006/relationships">
  <dimension ref="A1:N17"/>
  <sheetViews>
    <sheetView zoomScalePageLayoutView="0" workbookViewId="0" topLeftCell="D7">
      <selection activeCell="L7" sqref="L7"/>
    </sheetView>
  </sheetViews>
  <sheetFormatPr defaultColWidth="9.140625" defaultRowHeight="15"/>
  <cols>
    <col min="1" max="1" width="6.28125" style="20" customWidth="1"/>
    <col min="2" max="2" width="32.421875" style="64" customWidth="1"/>
    <col min="3" max="3" width="145.57421875" style="64" customWidth="1"/>
    <col min="4" max="4" width="12.57421875" style="66" customWidth="1"/>
    <col min="5" max="5" width="15.57421875" style="66" customWidth="1"/>
    <col min="6" max="14" width="10.7109375" style="66" customWidth="1"/>
    <col min="15" max="16384" width="9.140625" style="20" customWidth="1"/>
  </cols>
  <sheetData>
    <row r="1" spans="1:14" s="62" customFormat="1" ht="30" customHeight="1" thickBot="1">
      <c r="A1" s="684" t="s">
        <v>87</v>
      </c>
      <c r="B1" s="684"/>
      <c r="C1" s="684"/>
      <c r="D1" s="684"/>
      <c r="E1" s="684"/>
      <c r="F1" s="684"/>
      <c r="G1" s="684"/>
      <c r="H1" s="684"/>
      <c r="I1" s="684"/>
      <c r="J1" s="684"/>
      <c r="K1" s="684"/>
      <c r="L1" s="684"/>
      <c r="M1" s="684"/>
      <c r="N1" s="684"/>
    </row>
    <row r="2" spans="1:14" s="62" customFormat="1" ht="30" customHeight="1">
      <c r="A2" s="727" t="s">
        <v>146</v>
      </c>
      <c r="B2" s="728"/>
      <c r="C2" s="728"/>
      <c r="D2" s="728"/>
      <c r="E2" s="728"/>
      <c r="F2" s="728"/>
      <c r="G2" s="728"/>
      <c r="H2" s="728"/>
      <c r="I2" s="728"/>
      <c r="J2" s="728"/>
      <c r="K2" s="728"/>
      <c r="L2" s="728"/>
      <c r="M2" s="728"/>
      <c r="N2" s="729"/>
    </row>
    <row r="3" spans="1:14" s="62" customFormat="1" ht="30" customHeight="1">
      <c r="A3" s="700" t="s">
        <v>2</v>
      </c>
      <c r="B3" s="701"/>
      <c r="C3" s="701"/>
      <c r="D3" s="701"/>
      <c r="E3" s="701"/>
      <c r="F3" s="701"/>
      <c r="G3" s="701"/>
      <c r="H3" s="701"/>
      <c r="I3" s="701"/>
      <c r="J3" s="701"/>
      <c r="K3" s="701"/>
      <c r="L3" s="701"/>
      <c r="M3" s="701"/>
      <c r="N3" s="702"/>
    </row>
    <row r="4" spans="1:14" ht="45.75" customHeight="1">
      <c r="A4" s="730" t="s">
        <v>77</v>
      </c>
      <c r="B4" s="731"/>
      <c r="C4" s="732"/>
      <c r="D4" s="732"/>
      <c r="E4" s="732"/>
      <c r="F4" s="732"/>
      <c r="G4" s="732"/>
      <c r="H4" s="732"/>
      <c r="I4" s="732"/>
      <c r="J4" s="732"/>
      <c r="K4" s="732"/>
      <c r="L4" s="732"/>
      <c r="M4" s="732"/>
      <c r="N4" s="733"/>
    </row>
    <row r="5" spans="1:14" ht="54.75" customHeight="1" thickBot="1">
      <c r="A5" s="706" t="s">
        <v>9</v>
      </c>
      <c r="B5" s="707"/>
      <c r="C5" s="15" t="s">
        <v>34</v>
      </c>
      <c r="D5" s="15" t="s">
        <v>11</v>
      </c>
      <c r="E5" s="15" t="s">
        <v>12</v>
      </c>
      <c r="F5" s="16">
        <v>2006</v>
      </c>
      <c r="G5" s="16">
        <v>2007</v>
      </c>
      <c r="H5" s="16">
        <v>2008</v>
      </c>
      <c r="I5" s="16">
        <v>2009</v>
      </c>
      <c r="J5" s="17">
        <v>2010</v>
      </c>
      <c r="K5" s="17">
        <v>2011</v>
      </c>
      <c r="L5" s="17">
        <v>2012</v>
      </c>
      <c r="M5" s="17">
        <v>2013</v>
      </c>
      <c r="N5" s="18">
        <v>2014</v>
      </c>
    </row>
    <row r="6" spans="1:14" ht="30" customHeight="1" thickBot="1">
      <c r="A6" s="746" t="s">
        <v>147</v>
      </c>
      <c r="B6" s="747"/>
      <c r="C6" s="747"/>
      <c r="D6" s="747"/>
      <c r="E6" s="747"/>
      <c r="F6" s="747"/>
      <c r="G6" s="747"/>
      <c r="H6" s="747"/>
      <c r="I6" s="747"/>
      <c r="J6" s="748"/>
      <c r="K6" s="748"/>
      <c r="L6" s="748"/>
      <c r="M6" s="748"/>
      <c r="N6" s="749"/>
    </row>
    <row r="7" spans="1:14" s="59" customFormat="1" ht="205.5" customHeight="1" thickBot="1">
      <c r="A7" s="272">
        <v>1</v>
      </c>
      <c r="B7" s="273" t="s">
        <v>148</v>
      </c>
      <c r="C7" s="274" t="s">
        <v>760</v>
      </c>
      <c r="D7" s="168" t="s">
        <v>25</v>
      </c>
      <c r="E7" s="168" t="s">
        <v>2</v>
      </c>
      <c r="F7" s="148">
        <v>40</v>
      </c>
      <c r="G7" s="803" t="s">
        <v>149</v>
      </c>
      <c r="H7" s="804"/>
      <c r="I7" s="148">
        <v>6.64</v>
      </c>
      <c r="J7" s="170">
        <v>4.67</v>
      </c>
      <c r="K7" s="170">
        <v>4.5</v>
      </c>
      <c r="L7" s="170"/>
      <c r="M7" s="170"/>
      <c r="N7" s="171"/>
    </row>
    <row r="8" spans="1:14" ht="30" customHeight="1" thickBot="1">
      <c r="A8" s="746" t="s">
        <v>123</v>
      </c>
      <c r="B8" s="747"/>
      <c r="C8" s="747"/>
      <c r="D8" s="747"/>
      <c r="E8" s="747"/>
      <c r="F8" s="747"/>
      <c r="G8" s="747"/>
      <c r="H8" s="747"/>
      <c r="I8" s="747"/>
      <c r="J8" s="748"/>
      <c r="K8" s="748"/>
      <c r="L8" s="748"/>
      <c r="M8" s="748"/>
      <c r="N8" s="749"/>
    </row>
    <row r="9" spans="1:14" s="59" customFormat="1" ht="205.5" customHeight="1" thickBot="1">
      <c r="A9" s="275">
        <v>2</v>
      </c>
      <c r="B9" s="276" t="s">
        <v>712</v>
      </c>
      <c r="C9" s="277" t="s">
        <v>761</v>
      </c>
      <c r="D9" s="132" t="s">
        <v>25</v>
      </c>
      <c r="E9" s="132" t="s">
        <v>2</v>
      </c>
      <c r="F9" s="278">
        <v>20</v>
      </c>
      <c r="G9" s="805" t="s">
        <v>150</v>
      </c>
      <c r="H9" s="806"/>
      <c r="I9" s="278">
        <v>8.85</v>
      </c>
      <c r="J9" s="279">
        <v>10.88</v>
      </c>
      <c r="K9" s="279">
        <v>40.8</v>
      </c>
      <c r="L9" s="279"/>
      <c r="M9" s="279"/>
      <c r="N9" s="280"/>
    </row>
    <row r="10" spans="1:14" ht="30" customHeight="1" thickBot="1">
      <c r="A10" s="746" t="s">
        <v>124</v>
      </c>
      <c r="B10" s="747"/>
      <c r="C10" s="747"/>
      <c r="D10" s="747"/>
      <c r="E10" s="747"/>
      <c r="F10" s="747"/>
      <c r="G10" s="747"/>
      <c r="H10" s="747"/>
      <c r="I10" s="747"/>
      <c r="J10" s="748"/>
      <c r="K10" s="748"/>
      <c r="L10" s="748"/>
      <c r="M10" s="748"/>
      <c r="N10" s="749"/>
    </row>
    <row r="11" spans="1:14" s="59" customFormat="1" ht="133.5" customHeight="1">
      <c r="A11" s="281">
        <v>3</v>
      </c>
      <c r="B11" s="282" t="s">
        <v>151</v>
      </c>
      <c r="C11" s="121" t="s">
        <v>762</v>
      </c>
      <c r="D11" s="122" t="s">
        <v>38</v>
      </c>
      <c r="E11" s="122" t="s">
        <v>152</v>
      </c>
      <c r="F11" s="47">
        <v>1617.567595</v>
      </c>
      <c r="G11" s="47">
        <v>1632.544085</v>
      </c>
      <c r="H11" s="47">
        <v>1665.339386</v>
      </c>
      <c r="I11" s="47">
        <v>1628.614229</v>
      </c>
      <c r="J11" s="48">
        <v>1754.769324</v>
      </c>
      <c r="K11" s="48">
        <v>1655.1</v>
      </c>
      <c r="L11" s="48">
        <v>1792.4</v>
      </c>
      <c r="M11" s="48">
        <v>1768.4</v>
      </c>
      <c r="N11" s="141">
        <v>1754.8</v>
      </c>
    </row>
    <row r="12" spans="1:14" s="59" customFormat="1" ht="133.5" customHeight="1">
      <c r="A12" s="181">
        <v>4</v>
      </c>
      <c r="B12" s="182" t="s">
        <v>153</v>
      </c>
      <c r="C12" s="183" t="s">
        <v>763</v>
      </c>
      <c r="D12" s="122" t="s">
        <v>14</v>
      </c>
      <c r="E12" s="122" t="s">
        <v>152</v>
      </c>
      <c r="F12" s="283">
        <v>5399</v>
      </c>
      <c r="G12" s="283">
        <v>5389</v>
      </c>
      <c r="H12" s="283">
        <v>5404</v>
      </c>
      <c r="I12" s="283">
        <v>5445</v>
      </c>
      <c r="J12" s="284">
        <v>5465</v>
      </c>
      <c r="K12" s="284">
        <v>5878</v>
      </c>
      <c r="L12" s="284">
        <v>7250</v>
      </c>
      <c r="M12" s="284">
        <v>7250</v>
      </c>
      <c r="N12" s="285">
        <v>7250</v>
      </c>
    </row>
    <row r="13" spans="1:14" s="59" customFormat="1" ht="133.5" customHeight="1" thickBot="1">
      <c r="A13" s="286">
        <v>5</v>
      </c>
      <c r="B13" s="287" t="s">
        <v>154</v>
      </c>
      <c r="C13" s="288" t="s">
        <v>764</v>
      </c>
      <c r="D13" s="168" t="s">
        <v>25</v>
      </c>
      <c r="E13" s="168" t="s">
        <v>152</v>
      </c>
      <c r="F13" s="289" t="s">
        <v>155</v>
      </c>
      <c r="G13" s="289" t="s">
        <v>156</v>
      </c>
      <c r="H13" s="289" t="s">
        <v>157</v>
      </c>
      <c r="I13" s="289" t="s">
        <v>158</v>
      </c>
      <c r="J13" s="290" t="s">
        <v>159</v>
      </c>
      <c r="K13" s="290">
        <v>0.11</v>
      </c>
      <c r="L13" s="290">
        <v>0.19</v>
      </c>
      <c r="M13" s="290">
        <v>0.19</v>
      </c>
      <c r="N13" s="291">
        <v>0.19</v>
      </c>
    </row>
    <row r="14" spans="1:14" ht="30" customHeight="1" thickBot="1">
      <c r="A14" s="746" t="s">
        <v>160</v>
      </c>
      <c r="B14" s="747"/>
      <c r="C14" s="747"/>
      <c r="D14" s="747"/>
      <c r="E14" s="747"/>
      <c r="F14" s="747"/>
      <c r="G14" s="747"/>
      <c r="H14" s="747"/>
      <c r="I14" s="747"/>
      <c r="J14" s="748"/>
      <c r="K14" s="748"/>
      <c r="L14" s="748"/>
      <c r="M14" s="748"/>
      <c r="N14" s="749"/>
    </row>
    <row r="15" spans="1:14" s="59" customFormat="1" ht="133.5" customHeight="1" thickBot="1">
      <c r="A15" s="275">
        <v>6</v>
      </c>
      <c r="B15" s="276" t="s">
        <v>161</v>
      </c>
      <c r="C15" s="263" t="s">
        <v>162</v>
      </c>
      <c r="D15" s="132" t="s">
        <v>38</v>
      </c>
      <c r="E15" s="132" t="s">
        <v>2</v>
      </c>
      <c r="F15" s="278">
        <v>41.31654149</v>
      </c>
      <c r="G15" s="278">
        <v>36.122919350000004</v>
      </c>
      <c r="H15" s="278">
        <v>41.493298329999995</v>
      </c>
      <c r="I15" s="278">
        <v>42.211091</v>
      </c>
      <c r="J15" s="279">
        <v>44.81655149</v>
      </c>
      <c r="K15" s="279">
        <v>44.8</v>
      </c>
      <c r="L15" s="279">
        <v>44.8</v>
      </c>
      <c r="M15" s="279">
        <v>44.8</v>
      </c>
      <c r="N15" s="280">
        <v>44.8</v>
      </c>
    </row>
    <row r="16" spans="1:14" ht="15">
      <c r="A16" s="807" t="s">
        <v>163</v>
      </c>
      <c r="B16" s="808"/>
      <c r="C16" s="808"/>
      <c r="D16" s="808"/>
      <c r="E16" s="808"/>
      <c r="F16" s="808"/>
      <c r="G16" s="808"/>
      <c r="H16" s="808"/>
      <c r="I16" s="808"/>
      <c r="J16" s="808"/>
      <c r="K16" s="808"/>
      <c r="L16" s="808"/>
      <c r="M16" s="808"/>
      <c r="N16" s="809"/>
    </row>
    <row r="17" spans="1:14" ht="15.75" thickBot="1">
      <c r="A17" s="800" t="s">
        <v>164</v>
      </c>
      <c r="B17" s="801"/>
      <c r="C17" s="801"/>
      <c r="D17" s="801"/>
      <c r="E17" s="801"/>
      <c r="F17" s="801"/>
      <c r="G17" s="801"/>
      <c r="H17" s="801"/>
      <c r="I17" s="801"/>
      <c r="J17" s="801"/>
      <c r="K17" s="801"/>
      <c r="L17" s="801"/>
      <c r="M17" s="801"/>
      <c r="N17" s="802"/>
    </row>
  </sheetData>
  <sheetProtection/>
  <mergeCells count="13">
    <mergeCell ref="A6:N6"/>
    <mergeCell ref="A1:N1"/>
    <mergeCell ref="A2:N2"/>
    <mergeCell ref="A3:N3"/>
    <mergeCell ref="A4:N4"/>
    <mergeCell ref="A5:B5"/>
    <mergeCell ref="A17:N17"/>
    <mergeCell ref="G7:H7"/>
    <mergeCell ref="A8:N8"/>
    <mergeCell ref="G9:H9"/>
    <mergeCell ref="A10:N10"/>
    <mergeCell ref="A14:N14"/>
    <mergeCell ref="A16:N16"/>
  </mergeCells>
  <printOptions horizontalCentered="1"/>
  <pageMargins left="0.1968503937007874" right="0.1968503937007874" top="0.15748031496062992" bottom="0.15748031496062992" header="0" footer="0"/>
  <pageSetup horizontalDpi="600" verticalDpi="600" orientation="landscape" pageOrder="overThenDown" paperSize="9" scale="41" r:id="rId1"/>
</worksheet>
</file>

<file path=xl/worksheets/sheet14.xml><?xml version="1.0" encoding="utf-8"?>
<worksheet xmlns="http://schemas.openxmlformats.org/spreadsheetml/2006/main" xmlns:r="http://schemas.openxmlformats.org/officeDocument/2006/relationships">
  <sheetPr>
    <tabColor theme="3" tint="0.39998000860214233"/>
  </sheetPr>
  <dimension ref="A1:O9"/>
  <sheetViews>
    <sheetView zoomScalePageLayoutView="0" workbookViewId="0" topLeftCell="A1">
      <selection activeCell="A9" sqref="A9:B9"/>
    </sheetView>
  </sheetViews>
  <sheetFormatPr defaultColWidth="9.140625" defaultRowHeight="15"/>
  <cols>
    <col min="1" max="1" width="67.421875" style="247" customWidth="1"/>
    <col min="2" max="2" width="114.00390625" style="247" customWidth="1"/>
    <col min="3" max="16384" width="9.140625" style="247" customWidth="1"/>
  </cols>
  <sheetData>
    <row r="1" spans="1:11" s="197" customFormat="1" ht="30" customHeight="1" thickBot="1">
      <c r="A1" s="684" t="s">
        <v>87</v>
      </c>
      <c r="B1" s="684"/>
      <c r="C1" s="65"/>
      <c r="D1" s="65"/>
      <c r="E1" s="65"/>
      <c r="F1" s="172"/>
      <c r="G1" s="172"/>
      <c r="H1" s="172"/>
      <c r="I1" s="172"/>
      <c r="J1" s="172"/>
      <c r="K1" s="172"/>
    </row>
    <row r="2" spans="1:11" s="197" customFormat="1" ht="30" customHeight="1">
      <c r="A2" s="685" t="s">
        <v>659</v>
      </c>
      <c r="B2" s="686"/>
      <c r="C2" s="65"/>
      <c r="D2" s="65"/>
      <c r="E2" s="65"/>
      <c r="F2" s="172"/>
      <c r="G2" s="172"/>
      <c r="H2" s="172"/>
      <c r="I2" s="172"/>
      <c r="J2" s="172"/>
      <c r="K2" s="172"/>
    </row>
    <row r="3" spans="1:11" s="197" customFormat="1" ht="30" customHeight="1" thickBot="1">
      <c r="A3" s="687" t="s">
        <v>2</v>
      </c>
      <c r="B3" s="688"/>
      <c r="C3" s="65"/>
      <c r="D3" s="65"/>
      <c r="E3" s="65"/>
      <c r="F3" s="172"/>
      <c r="G3" s="172"/>
      <c r="H3" s="172"/>
      <c r="I3" s="172"/>
      <c r="J3" s="172"/>
      <c r="K3" s="172"/>
    </row>
    <row r="4" spans="1:15" s="19" customFormat="1" ht="21" customHeight="1">
      <c r="A4" s="240"/>
      <c r="B4" s="241"/>
      <c r="C4" s="247"/>
      <c r="D4" s="247"/>
      <c r="E4" s="247"/>
      <c r="F4" s="247"/>
      <c r="G4" s="247"/>
      <c r="H4" s="247"/>
      <c r="I4" s="247"/>
      <c r="J4" s="247"/>
      <c r="K4" s="247"/>
      <c r="L4" s="247"/>
      <c r="M4" s="247"/>
      <c r="N4" s="247"/>
      <c r="O4" s="247"/>
    </row>
    <row r="5" spans="1:15" s="19" customFormat="1" ht="21" customHeight="1">
      <c r="A5" s="243"/>
      <c r="B5" s="244"/>
      <c r="C5" s="247"/>
      <c r="D5" s="247"/>
      <c r="E5" s="247"/>
      <c r="F5" s="247"/>
      <c r="G5" s="247"/>
      <c r="H5" s="247"/>
      <c r="I5" s="247"/>
      <c r="J5" s="247"/>
      <c r="K5" s="247"/>
      <c r="L5" s="247"/>
      <c r="M5" s="247"/>
      <c r="N5" s="247"/>
      <c r="O5" s="247"/>
    </row>
    <row r="6" spans="1:15" s="19" customFormat="1" ht="21" customHeight="1">
      <c r="A6" s="243"/>
      <c r="B6" s="244"/>
      <c r="C6" s="247"/>
      <c r="D6" s="247"/>
      <c r="E6" s="247"/>
      <c r="F6" s="247"/>
      <c r="G6" s="247"/>
      <c r="H6" s="247"/>
      <c r="I6" s="247"/>
      <c r="J6" s="247"/>
      <c r="K6" s="247"/>
      <c r="L6" s="247"/>
      <c r="M6" s="247"/>
      <c r="N6" s="247"/>
      <c r="O6" s="247"/>
    </row>
    <row r="7" spans="1:15" s="19" customFormat="1" ht="21" customHeight="1" thickBot="1">
      <c r="A7" s="245"/>
      <c r="B7" s="246"/>
      <c r="C7" s="247"/>
      <c r="D7" s="247"/>
      <c r="E7" s="247"/>
      <c r="F7" s="247"/>
      <c r="G7" s="247"/>
      <c r="H7" s="247"/>
      <c r="I7" s="247"/>
      <c r="J7" s="247"/>
      <c r="K7" s="247"/>
      <c r="L7" s="247"/>
      <c r="M7" s="247"/>
      <c r="N7" s="247"/>
      <c r="O7" s="247"/>
    </row>
    <row r="8" spans="1:6" s="19" customFormat="1" ht="30" customHeight="1" thickBot="1">
      <c r="A8" s="689" t="s">
        <v>599</v>
      </c>
      <c r="B8" s="690"/>
      <c r="C8" s="200"/>
      <c r="D8" s="200"/>
      <c r="E8" s="200"/>
      <c r="F8" s="200"/>
    </row>
    <row r="9" spans="1:6" s="59" customFormat="1" ht="67.5" customHeight="1" thickBot="1">
      <c r="A9" s="761" t="s">
        <v>660</v>
      </c>
      <c r="B9" s="762"/>
      <c r="C9" s="69"/>
      <c r="D9" s="69"/>
      <c r="E9" s="69"/>
      <c r="F9" s="69"/>
    </row>
  </sheetData>
  <sheetProtection/>
  <mergeCells count="5">
    <mergeCell ref="A1:B1"/>
    <mergeCell ref="A2:B2"/>
    <mergeCell ref="A3:B3"/>
    <mergeCell ref="A8:B8"/>
    <mergeCell ref="A9:B9"/>
  </mergeCells>
  <printOptions/>
  <pageMargins left="0.7086614173228347" right="0.7086614173228347" top="0.7480314960629921" bottom="0.7480314960629921" header="0.31496062992125984" footer="0.31496062992125984"/>
  <pageSetup horizontalDpi="600" verticalDpi="600" orientation="landscape" paperSize="9" scale="72" r:id="rId1"/>
</worksheet>
</file>

<file path=xl/worksheets/sheet15.xml><?xml version="1.0" encoding="utf-8"?>
<worksheet xmlns="http://schemas.openxmlformats.org/spreadsheetml/2006/main" xmlns:r="http://schemas.openxmlformats.org/officeDocument/2006/relationships">
  <dimension ref="A1:M9"/>
  <sheetViews>
    <sheetView zoomScalePageLayoutView="0" workbookViewId="0" topLeftCell="A1">
      <selection activeCell="A7" sqref="A7:L7"/>
    </sheetView>
  </sheetViews>
  <sheetFormatPr defaultColWidth="9.140625" defaultRowHeight="15"/>
  <cols>
    <col min="1" max="1" width="67.421875" style="247" customWidth="1"/>
    <col min="2" max="2" width="85.140625" style="247" customWidth="1"/>
    <col min="3" max="3" width="16.00390625" style="247" customWidth="1"/>
    <col min="4" max="12" width="9.140625" style="247" customWidth="1"/>
    <col min="13" max="13" width="38.7109375" style="247" customWidth="1"/>
    <col min="14" max="16384" width="9.140625" style="247" customWidth="1"/>
  </cols>
  <sheetData>
    <row r="1" spans="1:12" s="292" customFormat="1" ht="30" customHeight="1" thickBot="1">
      <c r="A1" s="738" t="s">
        <v>87</v>
      </c>
      <c r="B1" s="739"/>
      <c r="C1" s="739"/>
      <c r="D1" s="739"/>
      <c r="E1" s="739"/>
      <c r="F1" s="739"/>
      <c r="G1" s="739"/>
      <c r="H1" s="740"/>
      <c r="I1" s="740"/>
      <c r="J1" s="740"/>
      <c r="K1" s="740"/>
      <c r="L1" s="740"/>
    </row>
    <row r="2" spans="1:12" s="292" customFormat="1" ht="30" customHeight="1">
      <c r="A2" s="685" t="s">
        <v>659</v>
      </c>
      <c r="B2" s="698"/>
      <c r="C2" s="698"/>
      <c r="D2" s="698"/>
      <c r="E2" s="698"/>
      <c r="F2" s="698"/>
      <c r="G2" s="698"/>
      <c r="H2" s="699"/>
      <c r="I2" s="699"/>
      <c r="J2" s="699"/>
      <c r="K2" s="699"/>
      <c r="L2" s="686"/>
    </row>
    <row r="3" spans="1:12" s="292" customFormat="1" ht="30" customHeight="1">
      <c r="A3" s="700" t="s">
        <v>2</v>
      </c>
      <c r="B3" s="701"/>
      <c r="C3" s="701"/>
      <c r="D3" s="701"/>
      <c r="E3" s="701"/>
      <c r="F3" s="701"/>
      <c r="G3" s="701"/>
      <c r="H3" s="701"/>
      <c r="I3" s="701"/>
      <c r="J3" s="701"/>
      <c r="K3" s="701"/>
      <c r="L3" s="702"/>
    </row>
    <row r="4" spans="1:13" s="14" customFormat="1" ht="45.75" customHeight="1">
      <c r="A4" s="703" t="s">
        <v>8</v>
      </c>
      <c r="B4" s="704"/>
      <c r="C4" s="704"/>
      <c r="D4" s="704"/>
      <c r="E4" s="704"/>
      <c r="F4" s="704"/>
      <c r="G4" s="704"/>
      <c r="H4" s="704"/>
      <c r="I4" s="704"/>
      <c r="J4" s="704"/>
      <c r="K4" s="704"/>
      <c r="L4" s="705"/>
      <c r="M4" s="113"/>
    </row>
    <row r="5" spans="1:13" s="298" customFormat="1" ht="54.75" customHeight="1">
      <c r="A5" s="816" t="s">
        <v>9</v>
      </c>
      <c r="B5" s="817"/>
      <c r="C5" s="293" t="s">
        <v>10</v>
      </c>
      <c r="D5" s="293" t="s">
        <v>11</v>
      </c>
      <c r="E5" s="293" t="s">
        <v>12</v>
      </c>
      <c r="F5" s="294">
        <v>2008</v>
      </c>
      <c r="G5" s="294">
        <v>2009</v>
      </c>
      <c r="H5" s="295">
        <v>2010</v>
      </c>
      <c r="I5" s="295">
        <v>2011</v>
      </c>
      <c r="J5" s="295">
        <v>2012</v>
      </c>
      <c r="K5" s="295">
        <v>2013</v>
      </c>
      <c r="L5" s="296">
        <v>2014</v>
      </c>
      <c r="M5" s="297"/>
    </row>
    <row r="6" spans="1:12" s="297" customFormat="1" ht="45.75" customHeight="1" thickBot="1">
      <c r="A6" s="706" t="s">
        <v>33</v>
      </c>
      <c r="B6" s="818"/>
      <c r="C6" s="818"/>
      <c r="D6" s="818"/>
      <c r="E6" s="818"/>
      <c r="F6" s="818"/>
      <c r="G6" s="818"/>
      <c r="H6" s="818"/>
      <c r="I6" s="818"/>
      <c r="J6" s="818"/>
      <c r="K6" s="818"/>
      <c r="L6" s="819"/>
    </row>
    <row r="7" spans="1:12" s="297" customFormat="1" ht="39.75" customHeight="1">
      <c r="A7" s="820" t="s">
        <v>661</v>
      </c>
      <c r="B7" s="821"/>
      <c r="C7" s="821"/>
      <c r="D7" s="821"/>
      <c r="E7" s="821"/>
      <c r="F7" s="821"/>
      <c r="G7" s="821"/>
      <c r="H7" s="821"/>
      <c r="I7" s="821"/>
      <c r="J7" s="821"/>
      <c r="K7" s="821"/>
      <c r="L7" s="822"/>
    </row>
    <row r="8" spans="1:12" s="297" customFormat="1" ht="39.75" customHeight="1">
      <c r="A8" s="810" t="s">
        <v>662</v>
      </c>
      <c r="B8" s="811"/>
      <c r="C8" s="811"/>
      <c r="D8" s="811"/>
      <c r="E8" s="811"/>
      <c r="F8" s="811"/>
      <c r="G8" s="811"/>
      <c r="H8" s="811"/>
      <c r="I8" s="811"/>
      <c r="J8" s="811"/>
      <c r="K8" s="811"/>
      <c r="L8" s="812"/>
    </row>
    <row r="9" spans="1:12" s="297" customFormat="1" ht="39.75" customHeight="1" thickBot="1">
      <c r="A9" s="813" t="s">
        <v>663</v>
      </c>
      <c r="B9" s="814"/>
      <c r="C9" s="814"/>
      <c r="D9" s="814"/>
      <c r="E9" s="814"/>
      <c r="F9" s="814"/>
      <c r="G9" s="814"/>
      <c r="H9" s="814"/>
      <c r="I9" s="814"/>
      <c r="J9" s="814"/>
      <c r="K9" s="814"/>
      <c r="L9" s="815"/>
    </row>
  </sheetData>
  <sheetProtection/>
  <mergeCells count="9">
    <mergeCell ref="A1:L1"/>
    <mergeCell ref="A8:L8"/>
    <mergeCell ref="A9:L9"/>
    <mergeCell ref="A2:L2"/>
    <mergeCell ref="A3:L3"/>
    <mergeCell ref="A4:L4"/>
    <mergeCell ref="A5:B5"/>
    <mergeCell ref="A6:L6"/>
    <mergeCell ref="A7:L7"/>
  </mergeCells>
  <printOptions/>
  <pageMargins left="0.7" right="0.7" top="0.75" bottom="0.75" header="0.3" footer="0.3"/>
  <pageSetup horizontalDpi="600" verticalDpi="600" orientation="landscape" paperSize="9" scale="48" r:id="rId1"/>
</worksheet>
</file>

<file path=xl/worksheets/sheet16.xml><?xml version="1.0" encoding="utf-8"?>
<worksheet xmlns="http://schemas.openxmlformats.org/spreadsheetml/2006/main" xmlns:r="http://schemas.openxmlformats.org/officeDocument/2006/relationships">
  <sheetPr>
    <tabColor theme="3" tint="0.39998000860214233"/>
    <pageSetUpPr fitToPage="1"/>
  </sheetPr>
  <dimension ref="A1:F12"/>
  <sheetViews>
    <sheetView zoomScalePageLayoutView="0" workbookViewId="0" topLeftCell="A1">
      <selection activeCell="A1" sqref="A1:B1"/>
    </sheetView>
  </sheetViews>
  <sheetFormatPr defaultColWidth="9.140625" defaultRowHeight="15"/>
  <cols>
    <col min="1" max="1" width="47.140625" style="20" customWidth="1"/>
    <col min="2" max="2" width="100.140625" style="64" customWidth="1"/>
    <col min="3" max="3" width="31.7109375" style="72" customWidth="1"/>
    <col min="4" max="5" width="25.140625" style="66" customWidth="1"/>
    <col min="6" max="8" width="25.140625" style="20" customWidth="1"/>
    <col min="9" max="16384" width="9.140625" style="20" customWidth="1"/>
  </cols>
  <sheetData>
    <row r="1" spans="1:5" ht="30" customHeight="1">
      <c r="A1" s="684" t="s">
        <v>165</v>
      </c>
      <c r="B1" s="684"/>
      <c r="C1" s="66"/>
      <c r="E1" s="20"/>
    </row>
    <row r="2" spans="1:5" ht="30" customHeight="1" thickBot="1">
      <c r="A2" s="687" t="s">
        <v>602</v>
      </c>
      <c r="B2" s="688"/>
      <c r="C2" s="66"/>
      <c r="E2" s="20"/>
    </row>
    <row r="3" spans="1:5" ht="30" customHeight="1" thickBot="1">
      <c r="A3" s="687" t="s">
        <v>2</v>
      </c>
      <c r="B3" s="688"/>
      <c r="C3" s="66"/>
      <c r="E3" s="20"/>
    </row>
    <row r="4" spans="1:4" s="59" customFormat="1" ht="84.75" customHeight="1">
      <c r="A4" s="240" t="s">
        <v>166</v>
      </c>
      <c r="B4" s="241" t="s">
        <v>167</v>
      </c>
      <c r="C4" s="69"/>
      <c r="D4" s="69"/>
    </row>
    <row r="5" spans="1:4" s="59" customFormat="1" ht="154.5" customHeight="1" thickBot="1">
      <c r="A5" s="245" t="s">
        <v>168</v>
      </c>
      <c r="B5" s="246" t="s">
        <v>169</v>
      </c>
      <c r="C5" s="69"/>
      <c r="D5" s="69"/>
    </row>
    <row r="6" spans="1:4" s="59" customFormat="1" ht="111" customHeight="1" thickBot="1">
      <c r="A6" s="245" t="s">
        <v>698</v>
      </c>
      <c r="B6" s="246" t="s">
        <v>699</v>
      </c>
      <c r="C6" s="69"/>
      <c r="D6" s="69"/>
    </row>
    <row r="7" spans="1:6" s="19" customFormat="1" ht="60.75" customHeight="1" thickBot="1">
      <c r="A7" s="689" t="s">
        <v>599</v>
      </c>
      <c r="B7" s="690"/>
      <c r="C7" s="200"/>
      <c r="D7" s="200"/>
      <c r="E7" s="200"/>
      <c r="F7" s="200"/>
    </row>
    <row r="8" spans="1:2" ht="42.75" customHeight="1" thickBot="1">
      <c r="A8" s="761" t="s">
        <v>696</v>
      </c>
      <c r="B8" s="762"/>
    </row>
    <row r="9" spans="1:2" ht="51" customHeight="1">
      <c r="A9" s="823"/>
      <c r="B9" s="823"/>
    </row>
    <row r="10" spans="1:2" ht="50.25" customHeight="1">
      <c r="A10" s="823"/>
      <c r="B10" s="823"/>
    </row>
    <row r="11" spans="1:2" ht="45.75" customHeight="1">
      <c r="A11" s="823"/>
      <c r="B11" s="823"/>
    </row>
    <row r="12" spans="1:2" ht="49.5" customHeight="1">
      <c r="A12" s="823"/>
      <c r="B12" s="823"/>
    </row>
  </sheetData>
  <sheetProtection/>
  <mergeCells count="9">
    <mergeCell ref="A7:B7"/>
    <mergeCell ref="A8:B8"/>
    <mergeCell ref="A12:B12"/>
    <mergeCell ref="A1:B1"/>
    <mergeCell ref="A2:B2"/>
    <mergeCell ref="A3:B3"/>
    <mergeCell ref="A9:B9"/>
    <mergeCell ref="A10:B10"/>
    <mergeCell ref="A11:B11"/>
  </mergeCells>
  <printOptions horizontalCentered="1"/>
  <pageMargins left="0.3937007874015748" right="0.23622047244094488" top="0.5511811023622047" bottom="0.1968503937007874" header="0" footer="0"/>
  <pageSetup fitToHeight="1" fitToWidth="1" horizontalDpi="600" verticalDpi="600" orientation="landscape" paperSize="8" scale="89" r:id="rId1"/>
  <headerFooter>
    <oddFooter>&amp;R&amp;P</oddFooter>
  </headerFooter>
</worksheet>
</file>

<file path=xl/worksheets/sheet17.xml><?xml version="1.0" encoding="utf-8"?>
<worksheet xmlns="http://schemas.openxmlformats.org/spreadsheetml/2006/main" xmlns:r="http://schemas.openxmlformats.org/officeDocument/2006/relationships">
  <dimension ref="A1:M19"/>
  <sheetViews>
    <sheetView zoomScalePageLayoutView="0" workbookViewId="0" topLeftCell="A16">
      <selection activeCell="A18" sqref="A18"/>
    </sheetView>
  </sheetViews>
  <sheetFormatPr defaultColWidth="9.140625" defaultRowHeight="15"/>
  <cols>
    <col min="1" max="1" width="4.140625" style="63" customWidth="1"/>
    <col min="2" max="2" width="48.00390625" style="64" customWidth="1"/>
    <col min="3" max="3" width="122.8515625" style="64" customWidth="1"/>
    <col min="4" max="4" width="11.8515625" style="64" customWidth="1"/>
    <col min="5" max="5" width="15.7109375" style="64" customWidth="1"/>
    <col min="6" max="6" width="13.28125" style="64" customWidth="1"/>
    <col min="7" max="12" width="13.28125" style="66" customWidth="1"/>
    <col min="13" max="13" width="13.421875" style="66" customWidth="1"/>
    <col min="14" max="16384" width="9.140625" style="20" customWidth="1"/>
  </cols>
  <sheetData>
    <row r="1" spans="1:13" s="14" customFormat="1" ht="30" customHeight="1" thickBot="1">
      <c r="A1" s="738" t="s">
        <v>165</v>
      </c>
      <c r="B1" s="739"/>
      <c r="C1" s="739"/>
      <c r="D1" s="739"/>
      <c r="E1" s="739"/>
      <c r="F1" s="739"/>
      <c r="G1" s="739"/>
      <c r="H1" s="739"/>
      <c r="I1" s="740"/>
      <c r="J1" s="738"/>
      <c r="K1" s="788"/>
      <c r="L1" s="788"/>
      <c r="M1" s="788"/>
    </row>
    <row r="2" spans="1:13" s="14" customFormat="1" ht="30" customHeight="1">
      <c r="A2" s="727" t="s">
        <v>603</v>
      </c>
      <c r="B2" s="728"/>
      <c r="C2" s="728"/>
      <c r="D2" s="728"/>
      <c r="E2" s="728"/>
      <c r="F2" s="728"/>
      <c r="G2" s="728"/>
      <c r="H2" s="728"/>
      <c r="I2" s="728"/>
      <c r="J2" s="728"/>
      <c r="K2" s="728"/>
      <c r="L2" s="728"/>
      <c r="M2" s="729"/>
    </row>
    <row r="3" spans="1:13" s="14" customFormat="1" ht="30" customHeight="1">
      <c r="A3" s="700" t="s">
        <v>2</v>
      </c>
      <c r="B3" s="701"/>
      <c r="C3" s="701"/>
      <c r="D3" s="701"/>
      <c r="E3" s="701"/>
      <c r="F3" s="701"/>
      <c r="G3" s="701"/>
      <c r="H3" s="701"/>
      <c r="I3" s="701"/>
      <c r="J3" s="701"/>
      <c r="K3" s="701"/>
      <c r="L3" s="701"/>
      <c r="M3" s="702"/>
    </row>
    <row r="4" spans="1:13" ht="45.75" customHeight="1">
      <c r="A4" s="703" t="s">
        <v>8</v>
      </c>
      <c r="B4" s="759"/>
      <c r="C4" s="759"/>
      <c r="D4" s="759"/>
      <c r="E4" s="759"/>
      <c r="F4" s="759"/>
      <c r="G4" s="759"/>
      <c r="H4" s="759"/>
      <c r="I4" s="759"/>
      <c r="J4" s="759"/>
      <c r="K4" s="759"/>
      <c r="L4" s="759"/>
      <c r="M4" s="760"/>
    </row>
    <row r="5" spans="1:13" ht="54.75" customHeight="1">
      <c r="A5" s="730" t="s">
        <v>9</v>
      </c>
      <c r="B5" s="824"/>
      <c r="C5" s="302" t="s">
        <v>10</v>
      </c>
      <c r="D5" s="302" t="s">
        <v>11</v>
      </c>
      <c r="E5" s="302" t="s">
        <v>12</v>
      </c>
      <c r="F5" s="828" t="s">
        <v>170</v>
      </c>
      <c r="G5" s="759"/>
      <c r="H5" s="759"/>
      <c r="I5" s="759"/>
      <c r="J5" s="759"/>
      <c r="K5" s="759"/>
      <c r="L5" s="759"/>
      <c r="M5" s="760"/>
    </row>
    <row r="6" spans="1:13" ht="45.75" customHeight="1" thickBot="1">
      <c r="A6" s="303"/>
      <c r="B6" s="304"/>
      <c r="C6" s="304"/>
      <c r="D6" s="304"/>
      <c r="E6" s="305"/>
      <c r="F6" s="15" t="s">
        <v>171</v>
      </c>
      <c r="G6" s="15" t="s">
        <v>48</v>
      </c>
      <c r="H6" s="15" t="s">
        <v>49</v>
      </c>
      <c r="I6" s="15" t="s">
        <v>50</v>
      </c>
      <c r="J6" s="15" t="s">
        <v>62</v>
      </c>
      <c r="K6" s="15" t="s">
        <v>68</v>
      </c>
      <c r="L6" s="306" t="s">
        <v>601</v>
      </c>
      <c r="M6" s="154" t="s">
        <v>657</v>
      </c>
    </row>
    <row r="7" spans="1:13" ht="165" customHeight="1">
      <c r="A7" s="307">
        <v>1</v>
      </c>
      <c r="B7" s="308" t="s">
        <v>172</v>
      </c>
      <c r="C7" s="309" t="s">
        <v>769</v>
      </c>
      <c r="D7" s="122" t="s">
        <v>131</v>
      </c>
      <c r="E7" s="122" t="s">
        <v>2</v>
      </c>
      <c r="F7" s="310">
        <v>55.33</v>
      </c>
      <c r="G7" s="310">
        <v>60.68</v>
      </c>
      <c r="H7" s="310">
        <v>46.78</v>
      </c>
      <c r="I7" s="310">
        <v>56.34</v>
      </c>
      <c r="J7" s="310">
        <v>57.22</v>
      </c>
      <c r="K7" s="310">
        <v>44.8</v>
      </c>
      <c r="L7" s="311">
        <v>38.17</v>
      </c>
      <c r="M7" s="312">
        <v>32.03</v>
      </c>
    </row>
    <row r="8" spans="1:13" ht="152.25" customHeight="1">
      <c r="A8" s="119">
        <v>2</v>
      </c>
      <c r="B8" s="308" t="s">
        <v>631</v>
      </c>
      <c r="C8" s="309" t="s">
        <v>655</v>
      </c>
      <c r="D8" s="122" t="s">
        <v>174</v>
      </c>
      <c r="E8" s="122" t="s">
        <v>2</v>
      </c>
      <c r="F8" s="310"/>
      <c r="G8" s="310"/>
      <c r="H8" s="310"/>
      <c r="I8" s="310"/>
      <c r="J8" s="310"/>
      <c r="K8" s="310"/>
      <c r="L8" s="670">
        <v>337</v>
      </c>
      <c r="M8" s="671">
        <v>205</v>
      </c>
    </row>
    <row r="9" spans="1:13" ht="195">
      <c r="A9" s="119">
        <v>3</v>
      </c>
      <c r="B9" s="120" t="s">
        <v>173</v>
      </c>
      <c r="C9" s="309" t="s">
        <v>770</v>
      </c>
      <c r="D9" s="122" t="s">
        <v>174</v>
      </c>
      <c r="E9" s="122" t="s">
        <v>2</v>
      </c>
      <c r="F9" s="313">
        <v>327</v>
      </c>
      <c r="G9" s="313">
        <v>338</v>
      </c>
      <c r="H9" s="313">
        <v>516</v>
      </c>
      <c r="I9" s="313">
        <v>358</v>
      </c>
      <c r="J9" s="313">
        <v>363</v>
      </c>
      <c r="K9" s="313">
        <v>362</v>
      </c>
      <c r="L9" s="314"/>
      <c r="M9" s="315"/>
    </row>
    <row r="10" spans="1:13" ht="202.5" customHeight="1">
      <c r="A10" s="119">
        <v>4</v>
      </c>
      <c r="B10" s="120" t="s">
        <v>175</v>
      </c>
      <c r="C10" s="309" t="s">
        <v>771</v>
      </c>
      <c r="D10" s="122" t="s">
        <v>174</v>
      </c>
      <c r="E10" s="122" t="s">
        <v>2</v>
      </c>
      <c r="F10" s="313">
        <v>386</v>
      </c>
      <c r="G10" s="313">
        <v>332</v>
      </c>
      <c r="H10" s="313">
        <v>282</v>
      </c>
      <c r="I10" s="313">
        <v>139</v>
      </c>
      <c r="J10" s="313">
        <v>311</v>
      </c>
      <c r="K10" s="313">
        <v>362</v>
      </c>
      <c r="L10" s="314"/>
      <c r="M10" s="315"/>
    </row>
    <row r="11" spans="1:13" ht="220.5" customHeight="1" thickBot="1">
      <c r="A11" s="261">
        <v>5</v>
      </c>
      <c r="B11" s="316" t="s">
        <v>176</v>
      </c>
      <c r="C11" s="277" t="s">
        <v>772</v>
      </c>
      <c r="D11" s="132" t="s">
        <v>174</v>
      </c>
      <c r="E11" s="132" t="s">
        <v>2</v>
      </c>
      <c r="F11" s="317">
        <v>361</v>
      </c>
      <c r="G11" s="317">
        <v>108</v>
      </c>
      <c r="H11" s="317">
        <v>84</v>
      </c>
      <c r="I11" s="317">
        <v>229</v>
      </c>
      <c r="J11" s="317">
        <v>220</v>
      </c>
      <c r="K11" s="317">
        <v>362</v>
      </c>
      <c r="L11" s="318"/>
      <c r="M11" s="319"/>
    </row>
    <row r="12" spans="1:13" ht="30" customHeight="1" thickBot="1">
      <c r="A12" s="738" t="s">
        <v>165</v>
      </c>
      <c r="B12" s="739"/>
      <c r="C12" s="739"/>
      <c r="D12" s="739"/>
      <c r="E12" s="739"/>
      <c r="F12" s="739"/>
      <c r="G12" s="739"/>
      <c r="H12" s="739"/>
      <c r="I12" s="740"/>
      <c r="J12" s="738"/>
      <c r="K12" s="788"/>
      <c r="L12" s="788"/>
      <c r="M12" s="788"/>
    </row>
    <row r="13" spans="1:13" ht="30" customHeight="1">
      <c r="A13" s="727" t="s">
        <v>603</v>
      </c>
      <c r="B13" s="728"/>
      <c r="C13" s="728"/>
      <c r="D13" s="728"/>
      <c r="E13" s="728"/>
      <c r="F13" s="728"/>
      <c r="G13" s="728"/>
      <c r="H13" s="728"/>
      <c r="I13" s="728"/>
      <c r="J13" s="728"/>
      <c r="K13" s="728"/>
      <c r="L13" s="728"/>
      <c r="M13" s="729"/>
    </row>
    <row r="14" spans="1:13" ht="30" customHeight="1">
      <c r="A14" s="700" t="s">
        <v>2</v>
      </c>
      <c r="B14" s="701"/>
      <c r="C14" s="701"/>
      <c r="D14" s="701"/>
      <c r="E14" s="701"/>
      <c r="F14" s="701"/>
      <c r="G14" s="701"/>
      <c r="H14" s="701"/>
      <c r="I14" s="701"/>
      <c r="J14" s="701"/>
      <c r="K14" s="701"/>
      <c r="L14" s="701"/>
      <c r="M14" s="702"/>
    </row>
    <row r="15" spans="1:13" ht="71.25" customHeight="1" thickBot="1">
      <c r="A15" s="703" t="s">
        <v>8</v>
      </c>
      <c r="B15" s="759"/>
      <c r="C15" s="759"/>
      <c r="D15" s="759"/>
      <c r="E15" s="759"/>
      <c r="F15" s="759"/>
      <c r="G15" s="759"/>
      <c r="H15" s="759"/>
      <c r="I15" s="759"/>
      <c r="J15" s="759"/>
      <c r="K15" s="759"/>
      <c r="L15" s="759"/>
      <c r="M15" s="760"/>
    </row>
    <row r="16" spans="1:13" ht="54.75" customHeight="1">
      <c r="A16" s="730" t="s">
        <v>9</v>
      </c>
      <c r="B16" s="824"/>
      <c r="C16" s="302" t="s">
        <v>10</v>
      </c>
      <c r="D16" s="302" t="s">
        <v>11</v>
      </c>
      <c r="E16" s="302" t="s">
        <v>12</v>
      </c>
      <c r="F16" s="829" t="s">
        <v>170</v>
      </c>
      <c r="G16" s="830"/>
      <c r="H16" s="830"/>
      <c r="I16" s="830"/>
      <c r="J16" s="830"/>
      <c r="K16" s="830"/>
      <c r="L16" s="830"/>
      <c r="M16" s="831"/>
    </row>
    <row r="17" spans="1:13" s="322" customFormat="1" ht="45.75" customHeight="1" thickBot="1">
      <c r="A17" s="825"/>
      <c r="B17" s="826"/>
      <c r="C17" s="826"/>
      <c r="D17" s="826"/>
      <c r="E17" s="826"/>
      <c r="F17" s="114">
        <v>2007</v>
      </c>
      <c r="G17" s="114">
        <v>2008</v>
      </c>
      <c r="H17" s="114">
        <v>2009</v>
      </c>
      <c r="I17" s="114">
        <v>2010</v>
      </c>
      <c r="J17" s="114">
        <v>2011</v>
      </c>
      <c r="K17" s="320">
        <v>2012</v>
      </c>
      <c r="L17" s="320">
        <v>2013</v>
      </c>
      <c r="M17" s="321">
        <v>2014</v>
      </c>
    </row>
    <row r="18" spans="1:13" ht="218.25" customHeight="1" thickBot="1">
      <c r="A18" s="261">
        <v>6</v>
      </c>
      <c r="B18" s="262" t="s">
        <v>177</v>
      </c>
      <c r="C18" s="277" t="s">
        <v>886</v>
      </c>
      <c r="D18" s="132" t="s">
        <v>25</v>
      </c>
      <c r="E18" s="132" t="s">
        <v>178</v>
      </c>
      <c r="F18" s="323">
        <v>97.69450509578417</v>
      </c>
      <c r="G18" s="323">
        <v>89.46806718218583</v>
      </c>
      <c r="H18" s="323">
        <v>98.75878129941195</v>
      </c>
      <c r="I18" s="323">
        <v>100</v>
      </c>
      <c r="J18" s="323">
        <v>99.25192490217904</v>
      </c>
      <c r="K18" s="324">
        <v>97.4</v>
      </c>
      <c r="L18" s="324">
        <v>96.6</v>
      </c>
      <c r="M18" s="325">
        <v>98.1</v>
      </c>
    </row>
    <row r="19" spans="1:13" ht="18.75" customHeight="1">
      <c r="A19" s="827"/>
      <c r="B19" s="827"/>
      <c r="C19" s="827"/>
      <c r="D19" s="827"/>
      <c r="E19" s="827"/>
      <c r="F19" s="827"/>
      <c r="G19" s="827"/>
      <c r="H19" s="827"/>
      <c r="I19" s="827"/>
      <c r="J19" s="827"/>
      <c r="K19" s="827"/>
      <c r="L19" s="827"/>
      <c r="M19" s="827"/>
    </row>
  </sheetData>
  <sheetProtection/>
  <mergeCells count="16">
    <mergeCell ref="A16:B16"/>
    <mergeCell ref="A17:E17"/>
    <mergeCell ref="A19:M19"/>
    <mergeCell ref="A1:I1"/>
    <mergeCell ref="J1:M1"/>
    <mergeCell ref="A2:M2"/>
    <mergeCell ref="A3:M3"/>
    <mergeCell ref="A4:M4"/>
    <mergeCell ref="A5:B5"/>
    <mergeCell ref="F5:M5"/>
    <mergeCell ref="F16:M16"/>
    <mergeCell ref="A12:I12"/>
    <mergeCell ref="J12:M12"/>
    <mergeCell ref="A13:M13"/>
    <mergeCell ref="A14:M14"/>
    <mergeCell ref="A15:M15"/>
  </mergeCells>
  <printOptions horizontalCentered="1"/>
  <pageMargins left="0.3937007874015748" right="0.2362204724409449" top="0.5511811023622047" bottom="0.1968503937007874" header="0" footer="0"/>
  <pageSetup fitToHeight="2" horizontalDpi="600" verticalDpi="600" orientation="landscape" paperSize="9" scale="45" r:id="rId1"/>
  <rowBreaks count="1" manualBreakCount="1">
    <brk id="11" max="12" man="1"/>
  </rowBreaks>
</worksheet>
</file>

<file path=xl/worksheets/sheet18.xml><?xml version="1.0" encoding="utf-8"?>
<worksheet xmlns="http://schemas.openxmlformats.org/spreadsheetml/2006/main" xmlns:r="http://schemas.openxmlformats.org/officeDocument/2006/relationships">
  <sheetPr>
    <tabColor theme="3" tint="0.39998000860214233"/>
    <pageSetUpPr fitToPage="1"/>
  </sheetPr>
  <dimension ref="A1:J9"/>
  <sheetViews>
    <sheetView zoomScalePageLayoutView="0" workbookViewId="0" topLeftCell="A1">
      <selection activeCell="A1" sqref="A1:B1"/>
    </sheetView>
  </sheetViews>
  <sheetFormatPr defaultColWidth="9.140625" defaultRowHeight="15"/>
  <cols>
    <col min="1" max="1" width="53.140625" style="20" customWidth="1"/>
    <col min="2" max="2" width="146.57421875" style="64" customWidth="1"/>
    <col min="3" max="3" width="27.421875" style="64" customWidth="1"/>
    <col min="4" max="4" width="24.57421875" style="64" customWidth="1"/>
    <col min="5" max="5" width="21.140625" style="64" customWidth="1"/>
    <col min="6" max="6" width="24.57421875" style="64" customWidth="1"/>
    <col min="7" max="7" width="19.57421875" style="66" customWidth="1"/>
    <col min="8" max="8" width="24.57421875" style="66" customWidth="1"/>
    <col min="9" max="9" width="11.00390625" style="66" customWidth="1"/>
    <col min="10" max="10" width="10.57421875" style="66" customWidth="1"/>
    <col min="11" max="11" width="11.7109375" style="66" customWidth="1"/>
    <col min="12" max="12" width="10.57421875" style="66" customWidth="1"/>
    <col min="13" max="13" width="10.57421875" style="20" customWidth="1"/>
    <col min="14" max="14" width="9.7109375" style="20" customWidth="1"/>
    <col min="15" max="16384" width="9.140625" style="20" customWidth="1"/>
  </cols>
  <sheetData>
    <row r="1" spans="1:10" s="20" customFormat="1" ht="30" customHeight="1" thickBot="1">
      <c r="A1" s="684" t="s">
        <v>165</v>
      </c>
      <c r="B1" s="684"/>
      <c r="C1" s="64"/>
      <c r="D1" s="64"/>
      <c r="E1" s="66"/>
      <c r="F1" s="66"/>
      <c r="G1" s="66"/>
      <c r="H1" s="66"/>
      <c r="I1" s="66"/>
      <c r="J1" s="66"/>
    </row>
    <row r="2" spans="1:10" s="20" customFormat="1" ht="30" customHeight="1">
      <c r="A2" s="685" t="s">
        <v>179</v>
      </c>
      <c r="B2" s="686"/>
      <c r="C2" s="64"/>
      <c r="D2" s="64"/>
      <c r="E2" s="66"/>
      <c r="F2" s="66"/>
      <c r="G2" s="66"/>
      <c r="H2" s="66"/>
      <c r="I2" s="66"/>
      <c r="J2" s="66"/>
    </row>
    <row r="3" spans="1:10" s="20" customFormat="1" ht="30" customHeight="1" thickBot="1">
      <c r="A3" s="687" t="s">
        <v>2</v>
      </c>
      <c r="B3" s="688"/>
      <c r="C3" s="64"/>
      <c r="D3" s="64"/>
      <c r="E3" s="66"/>
      <c r="F3" s="66"/>
      <c r="G3" s="66"/>
      <c r="H3" s="66"/>
      <c r="I3" s="66"/>
      <c r="J3" s="66"/>
    </row>
    <row r="4" spans="1:10" s="59" customFormat="1" ht="68.25" customHeight="1">
      <c r="A4" s="240" t="s">
        <v>180</v>
      </c>
      <c r="B4" s="241" t="s">
        <v>181</v>
      </c>
      <c r="C4" s="326"/>
      <c r="D4" s="326"/>
      <c r="E4" s="69"/>
      <c r="F4" s="69"/>
      <c r="G4" s="69"/>
      <c r="H4" s="69"/>
      <c r="I4" s="69"/>
      <c r="J4" s="69"/>
    </row>
    <row r="5" spans="1:10" s="59" customFormat="1" ht="270" customHeight="1">
      <c r="A5" s="243" t="s">
        <v>182</v>
      </c>
      <c r="B5" s="244" t="s">
        <v>773</v>
      </c>
      <c r="C5" s="326"/>
      <c r="D5" s="326"/>
      <c r="E5" s="69"/>
      <c r="F5" s="69"/>
      <c r="G5" s="69"/>
      <c r="H5" s="69"/>
      <c r="I5" s="69"/>
      <c r="J5" s="69"/>
    </row>
    <row r="6" spans="1:10" s="59" customFormat="1" ht="213.75" customHeight="1">
      <c r="A6" s="243" t="s">
        <v>183</v>
      </c>
      <c r="B6" s="244" t="s">
        <v>184</v>
      </c>
      <c r="C6" s="326"/>
      <c r="D6" s="326"/>
      <c r="E6" s="69"/>
      <c r="F6" s="69"/>
      <c r="G6" s="69"/>
      <c r="H6" s="69"/>
      <c r="I6" s="69"/>
      <c r="J6" s="69"/>
    </row>
    <row r="7" spans="1:10" s="59" customFormat="1" ht="86.25" customHeight="1" thickBot="1">
      <c r="A7" s="245" t="s">
        <v>185</v>
      </c>
      <c r="B7" s="246" t="s">
        <v>186</v>
      </c>
      <c r="C7" s="326"/>
      <c r="D7" s="326"/>
      <c r="E7" s="69"/>
      <c r="F7" s="69"/>
      <c r="G7" s="69"/>
      <c r="H7" s="69"/>
      <c r="I7" s="69"/>
      <c r="J7" s="69"/>
    </row>
    <row r="8" spans="1:6" s="19" customFormat="1" ht="60.75" customHeight="1" thickBot="1">
      <c r="A8" s="689" t="s">
        <v>599</v>
      </c>
      <c r="B8" s="690"/>
      <c r="C8" s="200"/>
      <c r="D8" s="200"/>
      <c r="E8" s="200"/>
      <c r="F8" s="200"/>
    </row>
    <row r="9" spans="1:5" s="20" customFormat="1" ht="42.75" customHeight="1" thickBot="1">
      <c r="A9" s="761" t="s">
        <v>696</v>
      </c>
      <c r="B9" s="762"/>
      <c r="C9" s="72"/>
      <c r="D9" s="66"/>
      <c r="E9" s="66"/>
    </row>
  </sheetData>
  <sheetProtection/>
  <mergeCells count="5">
    <mergeCell ref="A1:B1"/>
    <mergeCell ref="A2:B2"/>
    <mergeCell ref="A3:B3"/>
    <mergeCell ref="A8:B8"/>
    <mergeCell ref="A9:B9"/>
  </mergeCells>
  <printOptions horizontalCentered="1"/>
  <pageMargins left="0.3937007874015748" right="0.2362204724409449" top="0.5511811023622047" bottom="0.1968503937007874" header="0" footer="0"/>
  <pageSetup fitToHeight="1" fitToWidth="1" horizontalDpi="600" verticalDpi="600" orientation="landscape" paperSize="9" scale="60" r:id="rId1"/>
</worksheet>
</file>

<file path=xl/worksheets/sheet19.xml><?xml version="1.0" encoding="utf-8"?>
<worksheet xmlns="http://schemas.openxmlformats.org/spreadsheetml/2006/main" xmlns:r="http://schemas.openxmlformats.org/officeDocument/2006/relationships">
  <sheetPr>
    <pageSetUpPr fitToPage="1"/>
  </sheetPr>
  <dimension ref="A1:K14"/>
  <sheetViews>
    <sheetView zoomScalePageLayoutView="0" workbookViewId="0" topLeftCell="A1">
      <selection activeCell="A1" sqref="A1:K1"/>
    </sheetView>
  </sheetViews>
  <sheetFormatPr defaultColWidth="9.140625" defaultRowHeight="15"/>
  <cols>
    <col min="1" max="1" width="4.140625" style="63" customWidth="1"/>
    <col min="2" max="2" width="38.7109375" style="64" customWidth="1"/>
    <col min="3" max="3" width="81.28125" style="64" customWidth="1"/>
    <col min="4" max="4" width="11.8515625" style="64" customWidth="1"/>
    <col min="5" max="5" width="18.140625" style="64" customWidth="1"/>
    <col min="6" max="6" width="14.421875" style="66" customWidth="1"/>
    <col min="7" max="11" width="14.00390625" style="66" customWidth="1"/>
    <col min="12" max="16384" width="9.140625" style="20" customWidth="1"/>
  </cols>
  <sheetData>
    <row r="1" spans="1:11" s="14" customFormat="1" ht="30" customHeight="1" thickBot="1">
      <c r="A1" s="738" t="s">
        <v>165</v>
      </c>
      <c r="B1" s="739"/>
      <c r="C1" s="739"/>
      <c r="D1" s="739"/>
      <c r="E1" s="739"/>
      <c r="F1" s="739"/>
      <c r="G1" s="739"/>
      <c r="H1" s="739"/>
      <c r="I1" s="740"/>
      <c r="J1" s="740"/>
      <c r="K1" s="740"/>
    </row>
    <row r="2" spans="1:11" s="14" customFormat="1" ht="30" customHeight="1">
      <c r="A2" s="727" t="s">
        <v>187</v>
      </c>
      <c r="B2" s="728"/>
      <c r="C2" s="728"/>
      <c r="D2" s="728"/>
      <c r="E2" s="728"/>
      <c r="F2" s="728"/>
      <c r="G2" s="728"/>
      <c r="H2" s="728"/>
      <c r="I2" s="728"/>
      <c r="J2" s="728"/>
      <c r="K2" s="729"/>
    </row>
    <row r="3" spans="1:11" s="14" customFormat="1" ht="30" customHeight="1">
      <c r="A3" s="700" t="s">
        <v>2</v>
      </c>
      <c r="B3" s="701"/>
      <c r="C3" s="701"/>
      <c r="D3" s="701"/>
      <c r="E3" s="701"/>
      <c r="F3" s="701"/>
      <c r="G3" s="701"/>
      <c r="H3" s="701"/>
      <c r="I3" s="701"/>
      <c r="J3" s="701"/>
      <c r="K3" s="702"/>
    </row>
    <row r="4" spans="1:11" s="14" customFormat="1" ht="45.75" customHeight="1">
      <c r="A4" s="703" t="s">
        <v>8</v>
      </c>
      <c r="B4" s="759"/>
      <c r="C4" s="759"/>
      <c r="D4" s="759"/>
      <c r="E4" s="759"/>
      <c r="F4" s="759"/>
      <c r="G4" s="759"/>
      <c r="H4" s="759"/>
      <c r="I4" s="759"/>
      <c r="J4" s="759"/>
      <c r="K4" s="760"/>
    </row>
    <row r="5" spans="1:11" ht="54.75" customHeight="1" thickBot="1">
      <c r="A5" s="792" t="s">
        <v>9</v>
      </c>
      <c r="B5" s="793"/>
      <c r="C5" s="15" t="s">
        <v>10</v>
      </c>
      <c r="D5" s="15" t="s">
        <v>11</v>
      </c>
      <c r="E5" s="15" t="s">
        <v>12</v>
      </c>
      <c r="F5" s="15" t="s">
        <v>188</v>
      </c>
      <c r="G5" s="15" t="s">
        <v>189</v>
      </c>
      <c r="H5" s="15" t="s">
        <v>29</v>
      </c>
      <c r="I5" s="15" t="s">
        <v>67</v>
      </c>
      <c r="J5" s="306" t="s">
        <v>600</v>
      </c>
      <c r="K5" s="154" t="s">
        <v>656</v>
      </c>
    </row>
    <row r="6" spans="1:11" ht="123" customHeight="1">
      <c r="A6" s="307">
        <v>1</v>
      </c>
      <c r="B6" s="120" t="s">
        <v>190</v>
      </c>
      <c r="C6" s="309" t="s">
        <v>774</v>
      </c>
      <c r="D6" s="122" t="s">
        <v>25</v>
      </c>
      <c r="E6" s="122" t="s">
        <v>191</v>
      </c>
      <c r="F6" s="327"/>
      <c r="G6" s="327">
        <v>90.43081774745112</v>
      </c>
      <c r="H6" s="327">
        <v>90.24658954026785</v>
      </c>
      <c r="I6" s="327">
        <v>89.93</v>
      </c>
      <c r="J6" s="328" t="s">
        <v>604</v>
      </c>
      <c r="K6" s="329">
        <v>87.68</v>
      </c>
    </row>
    <row r="7" spans="1:11" ht="96" customHeight="1">
      <c r="A7" s="125">
        <v>2</v>
      </c>
      <c r="B7" s="126" t="s">
        <v>192</v>
      </c>
      <c r="C7" s="183" t="s">
        <v>775</v>
      </c>
      <c r="D7" s="128" t="s">
        <v>133</v>
      </c>
      <c r="E7" s="128" t="s">
        <v>193</v>
      </c>
      <c r="F7" s="330">
        <v>12.09961164568234</v>
      </c>
      <c r="G7" s="330">
        <v>12.409379351134222</v>
      </c>
      <c r="H7" s="330">
        <v>12.450182230102444</v>
      </c>
      <c r="I7" s="330">
        <v>12.61</v>
      </c>
      <c r="J7" s="331">
        <v>12.61</v>
      </c>
      <c r="K7" s="187">
        <v>12.58</v>
      </c>
    </row>
    <row r="8" spans="1:11" ht="122.25" customHeight="1">
      <c r="A8" s="125">
        <v>3</v>
      </c>
      <c r="B8" s="126" t="s">
        <v>194</v>
      </c>
      <c r="C8" s="183" t="s">
        <v>776</v>
      </c>
      <c r="D8" s="128" t="s">
        <v>133</v>
      </c>
      <c r="E8" s="128" t="s">
        <v>2</v>
      </c>
      <c r="F8" s="330">
        <v>32.038709677419355</v>
      </c>
      <c r="G8" s="330">
        <v>34.60852233676976</v>
      </c>
      <c r="H8" s="330">
        <v>37.25421855427013</v>
      </c>
      <c r="I8" s="330">
        <v>39.72</v>
      </c>
      <c r="J8" s="331">
        <v>40.47</v>
      </c>
      <c r="K8" s="187">
        <v>40.22</v>
      </c>
    </row>
    <row r="9" spans="1:11" ht="100.5" customHeight="1">
      <c r="A9" s="125">
        <v>4</v>
      </c>
      <c r="B9" s="126" t="s">
        <v>195</v>
      </c>
      <c r="C9" s="183" t="s">
        <v>777</v>
      </c>
      <c r="D9" s="128" t="s">
        <v>133</v>
      </c>
      <c r="E9" s="128" t="s">
        <v>60</v>
      </c>
      <c r="F9" s="330">
        <v>1.7295918367346939</v>
      </c>
      <c r="G9" s="330">
        <v>1.8099680170575694</v>
      </c>
      <c r="H9" s="330">
        <v>1.7651688245747652</v>
      </c>
      <c r="I9" s="330">
        <v>1.79</v>
      </c>
      <c r="J9" s="331">
        <v>1.74</v>
      </c>
      <c r="K9" s="187">
        <v>1.66</v>
      </c>
    </row>
    <row r="10" spans="1:11" ht="102" customHeight="1">
      <c r="A10" s="125">
        <v>5</v>
      </c>
      <c r="B10" s="126" t="s">
        <v>196</v>
      </c>
      <c r="C10" s="127" t="s">
        <v>197</v>
      </c>
      <c r="D10" s="128" t="s">
        <v>25</v>
      </c>
      <c r="E10" s="128" t="s">
        <v>2</v>
      </c>
      <c r="F10" s="327">
        <v>51.598173515981735</v>
      </c>
      <c r="G10" s="327">
        <v>56.34914779015716</v>
      </c>
      <c r="H10" s="327">
        <v>58.11479648371131</v>
      </c>
      <c r="I10" s="327">
        <v>59.84</v>
      </c>
      <c r="J10" s="328">
        <v>81.9</v>
      </c>
      <c r="K10" s="329">
        <v>86.6</v>
      </c>
    </row>
    <row r="11" spans="1:11" ht="45.75" customHeight="1">
      <c r="A11" s="816" t="s">
        <v>33</v>
      </c>
      <c r="B11" s="817"/>
      <c r="C11" s="817"/>
      <c r="D11" s="817"/>
      <c r="E11" s="817"/>
      <c r="F11" s="817"/>
      <c r="G11" s="817"/>
      <c r="H11" s="817"/>
      <c r="I11" s="828"/>
      <c r="J11" s="828"/>
      <c r="K11" s="838"/>
    </row>
    <row r="12" spans="1:11" ht="54.75" customHeight="1" thickBot="1">
      <c r="A12" s="834" t="s">
        <v>198</v>
      </c>
      <c r="B12" s="835"/>
      <c r="C12" s="835"/>
      <c r="D12" s="835"/>
      <c r="E12" s="835"/>
      <c r="F12" s="835"/>
      <c r="G12" s="835"/>
      <c r="H12" s="835"/>
      <c r="I12" s="836"/>
      <c r="J12" s="836"/>
      <c r="K12" s="837"/>
    </row>
    <row r="13" spans="1:11" ht="20.25" customHeight="1">
      <c r="A13" s="833" t="s">
        <v>605</v>
      </c>
      <c r="B13" s="833"/>
      <c r="C13" s="833"/>
      <c r="D13" s="833"/>
      <c r="E13" s="833"/>
      <c r="F13" s="833"/>
      <c r="G13" s="833"/>
      <c r="H13" s="833"/>
      <c r="I13" s="833"/>
      <c r="J13" s="833"/>
      <c r="K13" s="833"/>
    </row>
    <row r="14" spans="1:11" ht="17.25" customHeight="1">
      <c r="A14" s="832" t="s">
        <v>606</v>
      </c>
      <c r="B14" s="832"/>
      <c r="C14" s="832"/>
      <c r="D14" s="832"/>
      <c r="E14" s="832"/>
      <c r="F14" s="832"/>
      <c r="G14" s="832"/>
      <c r="H14" s="832"/>
      <c r="I14" s="832"/>
      <c r="J14" s="832"/>
      <c r="K14" s="832"/>
    </row>
  </sheetData>
  <sheetProtection/>
  <mergeCells count="9">
    <mergeCell ref="A14:K14"/>
    <mergeCell ref="A13:K13"/>
    <mergeCell ref="A12:K12"/>
    <mergeCell ref="A1:K1"/>
    <mergeCell ref="A2:K2"/>
    <mergeCell ref="A3:K3"/>
    <mergeCell ref="A4:K4"/>
    <mergeCell ref="A5:B5"/>
    <mergeCell ref="A11:K11"/>
  </mergeCells>
  <printOptions horizontalCentered="1"/>
  <pageMargins left="0.3937007874015748" right="0.2362204724409449" top="0.5511811023622047" bottom="0.1968503937007874" header="0" footer="0"/>
  <pageSetup fitToHeight="1" fitToWidth="1" horizontalDpi="600" verticalDpi="600" orientation="landscape" paperSize="9" scale="59" r:id="rId1"/>
</worksheet>
</file>

<file path=xl/worksheets/sheet2.xml><?xml version="1.0" encoding="utf-8"?>
<worksheet xmlns="http://schemas.openxmlformats.org/spreadsheetml/2006/main" xmlns:r="http://schemas.openxmlformats.org/officeDocument/2006/relationships">
  <dimension ref="A1:CU353"/>
  <sheetViews>
    <sheetView tabSelected="1" zoomScaleSheetLayoutView="100" zoomScalePageLayoutView="0" workbookViewId="0" topLeftCell="A1">
      <selection activeCell="A33" sqref="A33:L33"/>
    </sheetView>
  </sheetViews>
  <sheetFormatPr defaultColWidth="9.140625" defaultRowHeight="15"/>
  <cols>
    <col min="1" max="1" width="4.140625" style="67" customWidth="1"/>
    <col min="2" max="2" width="49.8515625" style="68" customWidth="1"/>
    <col min="3" max="3" width="104.8515625" style="64" customWidth="1"/>
    <col min="4" max="4" width="11.8515625" style="64" customWidth="1"/>
    <col min="5" max="5" width="22.57421875" style="65" customWidth="1"/>
    <col min="6" max="6" width="14.421875" style="64" customWidth="1"/>
    <col min="7" max="12" width="14.421875" style="66" customWidth="1"/>
    <col min="13" max="97" width="9.140625" style="19" customWidth="1"/>
    <col min="98" max="16384" width="9.140625" style="20" customWidth="1"/>
  </cols>
  <sheetData>
    <row r="1" spans="1:97" s="14" customFormat="1" ht="30" customHeight="1" thickBot="1">
      <c r="A1" s="697" t="s">
        <v>0</v>
      </c>
      <c r="B1" s="697"/>
      <c r="C1" s="697"/>
      <c r="D1" s="697"/>
      <c r="E1" s="697"/>
      <c r="F1" s="697"/>
      <c r="G1" s="697"/>
      <c r="H1" s="697"/>
      <c r="I1" s="697"/>
      <c r="J1" s="697"/>
      <c r="K1" s="697"/>
      <c r="L1" s="697"/>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3"/>
      <c r="BW1" s="13"/>
      <c r="BX1" s="13"/>
      <c r="BY1" s="13"/>
      <c r="BZ1" s="13"/>
      <c r="CA1" s="13"/>
      <c r="CB1" s="13"/>
      <c r="CC1" s="13"/>
      <c r="CD1" s="13"/>
      <c r="CE1" s="13"/>
      <c r="CF1" s="13"/>
      <c r="CG1" s="13"/>
      <c r="CH1" s="13"/>
      <c r="CI1" s="13"/>
      <c r="CJ1" s="13"/>
      <c r="CK1" s="13"/>
      <c r="CL1" s="13"/>
      <c r="CM1" s="13"/>
      <c r="CN1" s="13"/>
      <c r="CO1" s="13"/>
      <c r="CP1" s="13"/>
      <c r="CQ1" s="13"/>
      <c r="CR1" s="13"/>
      <c r="CS1" s="13"/>
    </row>
    <row r="2" spans="1:97" s="14" customFormat="1" ht="30" customHeight="1">
      <c r="A2" s="685" t="s">
        <v>1</v>
      </c>
      <c r="B2" s="698"/>
      <c r="C2" s="698"/>
      <c r="D2" s="698"/>
      <c r="E2" s="698"/>
      <c r="F2" s="698"/>
      <c r="G2" s="698"/>
      <c r="H2" s="698"/>
      <c r="I2" s="698"/>
      <c r="J2" s="699"/>
      <c r="K2" s="699"/>
      <c r="L2" s="686"/>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3"/>
      <c r="BC2" s="13"/>
      <c r="BD2" s="13"/>
      <c r="BE2" s="13"/>
      <c r="BF2" s="13"/>
      <c r="BG2" s="13"/>
      <c r="BH2" s="13"/>
      <c r="BI2" s="13"/>
      <c r="BJ2" s="13"/>
      <c r="BK2" s="13"/>
      <c r="BL2" s="13"/>
      <c r="BM2" s="13"/>
      <c r="BN2" s="13"/>
      <c r="BO2" s="13"/>
      <c r="BP2" s="13"/>
      <c r="BQ2" s="13"/>
      <c r="BR2" s="13"/>
      <c r="BS2" s="13"/>
      <c r="BT2" s="13"/>
      <c r="BU2" s="13"/>
      <c r="BV2" s="13"/>
      <c r="BW2" s="13"/>
      <c r="BX2" s="13"/>
      <c r="BY2" s="13"/>
      <c r="BZ2" s="13"/>
      <c r="CA2" s="13"/>
      <c r="CB2" s="13"/>
      <c r="CC2" s="13"/>
      <c r="CD2" s="13"/>
      <c r="CE2" s="13"/>
      <c r="CF2" s="13"/>
      <c r="CG2" s="13"/>
      <c r="CH2" s="13"/>
      <c r="CI2" s="13"/>
      <c r="CJ2" s="13"/>
      <c r="CK2" s="13"/>
      <c r="CL2" s="13"/>
      <c r="CM2" s="13"/>
      <c r="CN2" s="13"/>
      <c r="CO2" s="13"/>
      <c r="CP2" s="13"/>
      <c r="CQ2" s="13"/>
      <c r="CR2" s="13"/>
      <c r="CS2" s="13"/>
    </row>
    <row r="3" spans="1:97" s="14" customFormat="1" ht="30" customHeight="1">
      <c r="A3" s="700" t="s">
        <v>2</v>
      </c>
      <c r="B3" s="701"/>
      <c r="C3" s="701"/>
      <c r="D3" s="701"/>
      <c r="E3" s="701"/>
      <c r="F3" s="701"/>
      <c r="G3" s="701"/>
      <c r="H3" s="701"/>
      <c r="I3" s="701"/>
      <c r="J3" s="701"/>
      <c r="K3" s="701"/>
      <c r="L3" s="702"/>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13"/>
      <c r="BI3" s="13"/>
      <c r="BJ3" s="13"/>
      <c r="BK3" s="13"/>
      <c r="BL3" s="13"/>
      <c r="BM3" s="13"/>
      <c r="BN3" s="13"/>
      <c r="BO3" s="13"/>
      <c r="BP3" s="13"/>
      <c r="BQ3" s="13"/>
      <c r="BR3" s="13"/>
      <c r="BS3" s="13"/>
      <c r="BT3" s="13"/>
      <c r="BU3" s="13"/>
      <c r="BV3" s="13"/>
      <c r="BW3" s="13"/>
      <c r="BX3" s="13"/>
      <c r="BY3" s="13"/>
      <c r="BZ3" s="13"/>
      <c r="CA3" s="13"/>
      <c r="CB3" s="13"/>
      <c r="CC3" s="13"/>
      <c r="CD3" s="13"/>
      <c r="CE3" s="13"/>
      <c r="CF3" s="13"/>
      <c r="CG3" s="13"/>
      <c r="CH3" s="13"/>
      <c r="CI3" s="13"/>
      <c r="CJ3" s="13"/>
      <c r="CK3" s="13"/>
      <c r="CL3" s="13"/>
      <c r="CM3" s="13"/>
      <c r="CN3" s="13"/>
      <c r="CO3" s="13"/>
      <c r="CP3" s="13"/>
      <c r="CQ3" s="13"/>
      <c r="CR3" s="13"/>
      <c r="CS3" s="13"/>
    </row>
    <row r="4" spans="1:97" s="14" customFormat="1" ht="45.75" customHeight="1">
      <c r="A4" s="703" t="s">
        <v>8</v>
      </c>
      <c r="B4" s="704"/>
      <c r="C4" s="704"/>
      <c r="D4" s="704"/>
      <c r="E4" s="704"/>
      <c r="F4" s="704"/>
      <c r="G4" s="704"/>
      <c r="H4" s="704"/>
      <c r="I4" s="704"/>
      <c r="J4" s="704"/>
      <c r="K4" s="704"/>
      <c r="L4" s="705"/>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c r="BS4" s="13"/>
      <c r="BT4" s="13"/>
      <c r="BU4" s="13"/>
      <c r="BV4" s="13"/>
      <c r="BW4" s="13"/>
      <c r="BX4" s="13"/>
      <c r="BY4" s="13"/>
      <c r="BZ4" s="13"/>
      <c r="CA4" s="13"/>
      <c r="CB4" s="13"/>
      <c r="CC4" s="13"/>
      <c r="CD4" s="13"/>
      <c r="CE4" s="13"/>
      <c r="CF4" s="13"/>
      <c r="CG4" s="13"/>
      <c r="CH4" s="13"/>
      <c r="CI4" s="13"/>
      <c r="CJ4" s="13"/>
      <c r="CK4" s="13"/>
      <c r="CL4" s="13"/>
      <c r="CM4" s="13"/>
      <c r="CN4" s="13"/>
      <c r="CO4" s="13"/>
      <c r="CP4" s="13"/>
      <c r="CQ4" s="13"/>
      <c r="CR4" s="13"/>
      <c r="CS4" s="13"/>
    </row>
    <row r="5" spans="1:12" ht="54.75" customHeight="1" thickBot="1">
      <c r="A5" s="706" t="s">
        <v>9</v>
      </c>
      <c r="B5" s="707"/>
      <c r="C5" s="15" t="s">
        <v>10</v>
      </c>
      <c r="D5" s="15" t="s">
        <v>11</v>
      </c>
      <c r="E5" s="15" t="s">
        <v>12</v>
      </c>
      <c r="F5" s="15">
        <v>2008</v>
      </c>
      <c r="G5" s="15">
        <v>2009</v>
      </c>
      <c r="H5" s="16">
        <v>2010</v>
      </c>
      <c r="I5" s="16">
        <v>2011</v>
      </c>
      <c r="J5" s="16">
        <v>2012</v>
      </c>
      <c r="K5" s="17">
        <v>2013</v>
      </c>
      <c r="L5" s="18">
        <v>2014</v>
      </c>
    </row>
    <row r="6" spans="1:12" ht="225">
      <c r="A6" s="21">
        <v>1</v>
      </c>
      <c r="B6" s="22" t="s">
        <v>13</v>
      </c>
      <c r="C6" s="23" t="s">
        <v>713</v>
      </c>
      <c r="D6" s="24" t="s">
        <v>14</v>
      </c>
      <c r="E6" s="24" t="s">
        <v>2</v>
      </c>
      <c r="F6" s="25">
        <v>25</v>
      </c>
      <c r="G6" s="25">
        <v>22</v>
      </c>
      <c r="H6" s="25">
        <v>16</v>
      </c>
      <c r="I6" s="25">
        <v>18</v>
      </c>
      <c r="J6" s="25">
        <v>3</v>
      </c>
      <c r="K6" s="26">
        <v>2</v>
      </c>
      <c r="L6" s="27">
        <v>2</v>
      </c>
    </row>
    <row r="7" spans="1:12" ht="121.5">
      <c r="A7" s="28">
        <v>2</v>
      </c>
      <c r="B7" s="29" t="s">
        <v>15</v>
      </c>
      <c r="C7" s="30" t="s">
        <v>726</v>
      </c>
      <c r="D7" s="31" t="s">
        <v>14</v>
      </c>
      <c r="E7" s="31" t="s">
        <v>2</v>
      </c>
      <c r="F7" s="32">
        <v>20</v>
      </c>
      <c r="G7" s="32">
        <v>13</v>
      </c>
      <c r="H7" s="32">
        <v>15</v>
      </c>
      <c r="I7" s="32">
        <v>16</v>
      </c>
      <c r="J7" s="25">
        <v>9</v>
      </c>
      <c r="K7" s="26">
        <v>13</v>
      </c>
      <c r="L7" s="33">
        <v>3</v>
      </c>
    </row>
    <row r="8" spans="1:12" ht="125.25" customHeight="1">
      <c r="A8" s="28">
        <v>3</v>
      </c>
      <c r="B8" s="29" t="s">
        <v>16</v>
      </c>
      <c r="C8" s="30" t="s">
        <v>714</v>
      </c>
      <c r="D8" s="31" t="s">
        <v>14</v>
      </c>
      <c r="E8" s="31" t="s">
        <v>2</v>
      </c>
      <c r="F8" s="32">
        <v>8</v>
      </c>
      <c r="G8" s="32">
        <v>9</v>
      </c>
      <c r="H8" s="32">
        <v>11</v>
      </c>
      <c r="I8" s="32">
        <v>6</v>
      </c>
      <c r="J8" s="32">
        <v>7</v>
      </c>
      <c r="K8" s="34">
        <v>10</v>
      </c>
      <c r="L8" s="33">
        <v>9</v>
      </c>
    </row>
    <row r="9" spans="1:12" ht="125.25" customHeight="1">
      <c r="A9" s="28">
        <v>4</v>
      </c>
      <c r="B9" s="29" t="s">
        <v>69</v>
      </c>
      <c r="C9" s="30" t="s">
        <v>715</v>
      </c>
      <c r="D9" s="31" t="s">
        <v>14</v>
      </c>
      <c r="E9" s="31" t="s">
        <v>2</v>
      </c>
      <c r="F9" s="32">
        <v>8</v>
      </c>
      <c r="G9" s="32">
        <v>11</v>
      </c>
      <c r="H9" s="32">
        <v>10</v>
      </c>
      <c r="I9" s="32">
        <v>6</v>
      </c>
      <c r="J9" s="32">
        <v>6</v>
      </c>
      <c r="K9" s="34"/>
      <c r="L9" s="33">
        <v>6</v>
      </c>
    </row>
    <row r="10" spans="1:12" ht="107.25" customHeight="1" thickBot="1">
      <c r="A10" s="35">
        <v>5</v>
      </c>
      <c r="B10" s="36" t="s">
        <v>70</v>
      </c>
      <c r="C10" s="37" t="s">
        <v>716</v>
      </c>
      <c r="D10" s="38" t="s">
        <v>14</v>
      </c>
      <c r="E10" s="38" t="s">
        <v>2</v>
      </c>
      <c r="F10" s="39">
        <v>5</v>
      </c>
      <c r="G10" s="39">
        <v>7</v>
      </c>
      <c r="H10" s="39">
        <v>7</v>
      </c>
      <c r="I10" s="39">
        <v>5</v>
      </c>
      <c r="J10" s="39">
        <v>5</v>
      </c>
      <c r="K10" s="40">
        <v>3</v>
      </c>
      <c r="L10" s="41">
        <v>5</v>
      </c>
    </row>
    <row r="11" spans="1:12" ht="30" customHeight="1" thickBot="1">
      <c r="A11" s="725" t="s">
        <v>0</v>
      </c>
      <c r="B11" s="697"/>
      <c r="C11" s="697"/>
      <c r="D11" s="697"/>
      <c r="E11" s="697"/>
      <c r="F11" s="697"/>
      <c r="G11" s="697"/>
      <c r="H11" s="697"/>
      <c r="I11" s="697"/>
      <c r="J11" s="697"/>
      <c r="K11" s="697"/>
      <c r="L11" s="726"/>
    </row>
    <row r="12" spans="1:12" ht="30" customHeight="1">
      <c r="A12" s="685" t="s">
        <v>1</v>
      </c>
      <c r="B12" s="698"/>
      <c r="C12" s="698"/>
      <c r="D12" s="698"/>
      <c r="E12" s="698"/>
      <c r="F12" s="698"/>
      <c r="G12" s="698"/>
      <c r="H12" s="698"/>
      <c r="I12" s="698"/>
      <c r="J12" s="699"/>
      <c r="K12" s="699"/>
      <c r="L12" s="686"/>
    </row>
    <row r="13" spans="1:12" ht="30" customHeight="1">
      <c r="A13" s="700" t="s">
        <v>2</v>
      </c>
      <c r="B13" s="701"/>
      <c r="C13" s="701"/>
      <c r="D13" s="701"/>
      <c r="E13" s="701"/>
      <c r="F13" s="701"/>
      <c r="G13" s="701"/>
      <c r="H13" s="701"/>
      <c r="I13" s="701"/>
      <c r="J13" s="701"/>
      <c r="K13" s="701"/>
      <c r="L13" s="702"/>
    </row>
    <row r="14" spans="1:12" ht="15.75" customHeight="1">
      <c r="A14" s="703" t="s">
        <v>8</v>
      </c>
      <c r="B14" s="704"/>
      <c r="C14" s="704"/>
      <c r="D14" s="704"/>
      <c r="E14" s="704"/>
      <c r="F14" s="704"/>
      <c r="G14" s="704"/>
      <c r="H14" s="704"/>
      <c r="I14" s="704"/>
      <c r="J14" s="704"/>
      <c r="K14" s="704"/>
      <c r="L14" s="705"/>
    </row>
    <row r="15" spans="1:12" ht="32.25" thickBot="1">
      <c r="A15" s="706" t="s">
        <v>9</v>
      </c>
      <c r="B15" s="707"/>
      <c r="C15" s="15" t="s">
        <v>10</v>
      </c>
      <c r="D15" s="15" t="s">
        <v>11</v>
      </c>
      <c r="E15" s="15" t="s">
        <v>12</v>
      </c>
      <c r="F15" s="15">
        <v>2008</v>
      </c>
      <c r="G15" s="15">
        <v>2009</v>
      </c>
      <c r="H15" s="16">
        <v>2010</v>
      </c>
      <c r="I15" s="16">
        <v>2011</v>
      </c>
      <c r="J15" s="16">
        <v>2012</v>
      </c>
      <c r="K15" s="17">
        <v>2013</v>
      </c>
      <c r="L15" s="18">
        <v>2014</v>
      </c>
    </row>
    <row r="16" spans="1:12" ht="210" customHeight="1">
      <c r="A16" s="28">
        <v>6</v>
      </c>
      <c r="B16" s="29" t="s">
        <v>17</v>
      </c>
      <c r="C16" s="30" t="s">
        <v>717</v>
      </c>
      <c r="D16" s="31" t="s">
        <v>14</v>
      </c>
      <c r="E16" s="31" t="s">
        <v>2</v>
      </c>
      <c r="F16" s="32">
        <v>27</v>
      </c>
      <c r="G16" s="32">
        <v>26</v>
      </c>
      <c r="H16" s="32">
        <v>16</v>
      </c>
      <c r="I16" s="32">
        <v>20</v>
      </c>
      <c r="J16" s="32">
        <v>3</v>
      </c>
      <c r="K16" s="26"/>
      <c r="L16" s="27"/>
    </row>
    <row r="17" spans="1:12" ht="120">
      <c r="A17" s="28">
        <v>7</v>
      </c>
      <c r="B17" s="29" t="s">
        <v>18</v>
      </c>
      <c r="C17" s="30" t="s">
        <v>718</v>
      </c>
      <c r="D17" s="31" t="s">
        <v>14</v>
      </c>
      <c r="E17" s="31" t="s">
        <v>2</v>
      </c>
      <c r="F17" s="32">
        <v>31</v>
      </c>
      <c r="G17" s="32">
        <v>25</v>
      </c>
      <c r="H17" s="32">
        <v>24</v>
      </c>
      <c r="I17" s="32">
        <v>24</v>
      </c>
      <c r="J17" s="32">
        <v>13</v>
      </c>
      <c r="K17" s="34">
        <v>17</v>
      </c>
      <c r="L17" s="33">
        <v>3</v>
      </c>
    </row>
    <row r="18" spans="1:12" ht="113.25" customHeight="1">
      <c r="A18" s="28">
        <v>8</v>
      </c>
      <c r="B18" s="29" t="s">
        <v>19</v>
      </c>
      <c r="C18" s="30" t="s">
        <v>719</v>
      </c>
      <c r="D18" s="31" t="s">
        <v>14</v>
      </c>
      <c r="E18" s="31" t="s">
        <v>2</v>
      </c>
      <c r="F18" s="32">
        <v>17</v>
      </c>
      <c r="G18" s="32">
        <v>17</v>
      </c>
      <c r="H18" s="32">
        <v>19</v>
      </c>
      <c r="I18" s="32">
        <v>8</v>
      </c>
      <c r="J18" s="32">
        <v>11</v>
      </c>
      <c r="K18" s="34">
        <v>8</v>
      </c>
      <c r="L18" s="33">
        <v>20</v>
      </c>
    </row>
    <row r="19" spans="1:97" s="42" customFormat="1" ht="130.5" customHeight="1">
      <c r="A19" s="28">
        <v>9</v>
      </c>
      <c r="B19" s="29" t="s">
        <v>71</v>
      </c>
      <c r="C19" s="30" t="s">
        <v>720</v>
      </c>
      <c r="D19" s="31" t="s">
        <v>14</v>
      </c>
      <c r="E19" s="31" t="s">
        <v>2</v>
      </c>
      <c r="F19" s="32">
        <v>22</v>
      </c>
      <c r="G19" s="32">
        <v>29</v>
      </c>
      <c r="H19" s="32">
        <v>28</v>
      </c>
      <c r="I19" s="32">
        <v>18</v>
      </c>
      <c r="J19" s="32">
        <v>24</v>
      </c>
      <c r="K19" s="34">
        <v>12</v>
      </c>
      <c r="L19" s="33">
        <v>11</v>
      </c>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c r="BK19" s="19"/>
      <c r="BL19" s="19"/>
      <c r="BM19" s="19"/>
      <c r="BN19" s="19"/>
      <c r="BO19" s="19"/>
      <c r="BP19" s="19"/>
      <c r="BQ19" s="19"/>
      <c r="BR19" s="19"/>
      <c r="BS19" s="19"/>
      <c r="BT19" s="19"/>
      <c r="BU19" s="19"/>
      <c r="BV19" s="19"/>
      <c r="BW19" s="19"/>
      <c r="BX19" s="19"/>
      <c r="BY19" s="19"/>
      <c r="BZ19" s="19"/>
      <c r="CA19" s="19"/>
      <c r="CB19" s="19"/>
      <c r="CC19" s="19"/>
      <c r="CD19" s="19"/>
      <c r="CE19" s="19"/>
      <c r="CF19" s="19"/>
      <c r="CG19" s="19"/>
      <c r="CH19" s="19"/>
      <c r="CI19" s="19"/>
      <c r="CJ19" s="19"/>
      <c r="CK19" s="19"/>
      <c r="CL19" s="19"/>
      <c r="CM19" s="19"/>
      <c r="CN19" s="19"/>
      <c r="CO19" s="19"/>
      <c r="CP19" s="19"/>
      <c r="CQ19" s="19"/>
      <c r="CR19" s="19"/>
      <c r="CS19" s="19"/>
    </row>
    <row r="20" spans="1:97" s="42" customFormat="1" ht="135.75" customHeight="1" thickBot="1">
      <c r="A20" s="35">
        <v>10</v>
      </c>
      <c r="B20" s="36" t="s">
        <v>72</v>
      </c>
      <c r="C20" s="37" t="s">
        <v>721</v>
      </c>
      <c r="D20" s="38" t="s">
        <v>14</v>
      </c>
      <c r="E20" s="38" t="s">
        <v>2</v>
      </c>
      <c r="F20" s="39">
        <v>12</v>
      </c>
      <c r="G20" s="39">
        <v>15</v>
      </c>
      <c r="H20" s="39">
        <v>18</v>
      </c>
      <c r="I20" s="39">
        <v>17</v>
      </c>
      <c r="J20" s="39">
        <v>10</v>
      </c>
      <c r="K20" s="40">
        <v>5</v>
      </c>
      <c r="L20" s="41">
        <v>13</v>
      </c>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c r="BL20" s="19"/>
      <c r="BM20" s="19"/>
      <c r="BN20" s="19"/>
      <c r="BO20" s="19"/>
      <c r="BP20" s="19"/>
      <c r="BQ20" s="19"/>
      <c r="BR20" s="19"/>
      <c r="BS20" s="19"/>
      <c r="BT20" s="19"/>
      <c r="BU20" s="19"/>
      <c r="BV20" s="19"/>
      <c r="BW20" s="19"/>
      <c r="BX20" s="19"/>
      <c r="BY20" s="19"/>
      <c r="BZ20" s="19"/>
      <c r="CA20" s="19"/>
      <c r="CB20" s="19"/>
      <c r="CC20" s="19"/>
      <c r="CD20" s="19"/>
      <c r="CE20" s="19"/>
      <c r="CF20" s="19"/>
      <c r="CG20" s="19"/>
      <c r="CH20" s="19"/>
      <c r="CI20" s="19"/>
      <c r="CJ20" s="19"/>
      <c r="CK20" s="19"/>
      <c r="CL20" s="19"/>
      <c r="CM20" s="19"/>
      <c r="CN20" s="19"/>
      <c r="CO20" s="19"/>
      <c r="CP20" s="19"/>
      <c r="CQ20" s="19"/>
      <c r="CR20" s="19"/>
      <c r="CS20" s="19"/>
    </row>
    <row r="21" spans="1:97" s="42" customFormat="1" ht="30" customHeight="1" thickBot="1">
      <c r="A21" s="725" t="s">
        <v>0</v>
      </c>
      <c r="B21" s="697"/>
      <c r="C21" s="697"/>
      <c r="D21" s="697"/>
      <c r="E21" s="697"/>
      <c r="F21" s="697"/>
      <c r="G21" s="697"/>
      <c r="H21" s="697"/>
      <c r="I21" s="697"/>
      <c r="J21" s="697"/>
      <c r="K21" s="697"/>
      <c r="L21" s="726"/>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c r="BW21" s="19"/>
      <c r="BX21" s="19"/>
      <c r="BY21" s="19"/>
      <c r="BZ21" s="19"/>
      <c r="CA21" s="19"/>
      <c r="CB21" s="19"/>
      <c r="CC21" s="19"/>
      <c r="CD21" s="19"/>
      <c r="CE21" s="19"/>
      <c r="CF21" s="19"/>
      <c r="CG21" s="19"/>
      <c r="CH21" s="19"/>
      <c r="CI21" s="19"/>
      <c r="CJ21" s="19"/>
      <c r="CK21" s="19"/>
      <c r="CL21" s="19"/>
      <c r="CM21" s="19"/>
      <c r="CN21" s="19"/>
      <c r="CO21" s="19"/>
      <c r="CP21" s="19"/>
      <c r="CQ21" s="19"/>
      <c r="CR21" s="19"/>
      <c r="CS21" s="19"/>
    </row>
    <row r="22" spans="1:97" s="42" customFormat="1" ht="30" customHeight="1">
      <c r="A22" s="685" t="s">
        <v>1</v>
      </c>
      <c r="B22" s="698"/>
      <c r="C22" s="698"/>
      <c r="D22" s="698"/>
      <c r="E22" s="698"/>
      <c r="F22" s="698"/>
      <c r="G22" s="698"/>
      <c r="H22" s="698"/>
      <c r="I22" s="698"/>
      <c r="J22" s="699"/>
      <c r="K22" s="699"/>
      <c r="L22" s="686"/>
      <c r="M22" s="19"/>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19"/>
      <c r="AV22" s="19"/>
      <c r="AW22" s="19"/>
      <c r="AX22" s="19"/>
      <c r="AY22" s="19"/>
      <c r="AZ22" s="19"/>
      <c r="BA22" s="19"/>
      <c r="BB22" s="19"/>
      <c r="BC22" s="19"/>
      <c r="BD22" s="19"/>
      <c r="BE22" s="19"/>
      <c r="BF22" s="19"/>
      <c r="BG22" s="19"/>
      <c r="BH22" s="19"/>
      <c r="BI22" s="19"/>
      <c r="BJ22" s="19"/>
      <c r="BK22" s="19"/>
      <c r="BL22" s="19"/>
      <c r="BM22" s="19"/>
      <c r="BN22" s="19"/>
      <c r="BO22" s="19"/>
      <c r="BP22" s="19"/>
      <c r="BQ22" s="19"/>
      <c r="BR22" s="19"/>
      <c r="BS22" s="19"/>
      <c r="BT22" s="19"/>
      <c r="BU22" s="19"/>
      <c r="BV22" s="19"/>
      <c r="BW22" s="19"/>
      <c r="BX22" s="19"/>
      <c r="BY22" s="19"/>
      <c r="BZ22" s="19"/>
      <c r="CA22" s="19"/>
      <c r="CB22" s="19"/>
      <c r="CC22" s="19"/>
      <c r="CD22" s="19"/>
      <c r="CE22" s="19"/>
      <c r="CF22" s="19"/>
      <c r="CG22" s="19"/>
      <c r="CH22" s="19"/>
      <c r="CI22" s="19"/>
      <c r="CJ22" s="19"/>
      <c r="CK22" s="19"/>
      <c r="CL22" s="19"/>
      <c r="CM22" s="19"/>
      <c r="CN22" s="19"/>
      <c r="CO22" s="19"/>
      <c r="CP22" s="19"/>
      <c r="CQ22" s="19"/>
      <c r="CR22" s="19"/>
      <c r="CS22" s="19"/>
    </row>
    <row r="23" spans="1:97" s="42" customFormat="1" ht="30" customHeight="1">
      <c r="A23" s="700" t="s">
        <v>2</v>
      </c>
      <c r="B23" s="701"/>
      <c r="C23" s="701"/>
      <c r="D23" s="701"/>
      <c r="E23" s="701"/>
      <c r="F23" s="701"/>
      <c r="G23" s="701"/>
      <c r="H23" s="701"/>
      <c r="I23" s="701"/>
      <c r="J23" s="701"/>
      <c r="K23" s="701"/>
      <c r="L23" s="702"/>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19"/>
      <c r="BK23" s="19"/>
      <c r="BL23" s="19"/>
      <c r="BM23" s="19"/>
      <c r="BN23" s="19"/>
      <c r="BO23" s="19"/>
      <c r="BP23" s="19"/>
      <c r="BQ23" s="19"/>
      <c r="BR23" s="19"/>
      <c r="BS23" s="19"/>
      <c r="BT23" s="19"/>
      <c r="BU23" s="19"/>
      <c r="BV23" s="19"/>
      <c r="BW23" s="19"/>
      <c r="BX23" s="19"/>
      <c r="BY23" s="19"/>
      <c r="BZ23" s="19"/>
      <c r="CA23" s="19"/>
      <c r="CB23" s="19"/>
      <c r="CC23" s="19"/>
      <c r="CD23" s="19"/>
      <c r="CE23" s="19"/>
      <c r="CF23" s="19"/>
      <c r="CG23" s="19"/>
      <c r="CH23" s="19"/>
      <c r="CI23" s="19"/>
      <c r="CJ23" s="19"/>
      <c r="CK23" s="19"/>
      <c r="CL23" s="19"/>
      <c r="CM23" s="19"/>
      <c r="CN23" s="19"/>
      <c r="CO23" s="19"/>
      <c r="CP23" s="19"/>
      <c r="CQ23" s="19"/>
      <c r="CR23" s="19"/>
      <c r="CS23" s="19"/>
    </row>
    <row r="24" spans="1:97" s="42" customFormat="1" ht="15.75">
      <c r="A24" s="703" t="s">
        <v>8</v>
      </c>
      <c r="B24" s="704"/>
      <c r="C24" s="704"/>
      <c r="D24" s="704"/>
      <c r="E24" s="704"/>
      <c r="F24" s="704"/>
      <c r="G24" s="704"/>
      <c r="H24" s="704"/>
      <c r="I24" s="704"/>
      <c r="J24" s="704"/>
      <c r="K24" s="704"/>
      <c r="L24" s="705"/>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19"/>
      <c r="BE24" s="19"/>
      <c r="BF24" s="19"/>
      <c r="BG24" s="19"/>
      <c r="BH24" s="19"/>
      <c r="BI24" s="19"/>
      <c r="BJ24" s="19"/>
      <c r="BK24" s="19"/>
      <c r="BL24" s="19"/>
      <c r="BM24" s="19"/>
      <c r="BN24" s="19"/>
      <c r="BO24" s="19"/>
      <c r="BP24" s="19"/>
      <c r="BQ24" s="19"/>
      <c r="BR24" s="19"/>
      <c r="BS24" s="19"/>
      <c r="BT24" s="19"/>
      <c r="BU24" s="19"/>
      <c r="BV24" s="19"/>
      <c r="BW24" s="19"/>
      <c r="BX24" s="19"/>
      <c r="BY24" s="19"/>
      <c r="BZ24" s="19"/>
      <c r="CA24" s="19"/>
      <c r="CB24" s="19"/>
      <c r="CC24" s="19"/>
      <c r="CD24" s="19"/>
      <c r="CE24" s="19"/>
      <c r="CF24" s="19"/>
      <c r="CG24" s="19"/>
      <c r="CH24" s="19"/>
      <c r="CI24" s="19"/>
      <c r="CJ24" s="19"/>
      <c r="CK24" s="19"/>
      <c r="CL24" s="19"/>
      <c r="CM24" s="19"/>
      <c r="CN24" s="19"/>
      <c r="CO24" s="19"/>
      <c r="CP24" s="19"/>
      <c r="CQ24" s="19"/>
      <c r="CR24" s="19"/>
      <c r="CS24" s="19"/>
    </row>
    <row r="25" spans="1:97" s="42" customFormat="1" ht="32.25" thickBot="1">
      <c r="A25" s="706" t="s">
        <v>9</v>
      </c>
      <c r="B25" s="707"/>
      <c r="C25" s="15"/>
      <c r="D25" s="15" t="s">
        <v>11</v>
      </c>
      <c r="E25" s="15" t="s">
        <v>12</v>
      </c>
      <c r="F25" s="15">
        <v>2008</v>
      </c>
      <c r="G25" s="15">
        <v>2009</v>
      </c>
      <c r="H25" s="16">
        <v>2010</v>
      </c>
      <c r="I25" s="16">
        <v>2011</v>
      </c>
      <c r="J25" s="16">
        <v>2012</v>
      </c>
      <c r="K25" s="17">
        <v>2013</v>
      </c>
      <c r="L25" s="18">
        <v>2014</v>
      </c>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c r="BJ25" s="19"/>
      <c r="BK25" s="19"/>
      <c r="BL25" s="19"/>
      <c r="BM25" s="19"/>
      <c r="BN25" s="19"/>
      <c r="BO25" s="19"/>
      <c r="BP25" s="19"/>
      <c r="BQ25" s="19"/>
      <c r="BR25" s="19"/>
      <c r="BS25" s="19"/>
      <c r="BT25" s="19"/>
      <c r="BU25" s="19"/>
      <c r="BV25" s="19"/>
      <c r="BW25" s="19"/>
      <c r="BX25" s="19"/>
      <c r="BY25" s="19"/>
      <c r="BZ25" s="19"/>
      <c r="CA25" s="19"/>
      <c r="CB25" s="19"/>
      <c r="CC25" s="19"/>
      <c r="CD25" s="19"/>
      <c r="CE25" s="19"/>
      <c r="CF25" s="19"/>
      <c r="CG25" s="19"/>
      <c r="CH25" s="19"/>
      <c r="CI25" s="19"/>
      <c r="CJ25" s="19"/>
      <c r="CK25" s="19"/>
      <c r="CL25" s="19"/>
      <c r="CM25" s="19"/>
      <c r="CN25" s="19"/>
      <c r="CO25" s="19"/>
      <c r="CP25" s="19"/>
      <c r="CQ25" s="19"/>
      <c r="CR25" s="19"/>
      <c r="CS25" s="19"/>
    </row>
    <row r="26" spans="1:12" ht="180">
      <c r="A26" s="28">
        <v>11</v>
      </c>
      <c r="B26" s="29" t="s">
        <v>20</v>
      </c>
      <c r="C26" s="30" t="s">
        <v>722</v>
      </c>
      <c r="D26" s="31" t="s">
        <v>14</v>
      </c>
      <c r="E26" s="31" t="s">
        <v>21</v>
      </c>
      <c r="F26" s="32">
        <f>87474+23534</f>
        <v>111008</v>
      </c>
      <c r="G26" s="32">
        <f>73000+20456</f>
        <v>93456</v>
      </c>
      <c r="H26" s="32">
        <f>127750+21664</f>
        <v>149414</v>
      </c>
      <c r="I26" s="32">
        <v>110201</v>
      </c>
      <c r="J26" s="32">
        <v>118044</v>
      </c>
      <c r="K26" s="26">
        <v>153153</v>
      </c>
      <c r="L26" s="27"/>
    </row>
    <row r="27" spans="1:12" ht="156.75" customHeight="1">
      <c r="A27" s="28">
        <v>12</v>
      </c>
      <c r="B27" s="29" t="s">
        <v>22</v>
      </c>
      <c r="C27" s="30" t="s">
        <v>723</v>
      </c>
      <c r="D27" s="31" t="s">
        <v>14</v>
      </c>
      <c r="E27" s="31" t="s">
        <v>23</v>
      </c>
      <c r="F27" s="32">
        <f>65780+6578</f>
        <v>72358</v>
      </c>
      <c r="G27" s="32">
        <f>50667+6888</f>
        <v>57555</v>
      </c>
      <c r="H27" s="32">
        <f>82803+7167</f>
        <v>89970</v>
      </c>
      <c r="I27" s="32">
        <v>109120</v>
      </c>
      <c r="J27" s="32">
        <v>155642</v>
      </c>
      <c r="K27" s="34">
        <v>188032</v>
      </c>
      <c r="L27" s="33"/>
    </row>
    <row r="28" spans="1:12" ht="75">
      <c r="A28" s="28">
        <v>13</v>
      </c>
      <c r="B28" s="29" t="s">
        <v>24</v>
      </c>
      <c r="C28" s="43" t="s">
        <v>643</v>
      </c>
      <c r="D28" s="31" t="s">
        <v>25</v>
      </c>
      <c r="E28" s="31" t="s">
        <v>2</v>
      </c>
      <c r="F28" s="32"/>
      <c r="G28" s="32"/>
      <c r="H28" s="32"/>
      <c r="I28" s="44">
        <v>10.4</v>
      </c>
      <c r="J28" s="44">
        <f>$I$28</f>
        <v>10.4</v>
      </c>
      <c r="K28" s="45">
        <v>11</v>
      </c>
      <c r="L28" s="46">
        <v>11</v>
      </c>
    </row>
    <row r="29" spans="1:12" ht="60">
      <c r="A29" s="28">
        <v>14</v>
      </c>
      <c r="B29" s="29" t="s">
        <v>26</v>
      </c>
      <c r="C29" s="43" t="s">
        <v>644</v>
      </c>
      <c r="D29" s="31" t="s">
        <v>25</v>
      </c>
      <c r="E29" s="31" t="s">
        <v>2</v>
      </c>
      <c r="F29" s="32"/>
      <c r="G29" s="32"/>
      <c r="H29" s="32"/>
      <c r="I29" s="44">
        <v>17.5</v>
      </c>
      <c r="J29" s="44">
        <v>17.5</v>
      </c>
      <c r="K29" s="45">
        <v>18</v>
      </c>
      <c r="L29" s="46">
        <v>18</v>
      </c>
    </row>
    <row r="30" spans="1:12" ht="61.5" customHeight="1">
      <c r="A30" s="28">
        <v>15</v>
      </c>
      <c r="B30" s="29" t="s">
        <v>27</v>
      </c>
      <c r="C30" s="30" t="s">
        <v>724</v>
      </c>
      <c r="D30" s="31" t="s">
        <v>25</v>
      </c>
      <c r="E30" s="31" t="s">
        <v>2</v>
      </c>
      <c r="F30" s="32"/>
      <c r="G30" s="32"/>
      <c r="H30" s="32"/>
      <c r="I30" s="44">
        <v>66.4</v>
      </c>
      <c r="J30" s="44">
        <v>66.4</v>
      </c>
      <c r="K30" s="45"/>
      <c r="L30" s="46"/>
    </row>
    <row r="31" spans="1:12" ht="64.5" customHeight="1">
      <c r="A31" s="28">
        <v>16</v>
      </c>
      <c r="B31" s="29" t="s">
        <v>28</v>
      </c>
      <c r="C31" s="30" t="s">
        <v>725</v>
      </c>
      <c r="D31" s="31" t="s">
        <v>25</v>
      </c>
      <c r="E31" s="31" t="s">
        <v>2</v>
      </c>
      <c r="F31" s="25"/>
      <c r="G31" s="25"/>
      <c r="H31" s="25"/>
      <c r="I31" s="47">
        <v>28.57</v>
      </c>
      <c r="J31" s="47">
        <v>28.57</v>
      </c>
      <c r="K31" s="48">
        <v>32.6</v>
      </c>
      <c r="L31" s="46">
        <v>32.6</v>
      </c>
    </row>
    <row r="32" spans="1:99" s="53" customFormat="1" ht="129.75" customHeight="1" thickBot="1">
      <c r="A32" s="676">
        <v>17</v>
      </c>
      <c r="B32" s="677" t="s">
        <v>702</v>
      </c>
      <c r="C32" s="678" t="s">
        <v>703</v>
      </c>
      <c r="D32" s="679" t="s">
        <v>14</v>
      </c>
      <c r="E32" s="679" t="s">
        <v>704</v>
      </c>
      <c r="F32" s="149"/>
      <c r="G32" s="149"/>
      <c r="H32" s="149"/>
      <c r="I32" s="148"/>
      <c r="J32" s="148"/>
      <c r="K32" s="148"/>
      <c r="L32" s="680">
        <v>9</v>
      </c>
      <c r="M32" s="50"/>
      <c r="N32" s="51"/>
      <c r="O32" s="50"/>
      <c r="P32" s="50"/>
      <c r="Q32" s="50"/>
      <c r="R32" s="50"/>
      <c r="S32" s="50"/>
      <c r="T32" s="50"/>
      <c r="U32" s="50"/>
      <c r="V32" s="50"/>
      <c r="W32" s="50"/>
      <c r="X32" s="50"/>
      <c r="Y32" s="50"/>
      <c r="Z32" s="50"/>
      <c r="AA32" s="50"/>
      <c r="AB32" s="50"/>
      <c r="AC32" s="50"/>
      <c r="AD32" s="50"/>
      <c r="AE32" s="50"/>
      <c r="AF32" s="50"/>
      <c r="AG32" s="50"/>
      <c r="AH32" s="50"/>
      <c r="AI32" s="50"/>
      <c r="AJ32" s="50"/>
      <c r="AK32" s="50"/>
      <c r="AL32" s="50"/>
      <c r="AM32" s="50"/>
      <c r="AN32" s="50"/>
      <c r="AO32" s="50"/>
      <c r="AP32" s="50"/>
      <c r="AQ32" s="50"/>
      <c r="AR32" s="50"/>
      <c r="AS32" s="50"/>
      <c r="AT32" s="50"/>
      <c r="AU32" s="50"/>
      <c r="AV32" s="50"/>
      <c r="AW32" s="50"/>
      <c r="AX32" s="50"/>
      <c r="AY32" s="50"/>
      <c r="AZ32" s="50"/>
      <c r="BA32" s="50"/>
      <c r="BB32" s="50"/>
      <c r="BC32" s="50"/>
      <c r="BD32" s="50"/>
      <c r="BE32" s="50"/>
      <c r="BF32" s="50"/>
      <c r="BG32" s="50"/>
      <c r="BH32" s="50"/>
      <c r="BI32" s="50"/>
      <c r="BJ32" s="50"/>
      <c r="BK32" s="50"/>
      <c r="BL32" s="50"/>
      <c r="BM32" s="50"/>
      <c r="BN32" s="50"/>
      <c r="BO32" s="50"/>
      <c r="BP32" s="50"/>
      <c r="BQ32" s="50"/>
      <c r="BR32" s="50"/>
      <c r="BS32" s="50"/>
      <c r="BT32" s="50"/>
      <c r="BU32" s="50"/>
      <c r="BV32" s="50"/>
      <c r="BW32" s="50"/>
      <c r="BX32" s="50"/>
      <c r="BY32" s="50"/>
      <c r="BZ32" s="50"/>
      <c r="CA32" s="50"/>
      <c r="CB32" s="50"/>
      <c r="CC32" s="50"/>
      <c r="CD32" s="50"/>
      <c r="CE32" s="50"/>
      <c r="CF32" s="50"/>
      <c r="CG32" s="50"/>
      <c r="CH32" s="50"/>
      <c r="CI32" s="50"/>
      <c r="CJ32" s="50"/>
      <c r="CK32" s="50"/>
      <c r="CL32" s="50"/>
      <c r="CM32" s="50"/>
      <c r="CN32" s="50"/>
      <c r="CO32" s="50"/>
      <c r="CP32" s="50"/>
      <c r="CQ32" s="50"/>
      <c r="CR32" s="50"/>
      <c r="CS32" s="50"/>
      <c r="CT32" s="52"/>
      <c r="CU32" s="52"/>
    </row>
    <row r="33" spans="1:12" ht="47.25" customHeight="1" thickBot="1">
      <c r="A33" s="715"/>
      <c r="B33" s="716"/>
      <c r="C33" s="716"/>
      <c r="D33" s="675" t="s">
        <v>11</v>
      </c>
      <c r="E33" s="675" t="s">
        <v>12</v>
      </c>
      <c r="F33" s="137" t="s">
        <v>453</v>
      </c>
      <c r="G33" s="137" t="s">
        <v>454</v>
      </c>
      <c r="H33" s="137" t="s">
        <v>455</v>
      </c>
      <c r="I33" s="137" t="s">
        <v>456</v>
      </c>
      <c r="J33" s="137" t="s">
        <v>457</v>
      </c>
      <c r="K33" s="137" t="s">
        <v>474</v>
      </c>
      <c r="L33" s="139" t="s">
        <v>665</v>
      </c>
    </row>
    <row r="34" spans="1:12" ht="82.5" customHeight="1" thickBot="1">
      <c r="A34" s="681">
        <v>18</v>
      </c>
      <c r="B34" s="682" t="s">
        <v>30</v>
      </c>
      <c r="C34" s="683" t="s">
        <v>31</v>
      </c>
      <c r="D34" s="220" t="s">
        <v>25</v>
      </c>
      <c r="E34" s="220" t="s">
        <v>32</v>
      </c>
      <c r="F34" s="278">
        <v>1.15</v>
      </c>
      <c r="G34" s="278">
        <v>1.14</v>
      </c>
      <c r="H34" s="278">
        <v>1.16</v>
      </c>
      <c r="I34" s="278">
        <v>1.01</v>
      </c>
      <c r="J34" s="278">
        <v>1.2</v>
      </c>
      <c r="K34" s="279"/>
      <c r="L34" s="280"/>
    </row>
    <row r="35" spans="1:97" s="59" customFormat="1" ht="30" customHeight="1" thickBot="1">
      <c r="A35" s="712" t="s">
        <v>33</v>
      </c>
      <c r="B35" s="713"/>
      <c r="C35" s="713"/>
      <c r="D35" s="713"/>
      <c r="E35" s="713"/>
      <c r="F35" s="713"/>
      <c r="G35" s="713"/>
      <c r="H35" s="713"/>
      <c r="I35" s="713"/>
      <c r="J35" s="713"/>
      <c r="K35" s="713"/>
      <c r="L35" s="714"/>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row>
    <row r="36" spans="1:12" s="60" customFormat="1" ht="18.75" customHeight="1">
      <c r="A36" s="721" t="s">
        <v>697</v>
      </c>
      <c r="B36" s="722"/>
      <c r="C36" s="722"/>
      <c r="D36" s="722"/>
      <c r="E36" s="722"/>
      <c r="F36" s="722"/>
      <c r="G36" s="722"/>
      <c r="H36" s="722"/>
      <c r="I36" s="722"/>
      <c r="J36" s="722"/>
      <c r="K36" s="723"/>
      <c r="L36" s="724"/>
    </row>
    <row r="37" spans="1:97" s="62" customFormat="1" ht="18.75" customHeight="1">
      <c r="A37" s="717" t="s">
        <v>74</v>
      </c>
      <c r="B37" s="718"/>
      <c r="C37" s="718"/>
      <c r="D37" s="718"/>
      <c r="E37" s="718"/>
      <c r="F37" s="718"/>
      <c r="G37" s="718"/>
      <c r="H37" s="718"/>
      <c r="I37" s="718"/>
      <c r="J37" s="718"/>
      <c r="K37" s="719"/>
      <c r="L37" s="720"/>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61"/>
      <c r="AS37" s="61"/>
      <c r="AT37" s="61"/>
      <c r="AU37" s="61"/>
      <c r="AV37" s="61"/>
      <c r="AW37" s="61"/>
      <c r="AX37" s="61"/>
      <c r="AY37" s="61"/>
      <c r="AZ37" s="61"/>
      <c r="BA37" s="61"/>
      <c r="BB37" s="61"/>
      <c r="BC37" s="61"/>
      <c r="BD37" s="61"/>
      <c r="BE37" s="61"/>
      <c r="BF37" s="61"/>
      <c r="BG37" s="61"/>
      <c r="BH37" s="61"/>
      <c r="BI37" s="61"/>
      <c r="BJ37" s="61"/>
      <c r="BK37" s="61"/>
      <c r="BL37" s="61"/>
      <c r="BM37" s="61"/>
      <c r="BN37" s="61"/>
      <c r="BO37" s="61"/>
      <c r="BP37" s="61"/>
      <c r="BQ37" s="61"/>
      <c r="BR37" s="61"/>
      <c r="BS37" s="61"/>
      <c r="BT37" s="61"/>
      <c r="BU37" s="61"/>
      <c r="BV37" s="61"/>
      <c r="BW37" s="61"/>
      <c r="BX37" s="61"/>
      <c r="BY37" s="61"/>
      <c r="BZ37" s="61"/>
      <c r="CA37" s="61"/>
      <c r="CB37" s="61"/>
      <c r="CC37" s="61"/>
      <c r="CD37" s="61"/>
      <c r="CE37" s="61"/>
      <c r="CF37" s="61"/>
      <c r="CG37" s="61"/>
      <c r="CH37" s="61"/>
      <c r="CI37" s="61"/>
      <c r="CJ37" s="61"/>
      <c r="CK37" s="61"/>
      <c r="CL37" s="61"/>
      <c r="CM37" s="61"/>
      <c r="CN37" s="61"/>
      <c r="CO37" s="61"/>
      <c r="CP37" s="61"/>
      <c r="CQ37" s="61"/>
      <c r="CR37" s="61"/>
      <c r="CS37" s="61"/>
    </row>
    <row r="38" spans="1:97" s="62" customFormat="1" ht="18.75" customHeight="1" thickBot="1">
      <c r="A38" s="708" t="s">
        <v>75</v>
      </c>
      <c r="B38" s="709"/>
      <c r="C38" s="709"/>
      <c r="D38" s="709"/>
      <c r="E38" s="709"/>
      <c r="F38" s="709"/>
      <c r="G38" s="709"/>
      <c r="H38" s="709"/>
      <c r="I38" s="709"/>
      <c r="J38" s="709"/>
      <c r="K38" s="710"/>
      <c r="L38" s="71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1"/>
      <c r="BA38" s="61"/>
      <c r="BB38" s="61"/>
      <c r="BC38" s="61"/>
      <c r="BD38" s="61"/>
      <c r="BE38" s="61"/>
      <c r="BF38" s="61"/>
      <c r="BG38" s="61"/>
      <c r="BH38" s="61"/>
      <c r="BI38" s="61"/>
      <c r="BJ38" s="61"/>
      <c r="BK38" s="61"/>
      <c r="BL38" s="61"/>
      <c r="BM38" s="61"/>
      <c r="BN38" s="61"/>
      <c r="BO38" s="61"/>
      <c r="BP38" s="61"/>
      <c r="BQ38" s="61"/>
      <c r="BR38" s="61"/>
      <c r="BS38" s="61"/>
      <c r="BT38" s="61"/>
      <c r="BU38" s="61"/>
      <c r="BV38" s="61"/>
      <c r="BW38" s="61"/>
      <c r="BX38" s="61"/>
      <c r="BY38" s="61"/>
      <c r="BZ38" s="61"/>
      <c r="CA38" s="61"/>
      <c r="CB38" s="61"/>
      <c r="CC38" s="61"/>
      <c r="CD38" s="61"/>
      <c r="CE38" s="61"/>
      <c r="CF38" s="61"/>
      <c r="CG38" s="61"/>
      <c r="CH38" s="61"/>
      <c r="CI38" s="61"/>
      <c r="CJ38" s="61"/>
      <c r="CK38" s="61"/>
      <c r="CL38" s="61"/>
      <c r="CM38" s="61"/>
      <c r="CN38" s="61"/>
      <c r="CO38" s="61"/>
      <c r="CP38" s="61"/>
      <c r="CQ38" s="61"/>
      <c r="CR38" s="61"/>
      <c r="CS38" s="61"/>
    </row>
    <row r="39" spans="1:2" ht="15">
      <c r="A39" s="63"/>
      <c r="B39" s="64"/>
    </row>
    <row r="40" spans="1:2" ht="15">
      <c r="A40" s="63"/>
      <c r="B40" s="64"/>
    </row>
    <row r="41" spans="1:2" ht="15">
      <c r="A41" s="63"/>
      <c r="B41" s="64"/>
    </row>
    <row r="42" spans="1:2" ht="15">
      <c r="A42" s="63"/>
      <c r="B42" s="64"/>
    </row>
    <row r="43" spans="1:2" ht="15">
      <c r="A43" s="63"/>
      <c r="B43" s="64"/>
    </row>
    <row r="44" spans="1:2" ht="15">
      <c r="A44" s="63"/>
      <c r="B44" s="64"/>
    </row>
    <row r="45" spans="1:2" ht="15">
      <c r="A45" s="63"/>
      <c r="B45" s="64"/>
    </row>
    <row r="46" spans="1:2" ht="15">
      <c r="A46" s="63"/>
      <c r="B46" s="64"/>
    </row>
    <row r="47" spans="1:2" ht="15">
      <c r="A47" s="63"/>
      <c r="B47" s="64"/>
    </row>
    <row r="48" spans="1:2" ht="15">
      <c r="A48" s="63"/>
      <c r="B48" s="64"/>
    </row>
    <row r="49" spans="1:2" ht="15">
      <c r="A49" s="63"/>
      <c r="B49" s="64"/>
    </row>
    <row r="50" spans="1:2" ht="15">
      <c r="A50" s="63"/>
      <c r="B50" s="64"/>
    </row>
    <row r="51" spans="1:2" ht="15">
      <c r="A51" s="63"/>
      <c r="B51" s="64"/>
    </row>
    <row r="52" spans="1:2" ht="15">
      <c r="A52" s="63"/>
      <c r="B52" s="64"/>
    </row>
    <row r="53" spans="1:2" ht="15">
      <c r="A53" s="63"/>
      <c r="B53" s="64"/>
    </row>
    <row r="54" spans="1:2" ht="15">
      <c r="A54" s="63"/>
      <c r="B54" s="64"/>
    </row>
    <row r="55" spans="1:2" ht="15">
      <c r="A55" s="63"/>
      <c r="B55" s="64"/>
    </row>
    <row r="56" spans="1:2" ht="15">
      <c r="A56" s="63"/>
      <c r="B56" s="64"/>
    </row>
    <row r="57" spans="1:2" ht="15">
      <c r="A57" s="63"/>
      <c r="B57" s="64"/>
    </row>
    <row r="58" spans="1:2" ht="15">
      <c r="A58" s="63"/>
      <c r="B58" s="64"/>
    </row>
    <row r="59" spans="1:2" ht="15">
      <c r="A59" s="63"/>
      <c r="B59" s="64"/>
    </row>
    <row r="60" spans="1:2" ht="15">
      <c r="A60" s="63"/>
      <c r="B60" s="64"/>
    </row>
    <row r="61" spans="1:2" ht="15">
      <c r="A61" s="63"/>
      <c r="B61" s="64"/>
    </row>
    <row r="62" spans="1:2" ht="15">
      <c r="A62" s="63"/>
      <c r="B62" s="64"/>
    </row>
    <row r="63" spans="1:2" ht="15">
      <c r="A63" s="63"/>
      <c r="B63" s="64"/>
    </row>
    <row r="64" spans="1:2" ht="15">
      <c r="A64" s="63"/>
      <c r="B64" s="64"/>
    </row>
    <row r="65" spans="1:2" ht="15">
      <c r="A65" s="63"/>
      <c r="B65" s="64"/>
    </row>
    <row r="66" spans="1:2" ht="15">
      <c r="A66" s="63"/>
      <c r="B66" s="64"/>
    </row>
    <row r="67" spans="1:2" ht="15">
      <c r="A67" s="63"/>
      <c r="B67" s="64"/>
    </row>
    <row r="68" spans="1:2" ht="15">
      <c r="A68" s="63"/>
      <c r="B68" s="64"/>
    </row>
    <row r="69" spans="1:2" ht="15">
      <c r="A69" s="63"/>
      <c r="B69" s="64"/>
    </row>
    <row r="70" spans="1:2" ht="15">
      <c r="A70" s="63"/>
      <c r="B70" s="64"/>
    </row>
    <row r="71" spans="1:2" ht="15">
      <c r="A71" s="63"/>
      <c r="B71" s="64"/>
    </row>
    <row r="72" spans="1:2" ht="15">
      <c r="A72" s="63"/>
      <c r="B72" s="64"/>
    </row>
    <row r="73" spans="1:2" ht="15">
      <c r="A73" s="63"/>
      <c r="B73" s="64"/>
    </row>
    <row r="74" spans="1:2" ht="15">
      <c r="A74" s="63"/>
      <c r="B74" s="64"/>
    </row>
    <row r="75" spans="1:2" ht="15">
      <c r="A75" s="63"/>
      <c r="B75" s="64"/>
    </row>
    <row r="76" spans="1:2" ht="15">
      <c r="A76" s="63"/>
      <c r="B76" s="64"/>
    </row>
    <row r="77" spans="1:2" ht="15">
      <c r="A77" s="63"/>
      <c r="B77" s="64"/>
    </row>
    <row r="78" spans="1:2" ht="15">
      <c r="A78" s="63"/>
      <c r="B78" s="64"/>
    </row>
    <row r="79" spans="1:2" ht="15">
      <c r="A79" s="63"/>
      <c r="B79" s="64"/>
    </row>
    <row r="80" spans="1:2" ht="15">
      <c r="A80" s="63"/>
      <c r="B80" s="64"/>
    </row>
    <row r="81" spans="1:2" ht="15">
      <c r="A81" s="63"/>
      <c r="B81" s="64"/>
    </row>
    <row r="82" spans="1:2" ht="15">
      <c r="A82" s="63"/>
      <c r="B82" s="64"/>
    </row>
    <row r="83" spans="1:2" ht="15">
      <c r="A83" s="63"/>
      <c r="B83" s="64"/>
    </row>
    <row r="84" spans="1:2" ht="15">
      <c r="A84" s="63"/>
      <c r="B84" s="64"/>
    </row>
    <row r="85" spans="1:2" ht="15">
      <c r="A85" s="63"/>
      <c r="B85" s="64"/>
    </row>
    <row r="86" spans="1:2" ht="15">
      <c r="A86" s="63"/>
      <c r="B86" s="64"/>
    </row>
    <row r="87" spans="1:2" ht="15">
      <c r="A87" s="63"/>
      <c r="B87" s="64"/>
    </row>
    <row r="88" spans="1:2" ht="15">
      <c r="A88" s="63"/>
      <c r="B88" s="64"/>
    </row>
    <row r="89" spans="1:2" ht="15">
      <c r="A89" s="63"/>
      <c r="B89" s="64"/>
    </row>
    <row r="90" spans="1:2" ht="15">
      <c r="A90" s="63"/>
      <c r="B90" s="64"/>
    </row>
    <row r="91" spans="1:2" ht="15">
      <c r="A91" s="63"/>
      <c r="B91" s="64"/>
    </row>
    <row r="92" spans="1:2" ht="15">
      <c r="A92" s="63"/>
      <c r="B92" s="64"/>
    </row>
    <row r="93" spans="1:2" ht="15">
      <c r="A93" s="63"/>
      <c r="B93" s="64"/>
    </row>
    <row r="94" spans="1:2" ht="15">
      <c r="A94" s="63"/>
      <c r="B94" s="64"/>
    </row>
    <row r="95" spans="1:2" ht="15">
      <c r="A95" s="63"/>
      <c r="B95" s="64"/>
    </row>
    <row r="96" spans="1:2" ht="15">
      <c r="A96" s="63"/>
      <c r="B96" s="64"/>
    </row>
    <row r="97" spans="1:2" ht="15">
      <c r="A97" s="63"/>
      <c r="B97" s="64"/>
    </row>
    <row r="98" spans="1:2" ht="15">
      <c r="A98" s="63"/>
      <c r="B98" s="64"/>
    </row>
    <row r="99" spans="1:2" ht="15">
      <c r="A99" s="63"/>
      <c r="B99" s="64"/>
    </row>
    <row r="100" spans="1:2" ht="15">
      <c r="A100" s="63"/>
      <c r="B100" s="64"/>
    </row>
    <row r="101" spans="1:2" ht="15">
      <c r="A101" s="63"/>
      <c r="B101" s="64"/>
    </row>
    <row r="102" spans="1:2" ht="15">
      <c r="A102" s="63"/>
      <c r="B102" s="64"/>
    </row>
    <row r="103" spans="1:2" ht="15">
      <c r="A103" s="63"/>
      <c r="B103" s="64"/>
    </row>
    <row r="104" spans="1:2" ht="15">
      <c r="A104" s="63"/>
      <c r="B104" s="64"/>
    </row>
    <row r="105" spans="1:2" ht="15">
      <c r="A105" s="63"/>
      <c r="B105" s="64"/>
    </row>
    <row r="106" spans="1:2" ht="15">
      <c r="A106" s="63"/>
      <c r="B106" s="64"/>
    </row>
    <row r="107" spans="1:2" ht="15">
      <c r="A107" s="63"/>
      <c r="B107" s="64"/>
    </row>
    <row r="108" spans="1:2" ht="15">
      <c r="A108" s="63"/>
      <c r="B108" s="64"/>
    </row>
    <row r="109" spans="1:2" ht="15">
      <c r="A109" s="63"/>
      <c r="B109" s="64"/>
    </row>
    <row r="110" spans="1:2" ht="15">
      <c r="A110" s="63"/>
      <c r="B110" s="64"/>
    </row>
    <row r="111" spans="1:2" ht="15">
      <c r="A111" s="63"/>
      <c r="B111" s="64"/>
    </row>
    <row r="112" spans="1:2" ht="15">
      <c r="A112" s="63"/>
      <c r="B112" s="64"/>
    </row>
    <row r="113" spans="1:2" ht="15">
      <c r="A113" s="63"/>
      <c r="B113" s="64"/>
    </row>
    <row r="114" spans="1:2" ht="15">
      <c r="A114" s="63"/>
      <c r="B114" s="64"/>
    </row>
    <row r="115" spans="1:2" ht="15">
      <c r="A115" s="63"/>
      <c r="B115" s="64"/>
    </row>
    <row r="116" spans="1:2" ht="15">
      <c r="A116" s="63"/>
      <c r="B116" s="64"/>
    </row>
    <row r="117" spans="1:2" ht="15">
      <c r="A117" s="63"/>
      <c r="B117" s="64"/>
    </row>
    <row r="118" spans="1:2" ht="15">
      <c r="A118" s="63"/>
      <c r="B118" s="64"/>
    </row>
    <row r="119" spans="1:2" ht="15">
      <c r="A119" s="63"/>
      <c r="B119" s="64"/>
    </row>
    <row r="120" spans="1:2" ht="15">
      <c r="A120" s="63"/>
      <c r="B120" s="64"/>
    </row>
    <row r="121" spans="1:2" ht="15">
      <c r="A121" s="63"/>
      <c r="B121" s="64"/>
    </row>
    <row r="122" spans="1:2" ht="15">
      <c r="A122" s="63"/>
      <c r="B122" s="64"/>
    </row>
    <row r="123" spans="1:2" ht="15">
      <c r="A123" s="63"/>
      <c r="B123" s="64"/>
    </row>
    <row r="124" spans="1:2" ht="15">
      <c r="A124" s="63"/>
      <c r="B124" s="64"/>
    </row>
    <row r="125" spans="1:2" ht="15">
      <c r="A125" s="63"/>
      <c r="B125" s="64"/>
    </row>
    <row r="126" spans="1:2" ht="15">
      <c r="A126" s="63"/>
      <c r="B126" s="64"/>
    </row>
    <row r="127" spans="1:2" ht="15">
      <c r="A127" s="63"/>
      <c r="B127" s="64"/>
    </row>
    <row r="128" spans="1:2" ht="15">
      <c r="A128" s="63"/>
      <c r="B128" s="64"/>
    </row>
    <row r="129" spans="1:2" ht="15">
      <c r="A129" s="63"/>
      <c r="B129" s="64"/>
    </row>
    <row r="130" spans="1:2" ht="15">
      <c r="A130" s="63"/>
      <c r="B130" s="64"/>
    </row>
    <row r="131" spans="1:2" ht="15">
      <c r="A131" s="63"/>
      <c r="B131" s="64"/>
    </row>
    <row r="132" spans="1:2" ht="15">
      <c r="A132" s="63"/>
      <c r="B132" s="64"/>
    </row>
    <row r="133" spans="1:2" ht="15">
      <c r="A133" s="63"/>
      <c r="B133" s="64"/>
    </row>
    <row r="134" spans="1:2" ht="15">
      <c r="A134" s="63"/>
      <c r="B134" s="64"/>
    </row>
    <row r="135" spans="1:2" ht="15">
      <c r="A135" s="63"/>
      <c r="B135" s="64"/>
    </row>
    <row r="136" spans="1:2" ht="15">
      <c r="A136" s="63"/>
      <c r="B136" s="64"/>
    </row>
    <row r="137" spans="1:2" ht="15">
      <c r="A137" s="63"/>
      <c r="B137" s="64"/>
    </row>
    <row r="138" spans="1:2" ht="15">
      <c r="A138" s="63"/>
      <c r="B138" s="64"/>
    </row>
    <row r="139" spans="1:2" ht="15">
      <c r="A139" s="63"/>
      <c r="B139" s="64"/>
    </row>
    <row r="140" spans="1:2" ht="15">
      <c r="A140" s="63"/>
      <c r="B140" s="64"/>
    </row>
    <row r="141" spans="1:2" ht="15">
      <c r="A141" s="63"/>
      <c r="B141" s="64"/>
    </row>
    <row r="142" spans="1:2" ht="15">
      <c r="A142" s="63"/>
      <c r="B142" s="64"/>
    </row>
    <row r="143" spans="1:2" ht="15">
      <c r="A143" s="63"/>
      <c r="B143" s="64"/>
    </row>
    <row r="144" spans="1:2" ht="15">
      <c r="A144" s="63"/>
      <c r="B144" s="64"/>
    </row>
    <row r="145" spans="1:2" ht="15">
      <c r="A145" s="63"/>
      <c r="B145" s="64"/>
    </row>
    <row r="146" spans="1:2" ht="15">
      <c r="A146" s="63"/>
      <c r="B146" s="64"/>
    </row>
    <row r="147" spans="1:2" ht="15">
      <c r="A147" s="63"/>
      <c r="B147" s="64"/>
    </row>
    <row r="148" spans="1:2" ht="15">
      <c r="A148" s="63"/>
      <c r="B148" s="64"/>
    </row>
    <row r="149" spans="1:2" ht="15">
      <c r="A149" s="63"/>
      <c r="B149" s="64"/>
    </row>
    <row r="150" spans="1:2" ht="15">
      <c r="A150" s="63"/>
      <c r="B150" s="64"/>
    </row>
    <row r="151" spans="1:2" ht="15">
      <c r="A151" s="63"/>
      <c r="B151" s="64"/>
    </row>
    <row r="152" spans="1:2" ht="15">
      <c r="A152" s="63"/>
      <c r="B152" s="64"/>
    </row>
    <row r="153" spans="1:2" ht="15">
      <c r="A153" s="63"/>
      <c r="B153" s="64"/>
    </row>
    <row r="154" spans="1:2" ht="15">
      <c r="A154" s="63"/>
      <c r="B154" s="64"/>
    </row>
    <row r="155" spans="1:2" ht="15">
      <c r="A155" s="63"/>
      <c r="B155" s="64"/>
    </row>
    <row r="156" spans="1:2" ht="15">
      <c r="A156" s="63"/>
      <c r="B156" s="64"/>
    </row>
    <row r="157" spans="1:2" ht="15">
      <c r="A157" s="63"/>
      <c r="B157" s="64"/>
    </row>
    <row r="158" spans="1:2" ht="15">
      <c r="A158" s="63"/>
      <c r="B158" s="64"/>
    </row>
    <row r="159" spans="1:2" ht="15">
      <c r="A159" s="63"/>
      <c r="B159" s="64"/>
    </row>
    <row r="160" spans="1:2" ht="15">
      <c r="A160" s="63"/>
      <c r="B160" s="64"/>
    </row>
    <row r="161" spans="1:2" ht="15">
      <c r="A161" s="63"/>
      <c r="B161" s="64"/>
    </row>
    <row r="162" spans="1:2" ht="15">
      <c r="A162" s="63"/>
      <c r="B162" s="64"/>
    </row>
    <row r="163" spans="1:2" ht="15">
      <c r="A163" s="63"/>
      <c r="B163" s="64"/>
    </row>
    <row r="164" spans="1:2" ht="15">
      <c r="A164" s="63"/>
      <c r="B164" s="64"/>
    </row>
    <row r="165" spans="1:2" ht="15">
      <c r="A165" s="63"/>
      <c r="B165" s="64"/>
    </row>
    <row r="166" spans="1:2" ht="15">
      <c r="A166" s="63"/>
      <c r="B166" s="64"/>
    </row>
    <row r="167" spans="1:2" ht="15">
      <c r="A167" s="63"/>
      <c r="B167" s="64"/>
    </row>
    <row r="168" spans="1:2" ht="15">
      <c r="A168" s="63"/>
      <c r="B168" s="64"/>
    </row>
    <row r="169" spans="1:2" ht="15">
      <c r="A169" s="63"/>
      <c r="B169" s="64"/>
    </row>
    <row r="170" spans="1:2" ht="15">
      <c r="A170" s="63"/>
      <c r="B170" s="64"/>
    </row>
    <row r="171" spans="1:2" ht="15">
      <c r="A171" s="63"/>
      <c r="B171" s="64"/>
    </row>
    <row r="172" spans="1:2" ht="15">
      <c r="A172" s="63"/>
      <c r="B172" s="64"/>
    </row>
    <row r="173" spans="1:2" ht="15">
      <c r="A173" s="63"/>
      <c r="B173" s="64"/>
    </row>
    <row r="174" spans="1:2" ht="15">
      <c r="A174" s="63"/>
      <c r="B174" s="64"/>
    </row>
    <row r="175" spans="1:2" ht="15">
      <c r="A175" s="63"/>
      <c r="B175" s="64"/>
    </row>
    <row r="176" spans="1:2" ht="15">
      <c r="A176" s="63"/>
      <c r="B176" s="64"/>
    </row>
    <row r="177" spans="1:2" ht="15">
      <c r="A177" s="63"/>
      <c r="B177" s="64"/>
    </row>
    <row r="178" spans="1:2" ht="15">
      <c r="A178" s="63"/>
      <c r="B178" s="64"/>
    </row>
    <row r="179" spans="1:2" ht="15">
      <c r="A179" s="63"/>
      <c r="B179" s="64"/>
    </row>
    <row r="180" spans="1:2" ht="15">
      <c r="A180" s="63"/>
      <c r="B180" s="64"/>
    </row>
    <row r="181" spans="1:2" ht="15">
      <c r="A181" s="63"/>
      <c r="B181" s="64"/>
    </row>
    <row r="182" spans="1:2" ht="15">
      <c r="A182" s="63"/>
      <c r="B182" s="64"/>
    </row>
    <row r="183" spans="1:2" ht="15">
      <c r="A183" s="63"/>
      <c r="B183" s="64"/>
    </row>
    <row r="184" spans="1:2" ht="15">
      <c r="A184" s="63"/>
      <c r="B184" s="64"/>
    </row>
    <row r="185" spans="1:2" ht="15">
      <c r="A185" s="63"/>
      <c r="B185" s="64"/>
    </row>
    <row r="186" spans="1:2" ht="15">
      <c r="A186" s="63"/>
      <c r="B186" s="64"/>
    </row>
    <row r="187" spans="1:2" ht="15">
      <c r="A187" s="63"/>
      <c r="B187" s="64"/>
    </row>
    <row r="188" spans="1:2" ht="15">
      <c r="A188" s="63"/>
      <c r="B188" s="64"/>
    </row>
    <row r="189" spans="1:2" ht="15">
      <c r="A189" s="63"/>
      <c r="B189" s="64"/>
    </row>
    <row r="190" spans="1:2" ht="15">
      <c r="A190" s="63"/>
      <c r="B190" s="64"/>
    </row>
    <row r="191" spans="1:2" ht="15">
      <c r="A191" s="63"/>
      <c r="B191" s="64"/>
    </row>
    <row r="192" spans="1:2" ht="15">
      <c r="A192" s="63"/>
      <c r="B192" s="64"/>
    </row>
    <row r="193" spans="1:2" ht="15">
      <c r="A193" s="63"/>
      <c r="B193" s="64"/>
    </row>
    <row r="194" spans="1:2" ht="15">
      <c r="A194" s="63"/>
      <c r="B194" s="64"/>
    </row>
    <row r="195" spans="1:2" ht="15">
      <c r="A195" s="63"/>
      <c r="B195" s="64"/>
    </row>
    <row r="196" spans="1:2" ht="15">
      <c r="A196" s="63"/>
      <c r="B196" s="64"/>
    </row>
    <row r="197" spans="1:2" ht="15">
      <c r="A197" s="63"/>
      <c r="B197" s="64"/>
    </row>
    <row r="198" spans="1:2" ht="15">
      <c r="A198" s="63"/>
      <c r="B198" s="64"/>
    </row>
    <row r="199" spans="1:2" ht="15">
      <c r="A199" s="63"/>
      <c r="B199" s="64"/>
    </row>
    <row r="200" spans="1:2" ht="15">
      <c r="A200" s="63"/>
      <c r="B200" s="64"/>
    </row>
    <row r="201" spans="1:2" ht="15">
      <c r="A201" s="63"/>
      <c r="B201" s="64"/>
    </row>
    <row r="202" spans="1:2" ht="15">
      <c r="A202" s="63"/>
      <c r="B202" s="64"/>
    </row>
    <row r="203" spans="1:2" ht="15">
      <c r="A203" s="63"/>
      <c r="B203" s="64"/>
    </row>
    <row r="204" spans="1:2" ht="15">
      <c r="A204" s="63"/>
      <c r="B204" s="64"/>
    </row>
    <row r="205" spans="1:2" ht="15">
      <c r="A205" s="63"/>
      <c r="B205" s="64"/>
    </row>
    <row r="206" spans="1:2" ht="15">
      <c r="A206" s="63"/>
      <c r="B206" s="64"/>
    </row>
    <row r="207" spans="1:2" ht="15">
      <c r="A207" s="63"/>
      <c r="B207" s="64"/>
    </row>
    <row r="208" spans="1:2" ht="15">
      <c r="A208" s="63"/>
      <c r="B208" s="64"/>
    </row>
    <row r="209" spans="1:2" ht="15">
      <c r="A209" s="63"/>
      <c r="B209" s="64"/>
    </row>
    <row r="210" spans="1:2" ht="15">
      <c r="A210" s="63"/>
      <c r="B210" s="64"/>
    </row>
    <row r="211" spans="1:2" ht="15">
      <c r="A211" s="63"/>
      <c r="B211" s="64"/>
    </row>
    <row r="212" spans="1:2" ht="15">
      <c r="A212" s="63"/>
      <c r="B212" s="64"/>
    </row>
    <row r="213" spans="1:2" ht="15">
      <c r="A213" s="63"/>
      <c r="B213" s="64"/>
    </row>
    <row r="214" spans="1:2" ht="15">
      <c r="A214" s="63"/>
      <c r="B214" s="64"/>
    </row>
    <row r="215" spans="1:2" ht="15">
      <c r="A215" s="63"/>
      <c r="B215" s="64"/>
    </row>
    <row r="216" spans="1:2" ht="15">
      <c r="A216" s="63"/>
      <c r="B216" s="64"/>
    </row>
    <row r="217" spans="1:2" ht="15">
      <c r="A217" s="63"/>
      <c r="B217" s="64"/>
    </row>
    <row r="218" spans="1:2" ht="15">
      <c r="A218" s="63"/>
      <c r="B218" s="64"/>
    </row>
    <row r="219" spans="1:2" ht="15">
      <c r="A219" s="63"/>
      <c r="B219" s="64"/>
    </row>
    <row r="220" spans="1:2" ht="15">
      <c r="A220" s="63"/>
      <c r="B220" s="64"/>
    </row>
    <row r="221" spans="1:2" ht="15">
      <c r="A221" s="63"/>
      <c r="B221" s="64"/>
    </row>
    <row r="222" spans="1:2" ht="15">
      <c r="A222" s="63"/>
      <c r="B222" s="64"/>
    </row>
    <row r="223" spans="1:2" ht="15">
      <c r="A223" s="63"/>
      <c r="B223" s="64"/>
    </row>
    <row r="224" spans="1:2" ht="15">
      <c r="A224" s="63"/>
      <c r="B224" s="64"/>
    </row>
    <row r="225" spans="1:2" ht="15">
      <c r="A225" s="63"/>
      <c r="B225" s="64"/>
    </row>
    <row r="226" spans="1:2" ht="15">
      <c r="A226" s="63"/>
      <c r="B226" s="64"/>
    </row>
    <row r="227" spans="1:2" ht="15">
      <c r="A227" s="63"/>
      <c r="B227" s="64"/>
    </row>
    <row r="228" spans="1:2" ht="15">
      <c r="A228" s="63"/>
      <c r="B228" s="64"/>
    </row>
    <row r="229" spans="1:2" ht="15">
      <c r="A229" s="63"/>
      <c r="B229" s="64"/>
    </row>
    <row r="230" spans="1:2" ht="15">
      <c r="A230" s="63"/>
      <c r="B230" s="64"/>
    </row>
    <row r="231" spans="1:2" ht="15">
      <c r="A231" s="63"/>
      <c r="B231" s="64"/>
    </row>
    <row r="232" spans="1:2" ht="15">
      <c r="A232" s="63"/>
      <c r="B232" s="64"/>
    </row>
    <row r="233" spans="1:2" ht="15">
      <c r="A233" s="63"/>
      <c r="B233" s="64"/>
    </row>
    <row r="234" spans="1:2" ht="15">
      <c r="A234" s="63"/>
      <c r="B234" s="64"/>
    </row>
    <row r="235" spans="1:2" ht="15">
      <c r="A235" s="63"/>
      <c r="B235" s="64"/>
    </row>
    <row r="236" spans="1:2" ht="15">
      <c r="A236" s="63"/>
      <c r="B236" s="64"/>
    </row>
    <row r="237" spans="1:2" ht="15">
      <c r="A237" s="63"/>
      <c r="B237" s="64"/>
    </row>
    <row r="238" spans="1:2" ht="15">
      <c r="A238" s="63"/>
      <c r="B238" s="64"/>
    </row>
    <row r="239" spans="1:2" ht="15">
      <c r="A239" s="63"/>
      <c r="B239" s="64"/>
    </row>
    <row r="240" spans="1:2" ht="15">
      <c r="A240" s="63"/>
      <c r="B240" s="64"/>
    </row>
    <row r="241" spans="1:2" ht="15">
      <c r="A241" s="63"/>
      <c r="B241" s="64"/>
    </row>
    <row r="242" spans="1:2" ht="15">
      <c r="A242" s="63"/>
      <c r="B242" s="64"/>
    </row>
    <row r="243" spans="1:2" ht="15">
      <c r="A243" s="63"/>
      <c r="B243" s="64"/>
    </row>
    <row r="244" spans="1:2" ht="15">
      <c r="A244" s="63"/>
      <c r="B244" s="64"/>
    </row>
    <row r="245" spans="1:2" ht="15">
      <c r="A245" s="63"/>
      <c r="B245" s="64"/>
    </row>
    <row r="246" spans="1:2" ht="15">
      <c r="A246" s="63"/>
      <c r="B246" s="64"/>
    </row>
    <row r="247" spans="1:2" ht="15">
      <c r="A247" s="63"/>
      <c r="B247" s="64"/>
    </row>
    <row r="248" spans="1:2" ht="15">
      <c r="A248" s="63"/>
      <c r="B248" s="64"/>
    </row>
    <row r="249" spans="1:2" ht="15">
      <c r="A249" s="63"/>
      <c r="B249" s="64"/>
    </row>
    <row r="250" spans="1:2" ht="15">
      <c r="A250" s="63"/>
      <c r="B250" s="64"/>
    </row>
    <row r="251" spans="1:2" ht="15">
      <c r="A251" s="63"/>
      <c r="B251" s="64"/>
    </row>
    <row r="252" spans="1:2" ht="15">
      <c r="A252" s="63"/>
      <c r="B252" s="64"/>
    </row>
    <row r="253" spans="1:2" ht="15">
      <c r="A253" s="63"/>
      <c r="B253" s="64"/>
    </row>
    <row r="254" spans="1:2" ht="15">
      <c r="A254" s="63"/>
      <c r="B254" s="64"/>
    </row>
    <row r="255" spans="1:2" ht="15">
      <c r="A255" s="63"/>
      <c r="B255" s="64"/>
    </row>
    <row r="256" spans="1:2" ht="15">
      <c r="A256" s="63"/>
      <c r="B256" s="64"/>
    </row>
    <row r="257" spans="1:2" ht="15">
      <c r="A257" s="63"/>
      <c r="B257" s="64"/>
    </row>
    <row r="258" spans="1:2" ht="15">
      <c r="A258" s="63"/>
      <c r="B258" s="64"/>
    </row>
    <row r="259" spans="1:2" ht="15">
      <c r="A259" s="63"/>
      <c r="B259" s="64"/>
    </row>
    <row r="260" spans="1:2" ht="15">
      <c r="A260" s="63"/>
      <c r="B260" s="64"/>
    </row>
    <row r="261" spans="1:2" ht="15">
      <c r="A261" s="63"/>
      <c r="B261" s="64"/>
    </row>
    <row r="262" spans="1:2" ht="15">
      <c r="A262" s="63"/>
      <c r="B262" s="64"/>
    </row>
    <row r="263" spans="1:2" ht="15">
      <c r="A263" s="63"/>
      <c r="B263" s="64"/>
    </row>
    <row r="264" spans="1:2" ht="15">
      <c r="A264" s="63"/>
      <c r="B264" s="64"/>
    </row>
    <row r="265" spans="1:2" ht="15">
      <c r="A265" s="63"/>
      <c r="B265" s="64"/>
    </row>
    <row r="266" spans="1:2" ht="15">
      <c r="A266" s="63"/>
      <c r="B266" s="64"/>
    </row>
    <row r="267" spans="1:2" ht="15">
      <c r="A267" s="63"/>
      <c r="B267" s="64"/>
    </row>
    <row r="268" spans="1:2" ht="15">
      <c r="A268" s="63"/>
      <c r="B268" s="64"/>
    </row>
    <row r="269" spans="1:2" ht="15">
      <c r="A269" s="63"/>
      <c r="B269" s="64"/>
    </row>
    <row r="270" spans="1:2" ht="15">
      <c r="A270" s="63"/>
      <c r="B270" s="64"/>
    </row>
    <row r="271" spans="1:2" ht="15">
      <c r="A271" s="63"/>
      <c r="B271" s="64"/>
    </row>
    <row r="272" spans="1:2" ht="15">
      <c r="A272" s="63"/>
      <c r="B272" s="64"/>
    </row>
    <row r="273" spans="1:2" ht="15">
      <c r="A273" s="63"/>
      <c r="B273" s="64"/>
    </row>
    <row r="274" spans="1:2" ht="15">
      <c r="A274" s="63"/>
      <c r="B274" s="64"/>
    </row>
    <row r="275" spans="1:2" ht="15">
      <c r="A275" s="63"/>
      <c r="B275" s="64"/>
    </row>
    <row r="276" spans="1:2" ht="15">
      <c r="A276" s="63"/>
      <c r="B276" s="64"/>
    </row>
    <row r="277" spans="1:2" ht="15">
      <c r="A277" s="63"/>
      <c r="B277" s="64"/>
    </row>
    <row r="278" spans="1:2" ht="15">
      <c r="A278" s="63"/>
      <c r="B278" s="64"/>
    </row>
    <row r="279" spans="1:2" ht="15">
      <c r="A279" s="63"/>
      <c r="B279" s="64"/>
    </row>
    <row r="280" spans="1:2" ht="15">
      <c r="A280" s="63"/>
      <c r="B280" s="64"/>
    </row>
    <row r="281" spans="1:2" ht="15">
      <c r="A281" s="63"/>
      <c r="B281" s="64"/>
    </row>
    <row r="282" spans="1:2" ht="15">
      <c r="A282" s="63"/>
      <c r="B282" s="64"/>
    </row>
    <row r="283" spans="1:2" ht="15">
      <c r="A283" s="63"/>
      <c r="B283" s="64"/>
    </row>
    <row r="284" spans="1:2" ht="15">
      <c r="A284" s="63"/>
      <c r="B284" s="64"/>
    </row>
    <row r="285" spans="1:2" ht="15">
      <c r="A285" s="63"/>
      <c r="B285" s="64"/>
    </row>
    <row r="286" spans="1:2" ht="15">
      <c r="A286" s="63"/>
      <c r="B286" s="64"/>
    </row>
    <row r="287" spans="1:2" ht="15">
      <c r="A287" s="63"/>
      <c r="B287" s="64"/>
    </row>
    <row r="288" spans="1:2" ht="15">
      <c r="A288" s="63"/>
      <c r="B288" s="64"/>
    </row>
    <row r="289" spans="1:2" ht="15">
      <c r="A289" s="63"/>
      <c r="B289" s="64"/>
    </row>
    <row r="290" spans="1:2" ht="15">
      <c r="A290" s="63"/>
      <c r="B290" s="64"/>
    </row>
    <row r="291" spans="1:2" ht="15">
      <c r="A291" s="63"/>
      <c r="B291" s="64"/>
    </row>
    <row r="292" spans="1:2" ht="15">
      <c r="A292" s="63"/>
      <c r="B292" s="64"/>
    </row>
    <row r="293" spans="1:2" ht="15">
      <c r="A293" s="63"/>
      <c r="B293" s="64"/>
    </row>
    <row r="294" spans="1:2" ht="15">
      <c r="A294" s="63"/>
      <c r="B294" s="64"/>
    </row>
    <row r="295" spans="1:2" ht="15">
      <c r="A295" s="63"/>
      <c r="B295" s="64"/>
    </row>
    <row r="296" spans="1:2" ht="15">
      <c r="A296" s="63"/>
      <c r="B296" s="64"/>
    </row>
    <row r="297" spans="1:2" ht="15">
      <c r="A297" s="63"/>
      <c r="B297" s="64"/>
    </row>
    <row r="298" spans="1:2" ht="15">
      <c r="A298" s="63"/>
      <c r="B298" s="64"/>
    </row>
    <row r="299" spans="1:2" ht="15">
      <c r="A299" s="63"/>
      <c r="B299" s="64"/>
    </row>
    <row r="300" spans="1:2" ht="15">
      <c r="A300" s="63"/>
      <c r="B300" s="64"/>
    </row>
    <row r="301" spans="1:2" ht="15">
      <c r="A301" s="63"/>
      <c r="B301" s="64"/>
    </row>
    <row r="302" spans="1:2" ht="15">
      <c r="A302" s="63"/>
      <c r="B302" s="64"/>
    </row>
    <row r="303" spans="1:2" ht="15">
      <c r="A303" s="63"/>
      <c r="B303" s="64"/>
    </row>
    <row r="304" spans="1:2" ht="15">
      <c r="A304" s="63"/>
      <c r="B304" s="64"/>
    </row>
    <row r="305" spans="1:2" ht="15">
      <c r="A305" s="63"/>
      <c r="B305" s="64"/>
    </row>
    <row r="306" spans="1:2" ht="15">
      <c r="A306" s="63"/>
      <c r="B306" s="64"/>
    </row>
    <row r="307" spans="1:2" ht="15">
      <c r="A307" s="63"/>
      <c r="B307" s="64"/>
    </row>
    <row r="308" spans="1:2" ht="15">
      <c r="A308" s="63"/>
      <c r="B308" s="64"/>
    </row>
    <row r="309" spans="1:2" ht="15">
      <c r="A309" s="63"/>
      <c r="B309" s="64"/>
    </row>
    <row r="310" spans="1:2" ht="15">
      <c r="A310" s="63"/>
      <c r="B310" s="64"/>
    </row>
    <row r="311" spans="1:2" ht="15">
      <c r="A311" s="63"/>
      <c r="B311" s="64"/>
    </row>
    <row r="312" spans="1:2" ht="15">
      <c r="A312" s="63"/>
      <c r="B312" s="64"/>
    </row>
    <row r="313" spans="1:2" ht="15">
      <c r="A313" s="63"/>
      <c r="B313" s="64"/>
    </row>
    <row r="314" spans="1:2" ht="15">
      <c r="A314" s="63"/>
      <c r="B314" s="64"/>
    </row>
    <row r="315" spans="1:2" ht="15">
      <c r="A315" s="63"/>
      <c r="B315" s="64"/>
    </row>
    <row r="316" spans="1:2" ht="15">
      <c r="A316" s="63"/>
      <c r="B316" s="64"/>
    </row>
    <row r="317" spans="1:2" ht="15">
      <c r="A317" s="63"/>
      <c r="B317" s="64"/>
    </row>
    <row r="318" spans="1:2" ht="15">
      <c r="A318" s="63"/>
      <c r="B318" s="64"/>
    </row>
    <row r="319" spans="1:2" ht="15">
      <c r="A319" s="63"/>
      <c r="B319" s="64"/>
    </row>
    <row r="320" spans="1:2" ht="15">
      <c r="A320" s="63"/>
      <c r="B320" s="64"/>
    </row>
    <row r="321" spans="1:2" ht="15">
      <c r="A321" s="63"/>
      <c r="B321" s="64"/>
    </row>
    <row r="322" spans="1:2" ht="15">
      <c r="A322" s="63"/>
      <c r="B322" s="64"/>
    </row>
    <row r="323" spans="1:2" ht="15">
      <c r="A323" s="63"/>
      <c r="B323" s="64"/>
    </row>
    <row r="324" spans="1:2" ht="15">
      <c r="A324" s="63"/>
      <c r="B324" s="64"/>
    </row>
    <row r="325" spans="1:2" ht="15">
      <c r="A325" s="63"/>
      <c r="B325" s="64"/>
    </row>
    <row r="326" spans="1:2" ht="15">
      <c r="A326" s="63"/>
      <c r="B326" s="64"/>
    </row>
    <row r="327" spans="1:2" ht="15">
      <c r="A327" s="63"/>
      <c r="B327" s="64"/>
    </row>
    <row r="328" spans="1:2" ht="15">
      <c r="A328" s="63"/>
      <c r="B328" s="64"/>
    </row>
    <row r="329" spans="1:2" ht="15">
      <c r="A329" s="63"/>
      <c r="B329" s="64"/>
    </row>
    <row r="330" spans="1:2" ht="15">
      <c r="A330" s="63"/>
      <c r="B330" s="64"/>
    </row>
    <row r="331" spans="1:2" ht="15">
      <c r="A331" s="63"/>
      <c r="B331" s="64"/>
    </row>
    <row r="332" spans="1:2" ht="15">
      <c r="A332" s="63"/>
      <c r="B332" s="64"/>
    </row>
    <row r="333" spans="1:2" ht="15">
      <c r="A333" s="63"/>
      <c r="B333" s="64"/>
    </row>
    <row r="334" spans="1:2" ht="15">
      <c r="A334" s="63"/>
      <c r="B334" s="64"/>
    </row>
    <row r="335" spans="1:2" ht="15">
      <c r="A335" s="63"/>
      <c r="B335" s="64"/>
    </row>
    <row r="336" spans="1:2" ht="15">
      <c r="A336" s="63"/>
      <c r="B336" s="64"/>
    </row>
    <row r="337" spans="1:2" ht="15">
      <c r="A337" s="63"/>
      <c r="B337" s="64"/>
    </row>
    <row r="338" spans="1:2" ht="15">
      <c r="A338" s="63"/>
      <c r="B338" s="64"/>
    </row>
    <row r="339" spans="1:2" ht="15">
      <c r="A339" s="63"/>
      <c r="B339" s="64"/>
    </row>
    <row r="340" spans="1:2" ht="15">
      <c r="A340" s="63"/>
      <c r="B340" s="64"/>
    </row>
    <row r="341" spans="1:2" ht="15">
      <c r="A341" s="63"/>
      <c r="B341" s="64"/>
    </row>
    <row r="342" spans="1:2" ht="15">
      <c r="A342" s="63"/>
      <c r="B342" s="64"/>
    </row>
    <row r="343" spans="1:2" ht="15">
      <c r="A343" s="63"/>
      <c r="B343" s="64"/>
    </row>
    <row r="344" spans="1:2" ht="15">
      <c r="A344" s="63"/>
      <c r="B344" s="64"/>
    </row>
    <row r="345" spans="1:2" ht="15">
      <c r="A345" s="63"/>
      <c r="B345" s="64"/>
    </row>
    <row r="346" spans="1:2" ht="15">
      <c r="A346" s="63"/>
      <c r="B346" s="64"/>
    </row>
    <row r="347" spans="1:2" ht="15">
      <c r="A347" s="63"/>
      <c r="B347" s="64"/>
    </row>
    <row r="348" spans="1:2" ht="15">
      <c r="A348" s="63"/>
      <c r="B348" s="64"/>
    </row>
    <row r="349" spans="1:2" ht="15">
      <c r="A349" s="63"/>
      <c r="B349" s="64"/>
    </row>
    <row r="350" spans="1:2" ht="15">
      <c r="A350" s="63"/>
      <c r="B350" s="64"/>
    </row>
    <row r="351" spans="1:2" ht="15">
      <c r="A351" s="63"/>
      <c r="B351" s="64"/>
    </row>
    <row r="352" spans="1:2" ht="15">
      <c r="A352" s="63"/>
      <c r="B352" s="64"/>
    </row>
    <row r="353" spans="1:2" ht="15">
      <c r="A353" s="63"/>
      <c r="B353" s="64"/>
    </row>
  </sheetData>
  <sheetProtection/>
  <mergeCells count="20">
    <mergeCell ref="A11:L11"/>
    <mergeCell ref="A21:L21"/>
    <mergeCell ref="A15:B15"/>
    <mergeCell ref="A12:L12"/>
    <mergeCell ref="A13:L13"/>
    <mergeCell ref="A14:L14"/>
    <mergeCell ref="A38:L38"/>
    <mergeCell ref="A35:L35"/>
    <mergeCell ref="A22:L22"/>
    <mergeCell ref="A23:L23"/>
    <mergeCell ref="A24:L24"/>
    <mergeCell ref="A25:B25"/>
    <mergeCell ref="A33:C33"/>
    <mergeCell ref="A37:L37"/>
    <mergeCell ref="A36:L36"/>
    <mergeCell ref="A1:L1"/>
    <mergeCell ref="A2:L2"/>
    <mergeCell ref="A3:L3"/>
    <mergeCell ref="A4:L4"/>
    <mergeCell ref="A5:B5"/>
  </mergeCells>
  <printOptions horizontalCentered="1"/>
  <pageMargins left="0.2362204724409449" right="0.2362204724409449" top="0.7480314960629921" bottom="0.5511811023622047" header="0" footer="0"/>
  <pageSetup fitToHeight="3" horizontalDpi="600" verticalDpi="600" orientation="landscape" paperSize="9" scale="47" r:id="rId1"/>
  <rowBreaks count="2" manualBreakCount="2">
    <brk id="10" max="11" man="1"/>
    <brk id="20" max="11" man="1"/>
  </rowBreaks>
</worksheet>
</file>

<file path=xl/worksheets/sheet20.xml><?xml version="1.0" encoding="utf-8"?>
<worksheet xmlns="http://schemas.openxmlformats.org/spreadsheetml/2006/main" xmlns:r="http://schemas.openxmlformats.org/officeDocument/2006/relationships">
  <sheetPr>
    <tabColor theme="3" tint="0.7999799847602844"/>
    <pageSetUpPr fitToPage="1"/>
  </sheetPr>
  <dimension ref="A1:M10"/>
  <sheetViews>
    <sheetView zoomScalePageLayoutView="0" workbookViewId="0" topLeftCell="A1">
      <selection activeCell="A1" sqref="A1:L1"/>
    </sheetView>
  </sheetViews>
  <sheetFormatPr defaultColWidth="17.28125" defaultRowHeight="15"/>
  <cols>
    <col min="1" max="1" width="4.140625" style="20" customWidth="1"/>
    <col min="2" max="2" width="30.7109375" style="64" customWidth="1"/>
    <col min="3" max="3" width="74.140625" style="64" customWidth="1"/>
    <col min="4" max="5" width="17.28125" style="66" customWidth="1"/>
    <col min="6" max="12" width="13.7109375" style="66" customWidth="1"/>
    <col min="13" max="13" width="33.28125" style="20" customWidth="1"/>
    <col min="14" max="16384" width="17.28125" style="20" customWidth="1"/>
  </cols>
  <sheetData>
    <row r="1" spans="1:12" s="14" customFormat="1" ht="30" customHeight="1" thickBot="1">
      <c r="A1" s="684" t="s">
        <v>165</v>
      </c>
      <c r="B1" s="684"/>
      <c r="C1" s="684"/>
      <c r="D1" s="684"/>
      <c r="E1" s="684"/>
      <c r="F1" s="684"/>
      <c r="G1" s="684"/>
      <c r="H1" s="684"/>
      <c r="I1" s="684"/>
      <c r="J1" s="684"/>
      <c r="K1" s="684"/>
      <c r="L1" s="684"/>
    </row>
    <row r="2" spans="1:12" s="14" customFormat="1" ht="30" customHeight="1">
      <c r="A2" s="727" t="s">
        <v>187</v>
      </c>
      <c r="B2" s="728"/>
      <c r="C2" s="728"/>
      <c r="D2" s="728"/>
      <c r="E2" s="728"/>
      <c r="F2" s="728"/>
      <c r="G2" s="728"/>
      <c r="H2" s="728"/>
      <c r="I2" s="728"/>
      <c r="J2" s="728"/>
      <c r="K2" s="728"/>
      <c r="L2" s="729"/>
    </row>
    <row r="3" spans="1:12" s="14" customFormat="1" ht="30" customHeight="1">
      <c r="A3" s="700" t="s">
        <v>2</v>
      </c>
      <c r="B3" s="701"/>
      <c r="C3" s="701"/>
      <c r="D3" s="701"/>
      <c r="E3" s="701"/>
      <c r="F3" s="701"/>
      <c r="G3" s="701"/>
      <c r="H3" s="701"/>
      <c r="I3" s="701"/>
      <c r="J3" s="701"/>
      <c r="K3" s="701"/>
      <c r="L3" s="702"/>
    </row>
    <row r="4" spans="1:12" s="14" customFormat="1" ht="45.75" customHeight="1">
      <c r="A4" s="730" t="s">
        <v>77</v>
      </c>
      <c r="B4" s="731"/>
      <c r="C4" s="732"/>
      <c r="D4" s="732"/>
      <c r="E4" s="732"/>
      <c r="F4" s="732"/>
      <c r="G4" s="732"/>
      <c r="H4" s="732"/>
      <c r="I4" s="732"/>
      <c r="J4" s="732"/>
      <c r="K4" s="732"/>
      <c r="L4" s="733"/>
    </row>
    <row r="5" spans="1:13" s="298" customFormat="1" ht="54.75" customHeight="1" thickBot="1">
      <c r="A5" s="792" t="s">
        <v>9</v>
      </c>
      <c r="B5" s="793"/>
      <c r="C5" s="15" t="s">
        <v>34</v>
      </c>
      <c r="D5" s="15" t="s">
        <v>11</v>
      </c>
      <c r="E5" s="15" t="s">
        <v>12</v>
      </c>
      <c r="F5" s="15" t="s">
        <v>48</v>
      </c>
      <c r="G5" s="15" t="s">
        <v>49</v>
      </c>
      <c r="H5" s="15" t="s">
        <v>50</v>
      </c>
      <c r="I5" s="15" t="s">
        <v>62</v>
      </c>
      <c r="J5" s="15" t="s">
        <v>68</v>
      </c>
      <c r="K5" s="306" t="s">
        <v>601</v>
      </c>
      <c r="L5" s="154" t="s">
        <v>657</v>
      </c>
      <c r="M5" s="14"/>
    </row>
    <row r="6" spans="1:13" ht="131.25" customHeight="1">
      <c r="A6" s="307">
        <v>1</v>
      </c>
      <c r="B6" s="308" t="s">
        <v>199</v>
      </c>
      <c r="C6" s="309" t="s">
        <v>778</v>
      </c>
      <c r="D6" s="122" t="s">
        <v>25</v>
      </c>
      <c r="E6" s="122" t="s">
        <v>191</v>
      </c>
      <c r="F6" s="327">
        <v>44.657025957030925</v>
      </c>
      <c r="G6" s="327">
        <v>52.913949084788555</v>
      </c>
      <c r="H6" s="327">
        <v>55.80207054805486</v>
      </c>
      <c r="I6" s="327">
        <v>59.434402553008994</v>
      </c>
      <c r="J6" s="327">
        <v>61.1</v>
      </c>
      <c r="K6" s="328" t="s">
        <v>607</v>
      </c>
      <c r="L6" s="329">
        <v>60.05</v>
      </c>
      <c r="M6" s="143"/>
    </row>
    <row r="7" spans="1:13" ht="131.25" customHeight="1">
      <c r="A7" s="125">
        <v>2</v>
      </c>
      <c r="B7" s="142" t="s">
        <v>200</v>
      </c>
      <c r="C7" s="127" t="s">
        <v>201</v>
      </c>
      <c r="D7" s="128" t="s">
        <v>25</v>
      </c>
      <c r="E7" s="128" t="s">
        <v>202</v>
      </c>
      <c r="F7" s="330">
        <v>95.90366339979313</v>
      </c>
      <c r="G7" s="330">
        <v>94.95917119063996</v>
      </c>
      <c r="H7" s="330">
        <v>93.60169089540973</v>
      </c>
      <c r="I7" s="330">
        <v>92.85833271474654</v>
      </c>
      <c r="J7" s="330">
        <v>92.37</v>
      </c>
      <c r="K7" s="331" t="s">
        <v>608</v>
      </c>
      <c r="L7" s="187">
        <v>92.11</v>
      </c>
      <c r="M7" s="143"/>
    </row>
    <row r="8" spans="1:13" ht="131.25" customHeight="1" thickBot="1">
      <c r="A8" s="129">
        <v>3</v>
      </c>
      <c r="B8" s="332" t="s">
        <v>203</v>
      </c>
      <c r="C8" s="131" t="s">
        <v>204</v>
      </c>
      <c r="D8" s="133" t="s">
        <v>25</v>
      </c>
      <c r="E8" s="133" t="s">
        <v>191</v>
      </c>
      <c r="F8" s="333">
        <f>0.580521401050873*100</f>
        <v>58.052140105087304</v>
      </c>
      <c r="G8" s="333">
        <f>0.585240898388521*100</f>
        <v>58.5240898388521</v>
      </c>
      <c r="H8" s="333">
        <f>0.590858822822544*100</f>
        <v>59.085882282254396</v>
      </c>
      <c r="I8" s="333">
        <f>0.593550336524789*100</f>
        <v>59.355033652478895</v>
      </c>
      <c r="J8" s="333">
        <v>59.77</v>
      </c>
      <c r="K8" s="334">
        <v>60.15</v>
      </c>
      <c r="L8" s="335">
        <v>60.88</v>
      </c>
      <c r="M8" s="143"/>
    </row>
    <row r="9" spans="1:12" s="197" customFormat="1" ht="20.25" customHeight="1">
      <c r="A9" s="833" t="s">
        <v>605</v>
      </c>
      <c r="B9" s="833"/>
      <c r="C9" s="833"/>
      <c r="D9" s="833"/>
      <c r="E9" s="833"/>
      <c r="F9" s="833"/>
      <c r="G9" s="833"/>
      <c r="H9" s="833"/>
      <c r="I9" s="833"/>
      <c r="J9" s="833"/>
      <c r="K9" s="833"/>
      <c r="L9" s="833"/>
    </row>
    <row r="10" spans="1:12" s="197" customFormat="1" ht="21.75" customHeight="1">
      <c r="A10" s="832" t="s">
        <v>606</v>
      </c>
      <c r="B10" s="832"/>
      <c r="C10" s="832"/>
      <c r="D10" s="832"/>
      <c r="E10" s="832"/>
      <c r="F10" s="832"/>
      <c r="G10" s="832"/>
      <c r="H10" s="832"/>
      <c r="I10" s="832"/>
      <c r="J10" s="832"/>
      <c r="K10" s="832"/>
      <c r="L10" s="832"/>
    </row>
  </sheetData>
  <sheetProtection/>
  <mergeCells count="7">
    <mergeCell ref="A9:L9"/>
    <mergeCell ref="A10:L10"/>
    <mergeCell ref="A1:L1"/>
    <mergeCell ref="A2:L2"/>
    <mergeCell ref="A3:L3"/>
    <mergeCell ref="A4:L4"/>
    <mergeCell ref="A5:B5"/>
  </mergeCells>
  <printOptions horizontalCentered="1"/>
  <pageMargins left="0.3937007874015748" right="0.2362204724409449" top="0.5511811023622047" bottom="0.1968503937007874" header="0" footer="0"/>
  <pageSetup fitToHeight="1" fitToWidth="1" horizontalDpi="600" verticalDpi="600" orientation="landscape" paperSize="9" scale="54" r:id="rId1"/>
</worksheet>
</file>

<file path=xl/worksheets/sheet21.xml><?xml version="1.0" encoding="utf-8"?>
<worksheet xmlns="http://schemas.openxmlformats.org/spreadsheetml/2006/main" xmlns:r="http://schemas.openxmlformats.org/officeDocument/2006/relationships">
  <sheetPr>
    <tabColor theme="3" tint="0.39998000860214233"/>
    <pageSetUpPr fitToPage="1"/>
  </sheetPr>
  <dimension ref="A1:K18"/>
  <sheetViews>
    <sheetView zoomScalePageLayoutView="0" workbookViewId="0" topLeftCell="A1">
      <selection activeCell="A1" sqref="A1:B1"/>
    </sheetView>
  </sheetViews>
  <sheetFormatPr defaultColWidth="9.140625" defaultRowHeight="15"/>
  <cols>
    <col min="1" max="1" width="54.140625" style="20" customWidth="1"/>
    <col min="2" max="2" width="118.7109375" style="64" customWidth="1"/>
    <col min="3" max="3" width="26.140625" style="64" customWidth="1"/>
    <col min="4" max="4" width="19.7109375" style="64" customWidth="1"/>
    <col min="5" max="5" width="26.00390625" style="64" customWidth="1"/>
    <col min="6" max="6" width="19.57421875" style="64" customWidth="1"/>
    <col min="7" max="7" width="26.00390625" style="66" customWidth="1"/>
    <col min="8" max="8" width="10.57421875" style="66" customWidth="1"/>
    <col min="9" max="9" width="11.00390625" style="66" customWidth="1"/>
    <col min="10" max="10" width="10.57421875" style="66" customWidth="1"/>
    <col min="11" max="11" width="11.7109375" style="66" customWidth="1"/>
    <col min="12" max="12" width="10.57421875" style="66" customWidth="1"/>
    <col min="13" max="13" width="10.57421875" style="20" customWidth="1"/>
    <col min="14" max="14" width="9.7109375" style="20" customWidth="1"/>
    <col min="15" max="16384" width="9.140625" style="20" customWidth="1"/>
  </cols>
  <sheetData>
    <row r="1" spans="1:11" s="197" customFormat="1" ht="30" customHeight="1" thickBot="1">
      <c r="A1" s="684" t="s">
        <v>165</v>
      </c>
      <c r="B1" s="684"/>
      <c r="C1" s="65"/>
      <c r="D1" s="65"/>
      <c r="E1" s="65"/>
      <c r="F1" s="172"/>
      <c r="G1" s="172"/>
      <c r="H1" s="172"/>
      <c r="I1" s="172"/>
      <c r="J1" s="172"/>
      <c r="K1" s="172"/>
    </row>
    <row r="2" spans="1:11" s="197" customFormat="1" ht="30" customHeight="1">
      <c r="A2" s="685" t="s">
        <v>205</v>
      </c>
      <c r="B2" s="686"/>
      <c r="C2" s="65"/>
      <c r="D2" s="65"/>
      <c r="E2" s="65"/>
      <c r="F2" s="172"/>
      <c r="G2" s="172"/>
      <c r="H2" s="172"/>
      <c r="I2" s="172"/>
      <c r="J2" s="172"/>
      <c r="K2" s="172"/>
    </row>
    <row r="3" spans="1:11" s="197" customFormat="1" ht="30" customHeight="1" thickBot="1">
      <c r="A3" s="687" t="s">
        <v>2</v>
      </c>
      <c r="B3" s="688"/>
      <c r="C3" s="65"/>
      <c r="D3" s="65"/>
      <c r="E3" s="65"/>
      <c r="F3" s="172"/>
      <c r="G3" s="172"/>
      <c r="H3" s="172"/>
      <c r="I3" s="172"/>
      <c r="J3" s="172"/>
      <c r="K3" s="172"/>
    </row>
    <row r="4" spans="1:11" s="59" customFormat="1" ht="61.5" customHeight="1">
      <c r="A4" s="240" t="s">
        <v>206</v>
      </c>
      <c r="B4" s="241" t="s">
        <v>207</v>
      </c>
      <c r="C4" s="72"/>
      <c r="D4" s="72"/>
      <c r="E4" s="72"/>
      <c r="F4" s="69"/>
      <c r="G4" s="69"/>
      <c r="H4" s="69"/>
      <c r="I4" s="69"/>
      <c r="J4" s="69"/>
      <c r="K4" s="69"/>
    </row>
    <row r="5" spans="1:11" s="59" customFormat="1" ht="108.75" customHeight="1">
      <c r="A5" s="243" t="s">
        <v>208</v>
      </c>
      <c r="B5" s="244" t="s">
        <v>209</v>
      </c>
      <c r="C5" s="72"/>
      <c r="D5" s="72"/>
      <c r="E5" s="72"/>
      <c r="F5" s="69"/>
      <c r="G5" s="69"/>
      <c r="H5" s="69"/>
      <c r="I5" s="69"/>
      <c r="J5" s="69"/>
      <c r="K5" s="69"/>
    </row>
    <row r="6" spans="1:11" s="59" customFormat="1" ht="165" customHeight="1">
      <c r="A6" s="243" t="s">
        <v>210</v>
      </c>
      <c r="B6" s="244" t="s">
        <v>211</v>
      </c>
      <c r="C6" s="72"/>
      <c r="D6" s="72"/>
      <c r="E6" s="72"/>
      <c r="F6" s="69"/>
      <c r="G6" s="69"/>
      <c r="H6" s="69"/>
      <c r="I6" s="69"/>
      <c r="J6" s="69"/>
      <c r="K6" s="69"/>
    </row>
    <row r="7" spans="1:11" s="59" customFormat="1" ht="84" customHeight="1">
      <c r="A7" s="243" t="s">
        <v>212</v>
      </c>
      <c r="B7" s="244" t="s">
        <v>213</v>
      </c>
      <c r="C7" s="72"/>
      <c r="D7" s="72"/>
      <c r="E7" s="72"/>
      <c r="F7" s="69"/>
      <c r="G7" s="69"/>
      <c r="H7" s="69"/>
      <c r="I7" s="69"/>
      <c r="J7" s="69"/>
      <c r="K7" s="69"/>
    </row>
    <row r="8" spans="1:11" s="59" customFormat="1" ht="96" customHeight="1">
      <c r="A8" s="243" t="s">
        <v>214</v>
      </c>
      <c r="B8" s="244" t="s">
        <v>215</v>
      </c>
      <c r="C8" s="72"/>
      <c r="D8" s="72"/>
      <c r="E8" s="72"/>
      <c r="F8" s="69"/>
      <c r="G8" s="69"/>
      <c r="H8" s="69"/>
      <c r="I8" s="69"/>
      <c r="J8" s="69"/>
      <c r="K8" s="69"/>
    </row>
    <row r="9" spans="1:11" s="59" customFormat="1" ht="84" customHeight="1">
      <c r="A9" s="243" t="s">
        <v>216</v>
      </c>
      <c r="B9" s="244" t="s">
        <v>217</v>
      </c>
      <c r="C9" s="72"/>
      <c r="D9" s="72"/>
      <c r="E9" s="72"/>
      <c r="F9" s="69"/>
      <c r="G9" s="69"/>
      <c r="H9" s="69"/>
      <c r="I9" s="69"/>
      <c r="J9" s="69"/>
      <c r="K9" s="69"/>
    </row>
    <row r="10" spans="1:11" s="59" customFormat="1" ht="84" customHeight="1">
      <c r="A10" s="243" t="s">
        <v>218</v>
      </c>
      <c r="B10" s="244" t="s">
        <v>219</v>
      </c>
      <c r="C10" s="72"/>
      <c r="D10" s="72"/>
      <c r="E10" s="72"/>
      <c r="F10" s="69"/>
      <c r="G10" s="69"/>
      <c r="H10" s="69"/>
      <c r="I10" s="69"/>
      <c r="J10" s="69"/>
      <c r="K10" s="69"/>
    </row>
    <row r="11" spans="1:11" s="59" customFormat="1" ht="84" customHeight="1" thickBot="1">
      <c r="A11" s="245" t="s">
        <v>220</v>
      </c>
      <c r="B11" s="246" t="s">
        <v>221</v>
      </c>
      <c r="C11" s="72"/>
      <c r="D11" s="72"/>
      <c r="E11" s="72"/>
      <c r="F11" s="69"/>
      <c r="G11" s="69"/>
      <c r="H11" s="69"/>
      <c r="I11" s="69"/>
      <c r="J11" s="69"/>
      <c r="K11" s="69"/>
    </row>
    <row r="12" spans="1:2" ht="30" customHeight="1" thickBot="1">
      <c r="A12" s="687" t="s">
        <v>599</v>
      </c>
      <c r="B12" s="688"/>
    </row>
    <row r="13" spans="1:2" ht="15">
      <c r="A13" s="691" t="s">
        <v>664</v>
      </c>
      <c r="B13" s="692"/>
    </row>
    <row r="14" spans="1:2" ht="15">
      <c r="A14" s="693"/>
      <c r="B14" s="694"/>
    </row>
    <row r="15" spans="1:2" ht="15">
      <c r="A15" s="693"/>
      <c r="B15" s="694"/>
    </row>
    <row r="16" spans="1:2" ht="15">
      <c r="A16" s="693"/>
      <c r="B16" s="694"/>
    </row>
    <row r="17" spans="1:2" ht="15">
      <c r="A17" s="693"/>
      <c r="B17" s="694"/>
    </row>
    <row r="18" spans="1:2" ht="15.75" thickBot="1">
      <c r="A18" s="695"/>
      <c r="B18" s="696"/>
    </row>
  </sheetData>
  <sheetProtection/>
  <mergeCells count="5">
    <mergeCell ref="A1:B1"/>
    <mergeCell ref="A2:B2"/>
    <mergeCell ref="A3:B3"/>
    <mergeCell ref="A12:B12"/>
    <mergeCell ref="A13:B18"/>
  </mergeCells>
  <printOptions horizontalCentered="1"/>
  <pageMargins left="0.3937007874015748" right="0.23622047244094488" top="0.5511811023622047" bottom="0.1968503937007874" header="0" footer="0"/>
  <pageSetup fitToHeight="1" fitToWidth="1" horizontalDpi="600" verticalDpi="600" orientation="landscape" paperSize="9" scale="52" r:id="rId1"/>
  <headerFooter>
    <oddFooter>&amp;R&amp;P</oddFooter>
  </headerFooter>
</worksheet>
</file>

<file path=xl/worksheets/sheet22.xml><?xml version="1.0" encoding="utf-8"?>
<worksheet xmlns="http://schemas.openxmlformats.org/spreadsheetml/2006/main" xmlns:r="http://schemas.openxmlformats.org/officeDocument/2006/relationships">
  <dimension ref="A1:K19"/>
  <sheetViews>
    <sheetView zoomScalePageLayoutView="0" workbookViewId="0" topLeftCell="A1">
      <selection activeCell="A1" sqref="A1:K1"/>
    </sheetView>
  </sheetViews>
  <sheetFormatPr defaultColWidth="9.140625" defaultRowHeight="15"/>
  <cols>
    <col min="1" max="1" width="4.140625" style="20" customWidth="1"/>
    <col min="2" max="2" width="47.00390625" style="64" customWidth="1"/>
    <col min="3" max="3" width="107.28125" style="64" customWidth="1"/>
    <col min="4" max="4" width="11.8515625" style="64" customWidth="1"/>
    <col min="5" max="5" width="20.140625" style="64" customWidth="1"/>
    <col min="6" max="7" width="13.140625" style="66" customWidth="1"/>
    <col min="8" max="11" width="13.140625" style="20" customWidth="1"/>
    <col min="12" max="16384" width="9.140625" style="20" customWidth="1"/>
  </cols>
  <sheetData>
    <row r="1" spans="1:11" s="14" customFormat="1" ht="30" customHeight="1" thickBot="1">
      <c r="A1" s="738" t="s">
        <v>165</v>
      </c>
      <c r="B1" s="739"/>
      <c r="C1" s="739"/>
      <c r="D1" s="739"/>
      <c r="E1" s="739"/>
      <c r="F1" s="739"/>
      <c r="G1" s="739"/>
      <c r="H1" s="739"/>
      <c r="I1" s="740"/>
      <c r="J1" s="740"/>
      <c r="K1" s="740"/>
    </row>
    <row r="2" spans="1:11" s="14" customFormat="1" ht="30" customHeight="1">
      <c r="A2" s="727" t="s">
        <v>205</v>
      </c>
      <c r="B2" s="728"/>
      <c r="C2" s="728"/>
      <c r="D2" s="728"/>
      <c r="E2" s="728"/>
      <c r="F2" s="728"/>
      <c r="G2" s="728"/>
      <c r="H2" s="728"/>
      <c r="I2" s="728"/>
      <c r="J2" s="728"/>
      <c r="K2" s="729"/>
    </row>
    <row r="3" spans="1:11" s="14" customFormat="1" ht="30" customHeight="1" thickBot="1">
      <c r="A3" s="774" t="s">
        <v>2</v>
      </c>
      <c r="B3" s="775"/>
      <c r="C3" s="775"/>
      <c r="D3" s="775"/>
      <c r="E3" s="775"/>
      <c r="F3" s="775"/>
      <c r="G3" s="775"/>
      <c r="H3" s="775"/>
      <c r="I3" s="775"/>
      <c r="J3" s="775"/>
      <c r="K3" s="776"/>
    </row>
    <row r="4" spans="1:11" s="14" customFormat="1" ht="45.75" customHeight="1">
      <c r="A4" s="839" t="s">
        <v>8</v>
      </c>
      <c r="B4" s="830"/>
      <c r="C4" s="830"/>
      <c r="D4" s="830"/>
      <c r="E4" s="830"/>
      <c r="F4" s="830"/>
      <c r="G4" s="830"/>
      <c r="H4" s="830"/>
      <c r="I4" s="830"/>
      <c r="J4" s="830"/>
      <c r="K4" s="831"/>
    </row>
    <row r="5" spans="1:11" s="298" customFormat="1" ht="54.75" customHeight="1" thickBot="1">
      <c r="A5" s="792" t="s">
        <v>9</v>
      </c>
      <c r="B5" s="793"/>
      <c r="C5" s="15" t="s">
        <v>10</v>
      </c>
      <c r="D5" s="15" t="s">
        <v>11</v>
      </c>
      <c r="E5" s="15" t="s">
        <v>12</v>
      </c>
      <c r="F5" s="15" t="s">
        <v>49</v>
      </c>
      <c r="G5" s="15" t="s">
        <v>50</v>
      </c>
      <c r="H5" s="15" t="s">
        <v>62</v>
      </c>
      <c r="I5" s="15" t="s">
        <v>68</v>
      </c>
      <c r="J5" s="306" t="s">
        <v>601</v>
      </c>
      <c r="K5" s="154" t="s">
        <v>657</v>
      </c>
    </row>
    <row r="6" spans="1:11" ht="203.25" customHeight="1">
      <c r="A6" s="307">
        <v>1</v>
      </c>
      <c r="B6" s="336" t="s">
        <v>222</v>
      </c>
      <c r="C6" s="309" t="s">
        <v>779</v>
      </c>
      <c r="D6" s="122" t="s">
        <v>25</v>
      </c>
      <c r="E6" s="122" t="s">
        <v>2</v>
      </c>
      <c r="F6" s="47">
        <v>27</v>
      </c>
      <c r="G6" s="47">
        <v>27</v>
      </c>
      <c r="H6" s="47">
        <v>28</v>
      </c>
      <c r="I6" s="47">
        <v>29</v>
      </c>
      <c r="J6" s="48">
        <v>11.58</v>
      </c>
      <c r="K6" s="141">
        <v>24.52</v>
      </c>
    </row>
    <row r="7" spans="1:11" ht="181.5" customHeight="1">
      <c r="A7" s="125">
        <v>2</v>
      </c>
      <c r="B7" s="337" t="s">
        <v>223</v>
      </c>
      <c r="C7" s="183" t="s">
        <v>780</v>
      </c>
      <c r="D7" s="128" t="s">
        <v>25</v>
      </c>
      <c r="E7" s="128" t="s">
        <v>2</v>
      </c>
      <c r="F7" s="44"/>
      <c r="G7" s="44">
        <v>4.5</v>
      </c>
      <c r="H7" s="44">
        <v>6.7</v>
      </c>
      <c r="I7" s="44">
        <v>6.9</v>
      </c>
      <c r="J7" s="338">
        <v>10.01</v>
      </c>
      <c r="K7" s="339"/>
    </row>
    <row r="8" spans="1:11" ht="136.5" customHeight="1">
      <c r="A8" s="125">
        <v>3</v>
      </c>
      <c r="B8" s="337" t="s">
        <v>224</v>
      </c>
      <c r="C8" s="127" t="s">
        <v>781</v>
      </c>
      <c r="D8" s="128" t="s">
        <v>25</v>
      </c>
      <c r="E8" s="128" t="s">
        <v>2</v>
      </c>
      <c r="F8" s="44">
        <v>48.01</v>
      </c>
      <c r="G8" s="44">
        <v>46.6</v>
      </c>
      <c r="H8" s="44">
        <v>41.2</v>
      </c>
      <c r="I8" s="44">
        <v>0</v>
      </c>
      <c r="J8" s="44">
        <v>0</v>
      </c>
      <c r="K8" s="46">
        <v>0</v>
      </c>
    </row>
    <row r="9" spans="1:11" ht="136.5" customHeight="1">
      <c r="A9" s="125">
        <v>4</v>
      </c>
      <c r="B9" s="337" t="s">
        <v>225</v>
      </c>
      <c r="C9" s="127" t="s">
        <v>782</v>
      </c>
      <c r="D9" s="128" t="s">
        <v>14</v>
      </c>
      <c r="E9" s="128" t="s">
        <v>2</v>
      </c>
      <c r="F9" s="32">
        <v>7755</v>
      </c>
      <c r="G9" s="32">
        <v>7610</v>
      </c>
      <c r="H9" s="32">
        <v>3306</v>
      </c>
      <c r="I9" s="32">
        <v>2160</v>
      </c>
      <c r="J9" s="34">
        <v>1975</v>
      </c>
      <c r="K9" s="33">
        <v>1864</v>
      </c>
    </row>
    <row r="10" spans="1:11" ht="136.5" customHeight="1">
      <c r="A10" s="125">
        <v>5</v>
      </c>
      <c r="B10" s="337" t="s">
        <v>765</v>
      </c>
      <c r="C10" s="183" t="s">
        <v>783</v>
      </c>
      <c r="D10" s="128" t="s">
        <v>14</v>
      </c>
      <c r="E10" s="128" t="s">
        <v>2</v>
      </c>
      <c r="F10" s="32">
        <v>202</v>
      </c>
      <c r="G10" s="32">
        <v>50</v>
      </c>
      <c r="H10" s="32">
        <v>17</v>
      </c>
      <c r="I10" s="32">
        <v>0</v>
      </c>
      <c r="J10" s="34">
        <v>19</v>
      </c>
      <c r="K10" s="33">
        <v>17</v>
      </c>
    </row>
    <row r="11" spans="1:11" s="14" customFormat="1" ht="30" customHeight="1" thickBot="1">
      <c r="A11" s="738" t="s">
        <v>165</v>
      </c>
      <c r="B11" s="739"/>
      <c r="C11" s="739"/>
      <c r="D11" s="739"/>
      <c r="E11" s="739"/>
      <c r="F11" s="739"/>
      <c r="G11" s="739"/>
      <c r="H11" s="739"/>
      <c r="I11" s="740"/>
      <c r="J11" s="740"/>
      <c r="K11" s="740"/>
    </row>
    <row r="12" spans="1:11" s="14" customFormat="1" ht="30" customHeight="1">
      <c r="A12" s="727" t="s">
        <v>205</v>
      </c>
      <c r="B12" s="728"/>
      <c r="C12" s="728"/>
      <c r="D12" s="728"/>
      <c r="E12" s="728"/>
      <c r="F12" s="728"/>
      <c r="G12" s="728"/>
      <c r="H12" s="728"/>
      <c r="I12" s="728"/>
      <c r="J12" s="728"/>
      <c r="K12" s="729"/>
    </row>
    <row r="13" spans="1:11" s="14" customFormat="1" ht="30" customHeight="1" thickBot="1">
      <c r="A13" s="774" t="s">
        <v>2</v>
      </c>
      <c r="B13" s="775"/>
      <c r="C13" s="775"/>
      <c r="D13" s="775"/>
      <c r="E13" s="775"/>
      <c r="F13" s="775"/>
      <c r="G13" s="775"/>
      <c r="H13" s="775"/>
      <c r="I13" s="775"/>
      <c r="J13" s="775"/>
      <c r="K13" s="776"/>
    </row>
    <row r="14" spans="1:11" s="14" customFormat="1" ht="45.75" customHeight="1">
      <c r="A14" s="839" t="s">
        <v>8</v>
      </c>
      <c r="B14" s="830"/>
      <c r="C14" s="830"/>
      <c r="D14" s="830"/>
      <c r="E14" s="830"/>
      <c r="F14" s="830"/>
      <c r="G14" s="830"/>
      <c r="H14" s="830"/>
      <c r="I14" s="830"/>
      <c r="J14" s="830"/>
      <c r="K14" s="831"/>
    </row>
    <row r="15" spans="1:11" s="298" customFormat="1" ht="54.75" customHeight="1" thickBot="1">
      <c r="A15" s="792" t="s">
        <v>9</v>
      </c>
      <c r="B15" s="793"/>
      <c r="C15" s="15" t="s">
        <v>10</v>
      </c>
      <c r="D15" s="15" t="s">
        <v>11</v>
      </c>
      <c r="E15" s="15" t="s">
        <v>12</v>
      </c>
      <c r="F15" s="15" t="s">
        <v>49</v>
      </c>
      <c r="G15" s="15" t="s">
        <v>50</v>
      </c>
      <c r="H15" s="15" t="s">
        <v>62</v>
      </c>
      <c r="I15" s="15" t="s">
        <v>68</v>
      </c>
      <c r="J15" s="306" t="s">
        <v>601</v>
      </c>
      <c r="K15" s="154" t="s">
        <v>657</v>
      </c>
    </row>
    <row r="16" spans="1:11" ht="174.75" customHeight="1">
      <c r="A16" s="125">
        <v>6</v>
      </c>
      <c r="B16" s="337" t="s">
        <v>226</v>
      </c>
      <c r="C16" s="183" t="s">
        <v>784</v>
      </c>
      <c r="D16" s="128" t="s">
        <v>14</v>
      </c>
      <c r="E16" s="128" t="s">
        <v>2</v>
      </c>
      <c r="F16" s="32">
        <v>385</v>
      </c>
      <c r="G16" s="32">
        <v>437</v>
      </c>
      <c r="H16" s="32">
        <v>465</v>
      </c>
      <c r="I16" s="32">
        <v>524</v>
      </c>
      <c r="J16" s="34">
        <v>566</v>
      </c>
      <c r="K16" s="33"/>
    </row>
    <row r="17" spans="1:11" ht="198" customHeight="1">
      <c r="A17" s="125">
        <v>7</v>
      </c>
      <c r="B17" s="337" t="s">
        <v>766</v>
      </c>
      <c r="C17" s="183" t="s">
        <v>785</v>
      </c>
      <c r="D17" s="128" t="s">
        <v>14</v>
      </c>
      <c r="E17" s="128" t="s">
        <v>2</v>
      </c>
      <c r="F17" s="32">
        <v>4076</v>
      </c>
      <c r="G17" s="32">
        <v>4433</v>
      </c>
      <c r="H17" s="32">
        <v>3962</v>
      </c>
      <c r="I17" s="32">
        <v>4660</v>
      </c>
      <c r="J17" s="34">
        <v>3265</v>
      </c>
      <c r="K17" s="33">
        <v>3695</v>
      </c>
    </row>
    <row r="18" spans="1:11" ht="223.5" customHeight="1">
      <c r="A18" s="125">
        <v>8</v>
      </c>
      <c r="B18" s="337" t="s">
        <v>767</v>
      </c>
      <c r="C18" s="183" t="s">
        <v>786</v>
      </c>
      <c r="D18" s="128" t="s">
        <v>25</v>
      </c>
      <c r="E18" s="128" t="s">
        <v>2</v>
      </c>
      <c r="F18" s="330">
        <v>73.15</v>
      </c>
      <c r="G18" s="330">
        <v>82.12</v>
      </c>
      <c r="H18" s="330">
        <v>74.12</v>
      </c>
      <c r="I18" s="330">
        <v>62.33</v>
      </c>
      <c r="J18" s="331">
        <v>13.08</v>
      </c>
      <c r="K18" s="187">
        <v>10.05</v>
      </c>
    </row>
    <row r="19" spans="1:11" ht="195.75" thickBot="1">
      <c r="A19" s="129">
        <v>9</v>
      </c>
      <c r="B19" s="340" t="s">
        <v>768</v>
      </c>
      <c r="C19" s="300" t="s">
        <v>787</v>
      </c>
      <c r="D19" s="133" t="s">
        <v>14</v>
      </c>
      <c r="E19" s="133" t="s">
        <v>2</v>
      </c>
      <c r="F19" s="134">
        <v>19432</v>
      </c>
      <c r="G19" s="134">
        <v>25824</v>
      </c>
      <c r="H19" s="134">
        <v>23142</v>
      </c>
      <c r="I19" s="134">
        <v>24164</v>
      </c>
      <c r="J19" s="135">
        <v>24932</v>
      </c>
      <c r="K19" s="136">
        <v>24766</v>
      </c>
    </row>
  </sheetData>
  <sheetProtection/>
  <mergeCells count="10">
    <mergeCell ref="A1:K1"/>
    <mergeCell ref="A2:K2"/>
    <mergeCell ref="A3:K3"/>
    <mergeCell ref="A4:K4"/>
    <mergeCell ref="A5:B5"/>
    <mergeCell ref="A11:K11"/>
    <mergeCell ref="A12:K12"/>
    <mergeCell ref="A13:K13"/>
    <mergeCell ref="A14:K14"/>
    <mergeCell ref="A15:B15"/>
  </mergeCells>
  <printOptions horizontalCentered="1"/>
  <pageMargins left="0.3937007874015748" right="0.2362204724409449" top="0.5511811023622047" bottom="0.1968503937007874" header="0" footer="0"/>
  <pageSetup fitToHeight="2" horizontalDpi="600" verticalDpi="600" orientation="landscape" paperSize="9" scale="50" r:id="rId1"/>
  <rowBreaks count="1" manualBreakCount="1">
    <brk id="10" max="10" man="1"/>
  </rowBreaks>
</worksheet>
</file>

<file path=xl/worksheets/sheet23.xml><?xml version="1.0" encoding="utf-8"?>
<worksheet xmlns="http://schemas.openxmlformats.org/spreadsheetml/2006/main" xmlns:r="http://schemas.openxmlformats.org/officeDocument/2006/relationships">
  <sheetPr>
    <tabColor theme="3" tint="0.39998000860214233"/>
  </sheetPr>
  <dimension ref="A1:K7"/>
  <sheetViews>
    <sheetView zoomScalePageLayoutView="0" workbookViewId="0" topLeftCell="A1">
      <selection activeCell="A1" sqref="A1:B1"/>
    </sheetView>
  </sheetViews>
  <sheetFormatPr defaultColWidth="9.140625" defaultRowHeight="15"/>
  <cols>
    <col min="1" max="1" width="44.57421875" style="20" customWidth="1"/>
    <col min="2" max="2" width="115.00390625" style="64" customWidth="1"/>
    <col min="3" max="3" width="21.8515625" style="64" customWidth="1"/>
    <col min="4" max="4" width="18.421875" style="64" customWidth="1"/>
    <col min="5" max="5" width="21.7109375" style="64" customWidth="1"/>
    <col min="6" max="6" width="20.28125" style="66" customWidth="1"/>
    <col min="7" max="7" width="21.57421875" style="66" customWidth="1"/>
    <col min="8" max="8" width="11.00390625" style="66" customWidth="1"/>
    <col min="9" max="9" width="10.57421875" style="66" customWidth="1"/>
    <col min="10" max="10" width="11.7109375" style="66" customWidth="1"/>
    <col min="11" max="11" width="10.57421875" style="66" customWidth="1"/>
    <col min="12" max="12" width="10.57421875" style="20" customWidth="1"/>
    <col min="13" max="13" width="9.7109375" style="20" customWidth="1"/>
    <col min="14" max="16384" width="9.140625" style="20" customWidth="1"/>
  </cols>
  <sheetData>
    <row r="1" spans="1:11" s="197" customFormat="1" ht="30" customHeight="1" thickBot="1">
      <c r="A1" s="684" t="s">
        <v>165</v>
      </c>
      <c r="B1" s="684"/>
      <c r="C1" s="65"/>
      <c r="D1" s="65"/>
      <c r="E1" s="65"/>
      <c r="F1" s="172"/>
      <c r="G1" s="172"/>
      <c r="H1" s="172"/>
      <c r="I1" s="172"/>
      <c r="J1" s="172"/>
      <c r="K1" s="172"/>
    </row>
    <row r="2" spans="1:11" s="197" customFormat="1" ht="30" customHeight="1">
      <c r="A2" s="685" t="s">
        <v>227</v>
      </c>
      <c r="B2" s="686"/>
      <c r="C2" s="65"/>
      <c r="D2" s="65"/>
      <c r="E2" s="65"/>
      <c r="F2" s="172"/>
      <c r="G2" s="172"/>
      <c r="H2" s="172"/>
      <c r="I2" s="172"/>
      <c r="J2" s="172"/>
      <c r="K2" s="172"/>
    </row>
    <row r="3" spans="1:11" s="197" customFormat="1" ht="30" customHeight="1">
      <c r="A3" s="700" t="s">
        <v>2</v>
      </c>
      <c r="B3" s="702"/>
      <c r="C3" s="65"/>
      <c r="D3" s="65"/>
      <c r="E3" s="65"/>
      <c r="F3" s="172"/>
      <c r="G3" s="172"/>
      <c r="H3" s="172"/>
      <c r="I3" s="172"/>
      <c r="J3" s="172"/>
      <c r="K3" s="172"/>
    </row>
    <row r="4" spans="1:10" s="59" customFormat="1" ht="77.25" customHeight="1">
      <c r="A4" s="243" t="s">
        <v>228</v>
      </c>
      <c r="B4" s="244" t="s">
        <v>229</v>
      </c>
      <c r="C4" s="72"/>
      <c r="D4" s="72"/>
      <c r="E4" s="69"/>
      <c r="F4" s="69"/>
      <c r="G4" s="69"/>
      <c r="H4" s="69"/>
      <c r="I4" s="69"/>
      <c r="J4" s="69"/>
    </row>
    <row r="5" spans="1:10" s="59" customFormat="1" ht="77.25" customHeight="1" thickBot="1">
      <c r="A5" s="245" t="s">
        <v>230</v>
      </c>
      <c r="B5" s="246" t="s">
        <v>231</v>
      </c>
      <c r="C5" s="72"/>
      <c r="D5" s="72"/>
      <c r="E5" s="69"/>
      <c r="F5" s="69"/>
      <c r="G5" s="69"/>
      <c r="H5" s="69"/>
      <c r="I5" s="69"/>
      <c r="J5" s="69"/>
    </row>
    <row r="6" spans="1:6" s="19" customFormat="1" ht="60.75" customHeight="1" thickBot="1">
      <c r="A6" s="689" t="s">
        <v>599</v>
      </c>
      <c r="B6" s="690"/>
      <c r="C6" s="200"/>
      <c r="D6" s="200"/>
      <c r="E6" s="200"/>
      <c r="F6" s="200"/>
    </row>
    <row r="7" spans="1:11" ht="42.75" customHeight="1" thickBot="1">
      <c r="A7" s="761" t="s">
        <v>696</v>
      </c>
      <c r="B7" s="762"/>
      <c r="C7" s="72"/>
      <c r="D7" s="66"/>
      <c r="E7" s="66"/>
      <c r="F7" s="20"/>
      <c r="G7" s="20"/>
      <c r="H7" s="20"/>
      <c r="I7" s="20"/>
      <c r="J7" s="20"/>
      <c r="K7" s="20"/>
    </row>
  </sheetData>
  <sheetProtection/>
  <mergeCells count="5">
    <mergeCell ref="A1:B1"/>
    <mergeCell ref="A2:B2"/>
    <mergeCell ref="A3:B3"/>
    <mergeCell ref="A6:B6"/>
    <mergeCell ref="A7:B7"/>
  </mergeCells>
  <printOptions horizontalCentered="1"/>
  <pageMargins left="0.3937007874015748" right="0.2362204724409449" top="0.5511811023622047" bottom="0.1968503937007874" header="0" footer="0"/>
  <pageSetup horizontalDpi="600" verticalDpi="600" orientation="landscape" paperSize="9" scale="80" r:id="rId1"/>
</worksheet>
</file>

<file path=xl/worksheets/sheet24.xml><?xml version="1.0" encoding="utf-8"?>
<worksheet xmlns="http://schemas.openxmlformats.org/spreadsheetml/2006/main" xmlns:r="http://schemas.openxmlformats.org/officeDocument/2006/relationships">
  <sheetPr>
    <pageSetUpPr fitToPage="1"/>
  </sheetPr>
  <dimension ref="A1:P8"/>
  <sheetViews>
    <sheetView zoomScalePageLayoutView="0" workbookViewId="0" topLeftCell="A1">
      <selection activeCell="A1" sqref="A1:K1"/>
    </sheetView>
  </sheetViews>
  <sheetFormatPr defaultColWidth="9.140625" defaultRowHeight="15"/>
  <cols>
    <col min="1" max="1" width="4.140625" style="343" customWidth="1"/>
    <col min="2" max="2" width="36.8515625" style="346" customWidth="1"/>
    <col min="3" max="3" width="50.57421875" style="347" customWidth="1"/>
    <col min="4" max="4" width="12.7109375" style="348" customWidth="1"/>
    <col min="5" max="5" width="17.00390625" style="348" customWidth="1"/>
    <col min="6" max="6" width="14.421875" style="346" bestFit="1" customWidth="1"/>
    <col min="7" max="7" width="14.140625" style="346" customWidth="1"/>
    <col min="8" max="8" width="14.28125" style="346" customWidth="1"/>
    <col min="9" max="11" width="14.00390625" style="346" customWidth="1"/>
    <col min="12" max="12" width="23.140625" style="297" customWidth="1"/>
    <col min="13" max="13" width="11.00390625" style="297" customWidth="1"/>
    <col min="14" max="14" width="10.57421875" style="297" customWidth="1"/>
    <col min="15" max="15" width="11.7109375" style="297" customWidth="1"/>
    <col min="16" max="16" width="10.57421875" style="297" customWidth="1"/>
    <col min="17" max="17" width="10.57421875" style="343" customWidth="1"/>
    <col min="18" max="18" width="9.7109375" style="343" customWidth="1"/>
    <col min="19" max="16384" width="9.140625" style="343" customWidth="1"/>
  </cols>
  <sheetData>
    <row r="1" spans="1:16" s="342" customFormat="1" ht="30" customHeight="1" thickBot="1">
      <c r="A1" s="738" t="s">
        <v>165</v>
      </c>
      <c r="B1" s="739"/>
      <c r="C1" s="739"/>
      <c r="D1" s="739"/>
      <c r="E1" s="739"/>
      <c r="F1" s="739"/>
      <c r="G1" s="739"/>
      <c r="H1" s="739"/>
      <c r="I1" s="740"/>
      <c r="J1" s="740"/>
      <c r="K1" s="740"/>
      <c r="L1" s="341"/>
      <c r="M1" s="341"/>
      <c r="N1" s="341"/>
      <c r="O1" s="341"/>
      <c r="P1" s="341"/>
    </row>
    <row r="2" spans="1:16" s="342" customFormat="1" ht="30" customHeight="1">
      <c r="A2" s="727" t="s">
        <v>227</v>
      </c>
      <c r="B2" s="728"/>
      <c r="C2" s="728"/>
      <c r="D2" s="728"/>
      <c r="E2" s="728"/>
      <c r="F2" s="728"/>
      <c r="G2" s="728"/>
      <c r="H2" s="728"/>
      <c r="I2" s="728"/>
      <c r="J2" s="728"/>
      <c r="K2" s="729"/>
      <c r="L2" s="341"/>
      <c r="M2" s="341"/>
      <c r="N2" s="341"/>
      <c r="O2" s="341"/>
      <c r="P2" s="341"/>
    </row>
    <row r="3" spans="1:16" s="342" customFormat="1" ht="30" customHeight="1">
      <c r="A3" s="700" t="s">
        <v>2</v>
      </c>
      <c r="B3" s="701"/>
      <c r="C3" s="701"/>
      <c r="D3" s="701"/>
      <c r="E3" s="701"/>
      <c r="F3" s="701"/>
      <c r="G3" s="701"/>
      <c r="H3" s="701"/>
      <c r="I3" s="701"/>
      <c r="J3" s="701"/>
      <c r="K3" s="702"/>
      <c r="L3" s="341"/>
      <c r="M3" s="341"/>
      <c r="N3" s="341"/>
      <c r="O3" s="341"/>
      <c r="P3" s="341"/>
    </row>
    <row r="4" spans="1:11" ht="45.75" customHeight="1">
      <c r="A4" s="703" t="s">
        <v>8</v>
      </c>
      <c r="B4" s="759"/>
      <c r="C4" s="759"/>
      <c r="D4" s="759"/>
      <c r="E4" s="759"/>
      <c r="F4" s="759"/>
      <c r="G4" s="759"/>
      <c r="H4" s="759"/>
      <c r="I4" s="759"/>
      <c r="J4" s="759"/>
      <c r="K4" s="760"/>
    </row>
    <row r="5" spans="1:11" s="298" customFormat="1" ht="54.75" customHeight="1" thickBot="1">
      <c r="A5" s="792" t="s">
        <v>9</v>
      </c>
      <c r="B5" s="793"/>
      <c r="C5" s="15" t="s">
        <v>10</v>
      </c>
      <c r="D5" s="15" t="s">
        <v>11</v>
      </c>
      <c r="E5" s="15" t="s">
        <v>12</v>
      </c>
      <c r="F5" s="15" t="s">
        <v>49</v>
      </c>
      <c r="G5" s="15" t="s">
        <v>50</v>
      </c>
      <c r="H5" s="15" t="s">
        <v>62</v>
      </c>
      <c r="I5" s="15" t="s">
        <v>68</v>
      </c>
      <c r="J5" s="306" t="s">
        <v>601</v>
      </c>
      <c r="K5" s="154" t="s">
        <v>657</v>
      </c>
    </row>
    <row r="6" spans="1:16" s="342" customFormat="1" ht="79.5" customHeight="1">
      <c r="A6" s="307">
        <v>1</v>
      </c>
      <c r="B6" s="308" t="s">
        <v>232</v>
      </c>
      <c r="C6" s="308" t="s">
        <v>233</v>
      </c>
      <c r="D6" s="122" t="s">
        <v>131</v>
      </c>
      <c r="E6" s="122" t="s">
        <v>2</v>
      </c>
      <c r="F6" s="327">
        <v>116462.47</v>
      </c>
      <c r="G6" s="327">
        <v>116462.47</v>
      </c>
      <c r="H6" s="327">
        <v>116462.47</v>
      </c>
      <c r="I6" s="344">
        <v>116462.47</v>
      </c>
      <c r="J6" s="344">
        <v>116462.47</v>
      </c>
      <c r="K6" s="345">
        <v>116462.47</v>
      </c>
      <c r="L6" s="341"/>
      <c r="M6" s="341"/>
      <c r="N6" s="341"/>
      <c r="O6" s="341"/>
      <c r="P6" s="341"/>
    </row>
    <row r="7" spans="1:11" s="197" customFormat="1" ht="30" customHeight="1">
      <c r="A7" s="840" t="s">
        <v>33</v>
      </c>
      <c r="B7" s="841"/>
      <c r="C7" s="841"/>
      <c r="D7" s="841"/>
      <c r="E7" s="841"/>
      <c r="F7" s="841"/>
      <c r="G7" s="841"/>
      <c r="H7" s="841"/>
      <c r="I7" s="842"/>
      <c r="J7" s="842"/>
      <c r="K7" s="843"/>
    </row>
    <row r="8" spans="1:11" s="20" customFormat="1" ht="39.75" customHeight="1" thickBot="1">
      <c r="A8" s="834" t="s">
        <v>234</v>
      </c>
      <c r="B8" s="835"/>
      <c r="C8" s="835"/>
      <c r="D8" s="835"/>
      <c r="E8" s="835"/>
      <c r="F8" s="835"/>
      <c r="G8" s="835"/>
      <c r="H8" s="835"/>
      <c r="I8" s="836"/>
      <c r="J8" s="836"/>
      <c r="K8" s="837"/>
    </row>
  </sheetData>
  <sheetProtection/>
  <mergeCells count="7">
    <mergeCell ref="A8:K8"/>
    <mergeCell ref="A1:K1"/>
    <mergeCell ref="A2:K2"/>
    <mergeCell ref="A3:K3"/>
    <mergeCell ref="A4:K4"/>
    <mergeCell ref="A5:B5"/>
    <mergeCell ref="A7:K7"/>
  </mergeCells>
  <printOptions horizontalCentered="1"/>
  <pageMargins left="0.3937007874015748" right="0.2362204724409449" top="0.5511811023622047" bottom="0.1968503937007874" header="0" footer="0"/>
  <pageSetup fitToHeight="1" fitToWidth="1" horizontalDpi="600" verticalDpi="600" orientation="landscape" paperSize="8" scale="64" r:id="rId1"/>
</worksheet>
</file>

<file path=xl/worksheets/sheet25.xml><?xml version="1.0" encoding="utf-8"?>
<worksheet xmlns="http://schemas.openxmlformats.org/spreadsheetml/2006/main" xmlns:r="http://schemas.openxmlformats.org/officeDocument/2006/relationships">
  <sheetPr>
    <tabColor theme="3" tint="0.39998000860214233"/>
    <pageSetUpPr fitToPage="1"/>
  </sheetPr>
  <dimension ref="A1:H9"/>
  <sheetViews>
    <sheetView zoomScalePageLayoutView="0" workbookViewId="0" topLeftCell="A1">
      <selection activeCell="A1" sqref="A1:B1"/>
    </sheetView>
  </sheetViews>
  <sheetFormatPr defaultColWidth="9.140625" defaultRowHeight="15"/>
  <cols>
    <col min="1" max="1" width="44.421875" style="20" customWidth="1"/>
    <col min="2" max="2" width="148.7109375" style="352" customWidth="1"/>
    <col min="3" max="3" width="24.57421875" style="64" customWidth="1"/>
    <col min="4" max="4" width="19.140625" style="64" customWidth="1"/>
    <col min="5" max="5" width="20.140625" style="64" customWidth="1"/>
    <col min="6" max="6" width="19.7109375" style="64" customWidth="1"/>
    <col min="7" max="7" width="23.421875" style="66" customWidth="1"/>
    <col min="8" max="8" width="10.57421875" style="66" customWidth="1"/>
    <col min="9" max="9" width="11.00390625" style="66" customWidth="1"/>
    <col min="10" max="10" width="10.57421875" style="66" customWidth="1"/>
    <col min="11" max="11" width="11.7109375" style="66" customWidth="1"/>
    <col min="12" max="12" width="10.57421875" style="66" customWidth="1"/>
    <col min="13" max="13" width="10.57421875" style="20" customWidth="1"/>
    <col min="14" max="14" width="9.7109375" style="20" customWidth="1"/>
    <col min="15" max="16384" width="9.140625" style="20" customWidth="1"/>
  </cols>
  <sheetData>
    <row r="1" spans="1:2" ht="30" customHeight="1" thickBot="1">
      <c r="A1" s="684" t="s">
        <v>165</v>
      </c>
      <c r="B1" s="684"/>
    </row>
    <row r="2" spans="1:2" ht="30" customHeight="1">
      <c r="A2" s="685" t="s">
        <v>235</v>
      </c>
      <c r="B2" s="686"/>
    </row>
    <row r="3" spans="1:2" ht="30" customHeight="1" thickBot="1">
      <c r="A3" s="687" t="s">
        <v>2</v>
      </c>
      <c r="B3" s="688"/>
    </row>
    <row r="4" spans="1:8" s="59" customFormat="1" ht="66" customHeight="1">
      <c r="A4" s="240" t="s">
        <v>236</v>
      </c>
      <c r="B4" s="349" t="s">
        <v>237</v>
      </c>
      <c r="C4" s="69"/>
      <c r="D4" s="69"/>
      <c r="E4" s="69"/>
      <c r="F4" s="69"/>
      <c r="G4" s="69"/>
      <c r="H4" s="69"/>
    </row>
    <row r="5" spans="1:8" s="59" customFormat="1" ht="247.5" customHeight="1">
      <c r="A5" s="243" t="s">
        <v>238</v>
      </c>
      <c r="B5" s="350" t="s">
        <v>239</v>
      </c>
      <c r="C5" s="69"/>
      <c r="D5" s="69"/>
      <c r="E5" s="69"/>
      <c r="F5" s="69"/>
      <c r="G5" s="69"/>
      <c r="H5" s="69"/>
    </row>
    <row r="6" spans="1:8" s="59" customFormat="1" ht="190.5" customHeight="1">
      <c r="A6" s="243" t="s">
        <v>240</v>
      </c>
      <c r="B6" s="350" t="s">
        <v>241</v>
      </c>
      <c r="C6" s="69"/>
      <c r="D6" s="69"/>
      <c r="E6" s="69"/>
      <c r="F6" s="69"/>
      <c r="G6" s="69"/>
      <c r="H6" s="69"/>
    </row>
    <row r="7" spans="1:8" s="59" customFormat="1" ht="131.25" customHeight="1" thickBot="1">
      <c r="A7" s="245" t="s">
        <v>185</v>
      </c>
      <c r="B7" s="351" t="s">
        <v>242</v>
      </c>
      <c r="C7" s="69"/>
      <c r="D7" s="69"/>
      <c r="E7" s="69"/>
      <c r="F7" s="69"/>
      <c r="G7" s="69"/>
      <c r="H7" s="69"/>
    </row>
    <row r="8" spans="1:2" ht="30" customHeight="1" thickBot="1">
      <c r="A8" s="689" t="s">
        <v>599</v>
      </c>
      <c r="B8" s="690"/>
    </row>
    <row r="9" spans="1:2" ht="33" customHeight="1" thickBot="1">
      <c r="A9" s="761" t="s">
        <v>696</v>
      </c>
      <c r="B9" s="762"/>
    </row>
  </sheetData>
  <sheetProtection/>
  <mergeCells count="5">
    <mergeCell ref="A1:B1"/>
    <mergeCell ref="A2:B2"/>
    <mergeCell ref="A3:B3"/>
    <mergeCell ref="A8:B8"/>
    <mergeCell ref="A9:B9"/>
  </mergeCells>
  <printOptions horizontalCentered="1"/>
  <pageMargins left="0.3937007874015748" right="0.2362204724409449" top="0.5511811023622047" bottom="0.1968503937007874" header="0" footer="0"/>
  <pageSetup fitToHeight="1" fitToWidth="1" horizontalDpi="600" verticalDpi="600" orientation="landscape" paperSize="9" scale="63" r:id="rId1"/>
</worksheet>
</file>

<file path=xl/worksheets/sheet26.xml><?xml version="1.0" encoding="utf-8"?>
<worksheet xmlns="http://schemas.openxmlformats.org/spreadsheetml/2006/main" xmlns:r="http://schemas.openxmlformats.org/officeDocument/2006/relationships">
  <dimension ref="A1:P44"/>
  <sheetViews>
    <sheetView zoomScalePageLayoutView="0" workbookViewId="0" topLeftCell="A8">
      <selection activeCell="C23" sqref="C23:C24"/>
    </sheetView>
  </sheetViews>
  <sheetFormatPr defaultColWidth="9.140625" defaultRowHeight="15"/>
  <cols>
    <col min="1" max="1" width="6.28125" style="20" customWidth="1"/>
    <col min="2" max="2" width="38.421875" style="64" customWidth="1"/>
    <col min="3" max="3" width="113.00390625" style="64" customWidth="1"/>
    <col min="4" max="4" width="13.140625" style="64" customWidth="1"/>
    <col min="5" max="5" width="18.140625" style="64" customWidth="1"/>
    <col min="6" max="8" width="12.140625" style="66" customWidth="1"/>
    <col min="9" max="12" width="12.140625" style="20" customWidth="1"/>
    <col min="13" max="16384" width="9.140625" style="20" customWidth="1"/>
  </cols>
  <sheetData>
    <row r="1" spans="1:16" s="342" customFormat="1" ht="30" customHeight="1" thickBot="1">
      <c r="A1" s="697" t="s">
        <v>165</v>
      </c>
      <c r="B1" s="697"/>
      <c r="C1" s="697"/>
      <c r="D1" s="697"/>
      <c r="E1" s="697"/>
      <c r="F1" s="697"/>
      <c r="G1" s="697"/>
      <c r="H1" s="697"/>
      <c r="I1" s="697"/>
      <c r="J1" s="697"/>
      <c r="K1" s="697"/>
      <c r="L1" s="697"/>
      <c r="M1" s="341"/>
      <c r="N1" s="341"/>
      <c r="O1" s="341"/>
      <c r="P1" s="341"/>
    </row>
    <row r="2" spans="1:16" s="342" customFormat="1" ht="30" customHeight="1">
      <c r="A2" s="685" t="s">
        <v>243</v>
      </c>
      <c r="B2" s="698"/>
      <c r="C2" s="698"/>
      <c r="D2" s="698"/>
      <c r="E2" s="698"/>
      <c r="F2" s="698"/>
      <c r="G2" s="698"/>
      <c r="H2" s="698"/>
      <c r="I2" s="698"/>
      <c r="J2" s="699"/>
      <c r="K2" s="699"/>
      <c r="L2" s="686"/>
      <c r="M2" s="341"/>
      <c r="N2" s="341"/>
      <c r="O2" s="341"/>
      <c r="P2" s="341"/>
    </row>
    <row r="3" spans="1:16" s="342" customFormat="1" ht="30" customHeight="1">
      <c r="A3" s="856" t="s">
        <v>2</v>
      </c>
      <c r="B3" s="857"/>
      <c r="C3" s="857"/>
      <c r="D3" s="857"/>
      <c r="E3" s="857"/>
      <c r="F3" s="857"/>
      <c r="G3" s="857"/>
      <c r="H3" s="857"/>
      <c r="I3" s="857"/>
      <c r="J3" s="858"/>
      <c r="K3" s="858"/>
      <c r="L3" s="859"/>
      <c r="M3" s="341"/>
      <c r="N3" s="341"/>
      <c r="O3" s="341"/>
      <c r="P3" s="341"/>
    </row>
    <row r="4" spans="1:16" s="343" customFormat="1" ht="45.75" customHeight="1">
      <c r="A4" s="816" t="s">
        <v>8</v>
      </c>
      <c r="B4" s="817"/>
      <c r="C4" s="817"/>
      <c r="D4" s="817"/>
      <c r="E4" s="817"/>
      <c r="F4" s="817"/>
      <c r="G4" s="817"/>
      <c r="H4" s="817"/>
      <c r="I4" s="817"/>
      <c r="J4" s="828"/>
      <c r="K4" s="828"/>
      <c r="L4" s="838"/>
      <c r="M4" s="297"/>
      <c r="N4" s="297"/>
      <c r="O4" s="297"/>
      <c r="P4" s="297"/>
    </row>
    <row r="5" spans="1:12" s="298" customFormat="1" ht="54.75" customHeight="1">
      <c r="A5" s="816" t="s">
        <v>9</v>
      </c>
      <c r="B5" s="817"/>
      <c r="C5" s="293" t="s">
        <v>10</v>
      </c>
      <c r="D5" s="293" t="s">
        <v>11</v>
      </c>
      <c r="E5" s="293" t="s">
        <v>12</v>
      </c>
      <c r="F5" s="828" t="s">
        <v>170</v>
      </c>
      <c r="G5" s="759"/>
      <c r="H5" s="759"/>
      <c r="I5" s="759"/>
      <c r="J5" s="759"/>
      <c r="K5" s="759"/>
      <c r="L5" s="760"/>
    </row>
    <row r="6" spans="1:12" s="298" customFormat="1" ht="45.75" customHeight="1" thickBot="1">
      <c r="A6" s="845"/>
      <c r="B6" s="846"/>
      <c r="C6" s="846"/>
      <c r="D6" s="846"/>
      <c r="E6" s="846"/>
      <c r="F6" s="353" t="s">
        <v>48</v>
      </c>
      <c r="G6" s="353" t="s">
        <v>49</v>
      </c>
      <c r="H6" s="353" t="s">
        <v>50</v>
      </c>
      <c r="I6" s="353" t="s">
        <v>62</v>
      </c>
      <c r="J6" s="353" t="s">
        <v>68</v>
      </c>
      <c r="K6" s="354" t="s">
        <v>601</v>
      </c>
      <c r="L6" s="355" t="s">
        <v>657</v>
      </c>
    </row>
    <row r="7" spans="1:12" s="59" customFormat="1" ht="101.25" customHeight="1">
      <c r="A7" s="119">
        <v>1</v>
      </c>
      <c r="B7" s="120" t="s">
        <v>244</v>
      </c>
      <c r="C7" s="121" t="s">
        <v>245</v>
      </c>
      <c r="D7" s="122" t="s">
        <v>25</v>
      </c>
      <c r="E7" s="122" t="s">
        <v>2</v>
      </c>
      <c r="F7" s="47">
        <v>26.032</v>
      </c>
      <c r="G7" s="356">
        <v>26.6221345475063</v>
      </c>
      <c r="H7" s="357">
        <v>28.482306633315886</v>
      </c>
      <c r="I7" s="357">
        <v>29.440974020996</v>
      </c>
      <c r="J7" s="357">
        <v>30.6</v>
      </c>
      <c r="K7" s="358">
        <v>32.5</v>
      </c>
      <c r="L7" s="359">
        <v>33.3</v>
      </c>
    </row>
    <row r="8" spans="1:12" s="59" customFormat="1" ht="90" customHeight="1">
      <c r="A8" s="125">
        <v>2</v>
      </c>
      <c r="B8" s="126" t="s">
        <v>246</v>
      </c>
      <c r="C8" s="127" t="s">
        <v>788</v>
      </c>
      <c r="D8" s="128" t="s">
        <v>133</v>
      </c>
      <c r="E8" s="128" t="s">
        <v>2</v>
      </c>
      <c r="F8" s="360">
        <v>11.19337232307105</v>
      </c>
      <c r="G8" s="361">
        <v>11.326707510978194</v>
      </c>
      <c r="H8" s="362">
        <v>11.892331886751556</v>
      </c>
      <c r="I8" s="362">
        <v>12.315950598445472</v>
      </c>
      <c r="J8" s="362">
        <v>12.8</v>
      </c>
      <c r="K8" s="358">
        <v>12.9</v>
      </c>
      <c r="L8" s="359">
        <v>12.9</v>
      </c>
    </row>
    <row r="9" spans="1:12" s="59" customFormat="1" ht="100.5" customHeight="1">
      <c r="A9" s="125">
        <v>3</v>
      </c>
      <c r="B9" s="126" t="s">
        <v>247</v>
      </c>
      <c r="C9" s="127" t="s">
        <v>789</v>
      </c>
      <c r="D9" s="128" t="s">
        <v>133</v>
      </c>
      <c r="E9" s="128" t="s">
        <v>2</v>
      </c>
      <c r="F9" s="360">
        <v>1.9528635682158921</v>
      </c>
      <c r="G9" s="361">
        <v>1.972087341578867</v>
      </c>
      <c r="H9" s="362">
        <v>1.9768620669091777</v>
      </c>
      <c r="I9" s="362">
        <v>1.9707612261056442</v>
      </c>
      <c r="J9" s="362">
        <v>2</v>
      </c>
      <c r="K9" s="358">
        <v>2</v>
      </c>
      <c r="L9" s="359">
        <v>1.9</v>
      </c>
    </row>
    <row r="10" spans="1:12" s="59" customFormat="1" ht="98.25" customHeight="1">
      <c r="A10" s="125">
        <v>4</v>
      </c>
      <c r="B10" s="126" t="s">
        <v>248</v>
      </c>
      <c r="C10" s="127" t="s">
        <v>790</v>
      </c>
      <c r="D10" s="128" t="s">
        <v>133</v>
      </c>
      <c r="E10" s="128" t="s">
        <v>2</v>
      </c>
      <c r="F10" s="360">
        <v>32.774435326100765</v>
      </c>
      <c r="G10" s="361">
        <v>32.83341443425703</v>
      </c>
      <c r="H10" s="362">
        <v>35.588202820944545</v>
      </c>
      <c r="I10" s="362">
        <v>38.30480371364587</v>
      </c>
      <c r="J10" s="362">
        <v>40.7</v>
      </c>
      <c r="K10" s="358">
        <v>41.3</v>
      </c>
      <c r="L10" s="359">
        <v>41.07</v>
      </c>
    </row>
    <row r="11" spans="1:12" s="59" customFormat="1" ht="91.5" customHeight="1">
      <c r="A11" s="125">
        <v>5</v>
      </c>
      <c r="B11" s="126" t="s">
        <v>249</v>
      </c>
      <c r="C11" s="127" t="s">
        <v>791</v>
      </c>
      <c r="D11" s="128" t="s">
        <v>25</v>
      </c>
      <c r="E11" s="128" t="s">
        <v>250</v>
      </c>
      <c r="F11" s="363"/>
      <c r="G11" s="361">
        <v>54.9</v>
      </c>
      <c r="H11" s="362">
        <v>56.69</v>
      </c>
      <c r="I11" s="362">
        <v>60.34</v>
      </c>
      <c r="J11" s="362">
        <v>58</v>
      </c>
      <c r="K11" s="364">
        <v>53.5</v>
      </c>
      <c r="L11" s="365">
        <v>54.6</v>
      </c>
    </row>
    <row r="12" spans="1:12" s="59" customFormat="1" ht="101.25" customHeight="1">
      <c r="A12" s="125">
        <v>6</v>
      </c>
      <c r="B12" s="126" t="s">
        <v>251</v>
      </c>
      <c r="C12" s="366" t="s">
        <v>792</v>
      </c>
      <c r="D12" s="128" t="s">
        <v>25</v>
      </c>
      <c r="E12" s="128" t="s">
        <v>250</v>
      </c>
      <c r="F12" s="363"/>
      <c r="G12" s="361">
        <v>57.1</v>
      </c>
      <c r="H12" s="362">
        <v>61.28</v>
      </c>
      <c r="I12" s="362">
        <v>68.41</v>
      </c>
      <c r="J12" s="362">
        <v>52.4</v>
      </c>
      <c r="K12" s="364">
        <v>54.6</v>
      </c>
      <c r="L12" s="365">
        <v>62.9</v>
      </c>
    </row>
    <row r="13" spans="1:12" s="59" customFormat="1" ht="100.5" customHeight="1">
      <c r="A13" s="125">
        <v>7</v>
      </c>
      <c r="B13" s="126" t="s">
        <v>252</v>
      </c>
      <c r="C13" s="127" t="s">
        <v>793</v>
      </c>
      <c r="D13" s="128" t="s">
        <v>25</v>
      </c>
      <c r="E13" s="128" t="s">
        <v>250</v>
      </c>
      <c r="F13" s="363"/>
      <c r="G13" s="361">
        <v>65</v>
      </c>
      <c r="H13" s="362">
        <v>60.99</v>
      </c>
      <c r="I13" s="362">
        <v>69.15</v>
      </c>
      <c r="J13" s="362">
        <v>67.9</v>
      </c>
      <c r="K13" s="364">
        <v>59.6</v>
      </c>
      <c r="L13" s="365">
        <v>61</v>
      </c>
    </row>
    <row r="14" spans="1:12" s="59" customFormat="1" ht="99" customHeight="1" thickBot="1">
      <c r="A14" s="129">
        <v>8</v>
      </c>
      <c r="B14" s="130" t="s">
        <v>253</v>
      </c>
      <c r="C14" s="131" t="s">
        <v>794</v>
      </c>
      <c r="D14" s="133" t="s">
        <v>25</v>
      </c>
      <c r="E14" s="133" t="s">
        <v>250</v>
      </c>
      <c r="F14" s="301"/>
      <c r="G14" s="367">
        <v>62.3</v>
      </c>
      <c r="H14" s="368">
        <v>66.63</v>
      </c>
      <c r="I14" s="368">
        <v>73.09</v>
      </c>
      <c r="J14" s="368">
        <v>76.8</v>
      </c>
      <c r="K14" s="369">
        <v>74.4</v>
      </c>
      <c r="L14" s="370">
        <v>62.9</v>
      </c>
    </row>
    <row r="15" spans="1:16" s="342" customFormat="1" ht="30" customHeight="1" thickBot="1">
      <c r="A15" s="788" t="s">
        <v>165</v>
      </c>
      <c r="B15" s="788"/>
      <c r="C15" s="788"/>
      <c r="D15" s="788"/>
      <c r="E15" s="788"/>
      <c r="F15" s="788"/>
      <c r="G15" s="788"/>
      <c r="H15" s="788"/>
      <c r="I15" s="788"/>
      <c r="J15" s="788"/>
      <c r="K15" s="788"/>
      <c r="L15" s="788"/>
      <c r="M15" s="341"/>
      <c r="N15" s="341"/>
      <c r="O15" s="341"/>
      <c r="P15" s="341"/>
    </row>
    <row r="16" spans="1:16" s="342" customFormat="1" ht="30" customHeight="1">
      <c r="A16" s="727" t="s">
        <v>243</v>
      </c>
      <c r="B16" s="728"/>
      <c r="C16" s="728"/>
      <c r="D16" s="728"/>
      <c r="E16" s="728"/>
      <c r="F16" s="728"/>
      <c r="G16" s="728"/>
      <c r="H16" s="728"/>
      <c r="I16" s="728"/>
      <c r="J16" s="728"/>
      <c r="K16" s="728"/>
      <c r="L16" s="729"/>
      <c r="M16" s="341"/>
      <c r="N16" s="341"/>
      <c r="O16" s="341"/>
      <c r="P16" s="341"/>
    </row>
    <row r="17" spans="1:16" s="342" customFormat="1" ht="30" customHeight="1">
      <c r="A17" s="700" t="s">
        <v>2</v>
      </c>
      <c r="B17" s="701"/>
      <c r="C17" s="701"/>
      <c r="D17" s="701"/>
      <c r="E17" s="701"/>
      <c r="F17" s="701"/>
      <c r="G17" s="701"/>
      <c r="H17" s="701"/>
      <c r="I17" s="701"/>
      <c r="J17" s="701"/>
      <c r="K17" s="701"/>
      <c r="L17" s="702"/>
      <c r="M17" s="341"/>
      <c r="N17" s="341"/>
      <c r="O17" s="341"/>
      <c r="P17" s="341"/>
    </row>
    <row r="18" spans="1:16" s="343" customFormat="1" ht="45.75" customHeight="1">
      <c r="A18" s="703" t="s">
        <v>8</v>
      </c>
      <c r="B18" s="759"/>
      <c r="C18" s="759"/>
      <c r="D18" s="759"/>
      <c r="E18" s="759"/>
      <c r="F18" s="759"/>
      <c r="G18" s="759"/>
      <c r="H18" s="759"/>
      <c r="I18" s="759"/>
      <c r="J18" s="759"/>
      <c r="K18" s="759"/>
      <c r="L18" s="760"/>
      <c r="M18" s="297"/>
      <c r="N18" s="297"/>
      <c r="O18" s="297"/>
      <c r="P18" s="297"/>
    </row>
    <row r="19" spans="1:12" s="298" customFormat="1" ht="54.75" customHeight="1">
      <c r="A19" s="816" t="s">
        <v>9</v>
      </c>
      <c r="B19" s="817"/>
      <c r="C19" s="293" t="s">
        <v>10</v>
      </c>
      <c r="D19" s="293" t="s">
        <v>11</v>
      </c>
      <c r="E19" s="293" t="s">
        <v>12</v>
      </c>
      <c r="F19" s="828" t="s">
        <v>170</v>
      </c>
      <c r="G19" s="759"/>
      <c r="H19" s="759"/>
      <c r="I19" s="759"/>
      <c r="J19" s="759"/>
      <c r="K19" s="759"/>
      <c r="L19" s="760"/>
    </row>
    <row r="20" spans="1:12" s="298" customFormat="1" ht="45.75" customHeight="1" thickBot="1">
      <c r="A20" s="847"/>
      <c r="B20" s="848"/>
      <c r="C20" s="848"/>
      <c r="D20" s="848"/>
      <c r="E20" s="848"/>
      <c r="F20" s="371">
        <v>2008</v>
      </c>
      <c r="G20" s="371">
        <v>2009</v>
      </c>
      <c r="H20" s="371">
        <v>2010</v>
      </c>
      <c r="I20" s="371">
        <v>2011</v>
      </c>
      <c r="J20" s="372">
        <v>2012</v>
      </c>
      <c r="K20" s="372">
        <v>2013</v>
      </c>
      <c r="L20" s="373">
        <v>2014</v>
      </c>
    </row>
    <row r="21" spans="1:12" s="378" customFormat="1" ht="132" customHeight="1">
      <c r="A21" s="374" t="s">
        <v>254</v>
      </c>
      <c r="B21" s="849" t="s">
        <v>255</v>
      </c>
      <c r="C21" s="851" t="s">
        <v>890</v>
      </c>
      <c r="D21" s="853" t="s">
        <v>25</v>
      </c>
      <c r="E21" s="853" t="s">
        <v>256</v>
      </c>
      <c r="F21" s="356"/>
      <c r="G21" s="375">
        <v>15.81</v>
      </c>
      <c r="H21" s="375">
        <v>21.07</v>
      </c>
      <c r="I21" s="375">
        <v>12.34</v>
      </c>
      <c r="J21" s="375"/>
      <c r="K21" s="376">
        <v>4.26</v>
      </c>
      <c r="L21" s="377">
        <v>2.4</v>
      </c>
    </row>
    <row r="22" spans="1:12" s="378" customFormat="1" ht="177.75" customHeight="1">
      <c r="A22" s="379" t="s">
        <v>257</v>
      </c>
      <c r="B22" s="850"/>
      <c r="C22" s="852"/>
      <c r="D22" s="854"/>
      <c r="E22" s="854"/>
      <c r="F22" s="380"/>
      <c r="G22" s="381">
        <v>12.32</v>
      </c>
      <c r="H22" s="381">
        <v>21.36</v>
      </c>
      <c r="I22" s="381">
        <v>14.87</v>
      </c>
      <c r="J22" s="381"/>
      <c r="K22" s="382">
        <v>5.11</v>
      </c>
      <c r="L22" s="383">
        <v>2.4</v>
      </c>
    </row>
    <row r="23" spans="1:12" s="378" customFormat="1" ht="153.75" customHeight="1">
      <c r="A23" s="379" t="s">
        <v>258</v>
      </c>
      <c r="B23" s="861" t="s">
        <v>259</v>
      </c>
      <c r="C23" s="862" t="s">
        <v>891</v>
      </c>
      <c r="D23" s="860" t="s">
        <v>131</v>
      </c>
      <c r="E23" s="860" t="s">
        <v>2</v>
      </c>
      <c r="F23" s="361"/>
      <c r="G23" s="381">
        <v>118</v>
      </c>
      <c r="H23" s="381">
        <v>109.2</v>
      </c>
      <c r="I23" s="381">
        <v>123.1</v>
      </c>
      <c r="J23" s="381"/>
      <c r="K23" s="382">
        <v>215.66</v>
      </c>
      <c r="L23" s="383">
        <v>919.59</v>
      </c>
    </row>
    <row r="24" spans="1:12" s="378" customFormat="1" ht="153.75" customHeight="1">
      <c r="A24" s="379" t="s">
        <v>260</v>
      </c>
      <c r="B24" s="850"/>
      <c r="C24" s="852"/>
      <c r="D24" s="854"/>
      <c r="E24" s="854"/>
      <c r="F24" s="380"/>
      <c r="G24" s="381">
        <v>90.3</v>
      </c>
      <c r="H24" s="381">
        <v>84.3</v>
      </c>
      <c r="I24" s="381">
        <v>92.3</v>
      </c>
      <c r="J24" s="381"/>
      <c r="K24" s="382">
        <v>440.29</v>
      </c>
      <c r="L24" s="383">
        <v>919.59</v>
      </c>
    </row>
    <row r="25" spans="1:12" s="378" customFormat="1" ht="177.75" customHeight="1">
      <c r="A25" s="674">
        <v>11</v>
      </c>
      <c r="B25" s="127" t="s">
        <v>632</v>
      </c>
      <c r="C25" s="183" t="s">
        <v>796</v>
      </c>
      <c r="D25" s="128" t="s">
        <v>25</v>
      </c>
      <c r="E25" s="128" t="s">
        <v>2</v>
      </c>
      <c r="F25" s="380"/>
      <c r="G25" s="381"/>
      <c r="H25" s="381"/>
      <c r="I25" s="381"/>
      <c r="J25" s="381"/>
      <c r="K25" s="381">
        <v>3.8954512079498715</v>
      </c>
      <c r="L25" s="383">
        <v>2.1</v>
      </c>
    </row>
    <row r="26" spans="1:16" s="342" customFormat="1" ht="30" customHeight="1" thickBot="1">
      <c r="A26" s="697" t="s">
        <v>165</v>
      </c>
      <c r="B26" s="697"/>
      <c r="C26" s="697"/>
      <c r="D26" s="697"/>
      <c r="E26" s="697"/>
      <c r="F26" s="697"/>
      <c r="G26" s="697"/>
      <c r="H26" s="697"/>
      <c r="I26" s="697"/>
      <c r="J26" s="697"/>
      <c r="K26" s="697"/>
      <c r="L26" s="697"/>
      <c r="M26" s="341"/>
      <c r="N26" s="341"/>
      <c r="O26" s="341"/>
      <c r="P26" s="341"/>
    </row>
    <row r="27" spans="1:16" s="342" customFormat="1" ht="30" customHeight="1">
      <c r="A27" s="685" t="s">
        <v>243</v>
      </c>
      <c r="B27" s="698"/>
      <c r="C27" s="698"/>
      <c r="D27" s="698"/>
      <c r="E27" s="698"/>
      <c r="F27" s="698"/>
      <c r="G27" s="698"/>
      <c r="H27" s="698"/>
      <c r="I27" s="698"/>
      <c r="J27" s="699"/>
      <c r="K27" s="699"/>
      <c r="L27" s="686"/>
      <c r="M27" s="341"/>
      <c r="N27" s="341"/>
      <c r="O27" s="341"/>
      <c r="P27" s="341"/>
    </row>
    <row r="28" spans="1:16" s="342" customFormat="1" ht="30" customHeight="1">
      <c r="A28" s="856" t="s">
        <v>2</v>
      </c>
      <c r="B28" s="857"/>
      <c r="C28" s="857"/>
      <c r="D28" s="857"/>
      <c r="E28" s="857"/>
      <c r="F28" s="857"/>
      <c r="G28" s="857"/>
      <c r="H28" s="857"/>
      <c r="I28" s="857"/>
      <c r="J28" s="858"/>
      <c r="K28" s="858"/>
      <c r="L28" s="859"/>
      <c r="M28" s="341"/>
      <c r="N28" s="341"/>
      <c r="O28" s="341"/>
      <c r="P28" s="341"/>
    </row>
    <row r="29" spans="1:16" s="343" customFormat="1" ht="45.75" customHeight="1">
      <c r="A29" s="816" t="s">
        <v>8</v>
      </c>
      <c r="B29" s="817"/>
      <c r="C29" s="817"/>
      <c r="D29" s="817"/>
      <c r="E29" s="817"/>
      <c r="F29" s="817"/>
      <c r="G29" s="817"/>
      <c r="H29" s="817"/>
      <c r="I29" s="817"/>
      <c r="J29" s="828"/>
      <c r="K29" s="828"/>
      <c r="L29" s="838"/>
      <c r="M29" s="297"/>
      <c r="N29" s="297"/>
      <c r="O29" s="297"/>
      <c r="P29" s="297"/>
    </row>
    <row r="30" spans="1:12" s="298" customFormat="1" ht="54.75" customHeight="1">
      <c r="A30" s="816" t="s">
        <v>9</v>
      </c>
      <c r="B30" s="817"/>
      <c r="C30" s="293" t="s">
        <v>10</v>
      </c>
      <c r="D30" s="293" t="s">
        <v>11</v>
      </c>
      <c r="E30" s="293" t="s">
        <v>12</v>
      </c>
      <c r="F30" s="828" t="s">
        <v>170</v>
      </c>
      <c r="G30" s="759"/>
      <c r="H30" s="759"/>
      <c r="I30" s="759"/>
      <c r="J30" s="759"/>
      <c r="K30" s="759"/>
      <c r="L30" s="760"/>
    </row>
    <row r="31" spans="1:12" s="298" customFormat="1" ht="45.75" customHeight="1" thickBot="1">
      <c r="A31" s="863"/>
      <c r="B31" s="864"/>
      <c r="C31" s="864"/>
      <c r="D31" s="864"/>
      <c r="E31" s="864"/>
      <c r="F31" s="672">
        <v>2008</v>
      </c>
      <c r="G31" s="672">
        <v>2009</v>
      </c>
      <c r="H31" s="672">
        <v>2010</v>
      </c>
      <c r="I31" s="672">
        <v>2011</v>
      </c>
      <c r="J31" s="673">
        <v>2012</v>
      </c>
      <c r="K31" s="673">
        <v>2013</v>
      </c>
      <c r="L31" s="373">
        <v>2014</v>
      </c>
    </row>
    <row r="32" spans="1:12" s="378" customFormat="1" ht="121.5" customHeight="1">
      <c r="A32" s="674" t="s">
        <v>261</v>
      </c>
      <c r="B32" s="855" t="s">
        <v>262</v>
      </c>
      <c r="C32" s="865" t="s">
        <v>797</v>
      </c>
      <c r="D32" s="866" t="s">
        <v>25</v>
      </c>
      <c r="E32" s="866" t="s">
        <v>2</v>
      </c>
      <c r="F32" s="361"/>
      <c r="G32" s="381">
        <v>3.1</v>
      </c>
      <c r="H32" s="381">
        <v>3.2</v>
      </c>
      <c r="I32" s="381">
        <v>3.88</v>
      </c>
      <c r="J32" s="381">
        <v>3.9</v>
      </c>
      <c r="K32" s="381"/>
      <c r="L32" s="383">
        <v>0.62</v>
      </c>
    </row>
    <row r="33" spans="1:12" s="378" customFormat="1" ht="121.5" customHeight="1">
      <c r="A33" s="674" t="s">
        <v>263</v>
      </c>
      <c r="B33" s="855"/>
      <c r="C33" s="865"/>
      <c r="D33" s="866"/>
      <c r="E33" s="866"/>
      <c r="F33" s="380"/>
      <c r="G33" s="381">
        <v>2.95</v>
      </c>
      <c r="H33" s="381">
        <v>3.2</v>
      </c>
      <c r="I33" s="381">
        <v>3.67</v>
      </c>
      <c r="J33" s="381">
        <v>3.7</v>
      </c>
      <c r="K33" s="381"/>
      <c r="L33" s="383">
        <v>1.09</v>
      </c>
    </row>
    <row r="34" spans="1:12" s="378" customFormat="1" ht="124.5" customHeight="1">
      <c r="A34" s="374" t="s">
        <v>264</v>
      </c>
      <c r="B34" s="849" t="s">
        <v>265</v>
      </c>
      <c r="C34" s="851" t="s">
        <v>795</v>
      </c>
      <c r="D34" s="853" t="s">
        <v>25</v>
      </c>
      <c r="E34" s="853" t="s">
        <v>2</v>
      </c>
      <c r="F34" s="356"/>
      <c r="G34" s="375"/>
      <c r="H34" s="375"/>
      <c r="I34" s="375">
        <v>2.42</v>
      </c>
      <c r="J34" s="375"/>
      <c r="K34" s="376"/>
      <c r="L34" s="377">
        <v>2.35</v>
      </c>
    </row>
    <row r="35" spans="1:12" s="378" customFormat="1" ht="124.5" customHeight="1">
      <c r="A35" s="379" t="s">
        <v>266</v>
      </c>
      <c r="B35" s="850"/>
      <c r="C35" s="852"/>
      <c r="D35" s="854"/>
      <c r="E35" s="854"/>
      <c r="F35" s="380"/>
      <c r="G35" s="381"/>
      <c r="H35" s="381"/>
      <c r="I35" s="381">
        <v>2.93</v>
      </c>
      <c r="J35" s="381"/>
      <c r="K35" s="382"/>
      <c r="L35" s="383">
        <v>2.94</v>
      </c>
    </row>
    <row r="36" spans="1:12" s="378" customFormat="1" ht="54.75" customHeight="1">
      <c r="A36" s="379" t="s">
        <v>267</v>
      </c>
      <c r="B36" s="861" t="s">
        <v>268</v>
      </c>
      <c r="C36" s="862" t="s">
        <v>798</v>
      </c>
      <c r="D36" s="860" t="s">
        <v>25</v>
      </c>
      <c r="E36" s="860" t="s">
        <v>2</v>
      </c>
      <c r="F36" s="361"/>
      <c r="G36" s="381">
        <v>0.42</v>
      </c>
      <c r="H36" s="381">
        <v>0.37</v>
      </c>
      <c r="I36" s="381">
        <v>0.91</v>
      </c>
      <c r="J36" s="381"/>
      <c r="K36" s="382"/>
      <c r="L36" s="383">
        <v>0.18</v>
      </c>
    </row>
    <row r="37" spans="1:12" s="378" customFormat="1" ht="58.5" customHeight="1">
      <c r="A37" s="379" t="s">
        <v>269</v>
      </c>
      <c r="B37" s="850"/>
      <c r="C37" s="852"/>
      <c r="D37" s="854"/>
      <c r="E37" s="854"/>
      <c r="F37" s="380"/>
      <c r="G37" s="381">
        <v>0.22</v>
      </c>
      <c r="H37" s="381">
        <v>0.39</v>
      </c>
      <c r="I37" s="381">
        <v>0.79</v>
      </c>
      <c r="J37" s="381"/>
      <c r="K37" s="382"/>
      <c r="L37" s="383">
        <v>0.57</v>
      </c>
    </row>
    <row r="38" spans="1:12" s="378" customFormat="1" ht="64.5" customHeight="1">
      <c r="A38" s="379" t="s">
        <v>270</v>
      </c>
      <c r="B38" s="861" t="s">
        <v>271</v>
      </c>
      <c r="C38" s="862" t="s">
        <v>799</v>
      </c>
      <c r="D38" s="860" t="s">
        <v>25</v>
      </c>
      <c r="E38" s="860" t="s">
        <v>2</v>
      </c>
      <c r="F38" s="361"/>
      <c r="G38" s="381"/>
      <c r="H38" s="381"/>
      <c r="I38" s="381">
        <v>1.44</v>
      </c>
      <c r="J38" s="381"/>
      <c r="K38" s="382"/>
      <c r="L38" s="383">
        <v>3.32</v>
      </c>
    </row>
    <row r="39" spans="1:12" s="378" customFormat="1" ht="52.5" customHeight="1">
      <c r="A39" s="379" t="s">
        <v>272</v>
      </c>
      <c r="B39" s="850"/>
      <c r="C39" s="852"/>
      <c r="D39" s="854"/>
      <c r="E39" s="854"/>
      <c r="F39" s="380"/>
      <c r="G39" s="381"/>
      <c r="H39" s="381"/>
      <c r="I39" s="381">
        <v>2.87</v>
      </c>
      <c r="J39" s="381"/>
      <c r="K39" s="376"/>
      <c r="L39" s="377">
        <v>5.47</v>
      </c>
    </row>
    <row r="40" spans="1:12" s="197" customFormat="1" ht="30" customHeight="1">
      <c r="A40" s="867" t="s">
        <v>33</v>
      </c>
      <c r="B40" s="868"/>
      <c r="C40" s="868"/>
      <c r="D40" s="868"/>
      <c r="E40" s="868"/>
      <c r="F40" s="868"/>
      <c r="G40" s="868"/>
      <c r="H40" s="868"/>
      <c r="I40" s="868"/>
      <c r="J40" s="869"/>
      <c r="K40" s="869"/>
      <c r="L40" s="870"/>
    </row>
    <row r="41" spans="1:12" ht="30" customHeight="1" thickBot="1">
      <c r="A41" s="834" t="s">
        <v>273</v>
      </c>
      <c r="B41" s="835"/>
      <c r="C41" s="835"/>
      <c r="D41" s="835"/>
      <c r="E41" s="835"/>
      <c r="F41" s="835"/>
      <c r="G41" s="835"/>
      <c r="H41" s="835"/>
      <c r="I41" s="835"/>
      <c r="J41" s="836"/>
      <c r="K41" s="836"/>
      <c r="L41" s="837"/>
    </row>
    <row r="42" spans="1:12" ht="21" customHeight="1">
      <c r="A42" s="844"/>
      <c r="B42" s="844"/>
      <c r="C42" s="844"/>
      <c r="D42" s="844"/>
      <c r="E42" s="844"/>
      <c r="F42" s="844"/>
      <c r="G42" s="844"/>
      <c r="H42" s="844"/>
      <c r="I42" s="844"/>
      <c r="J42" s="844"/>
      <c r="K42" s="844"/>
      <c r="L42" s="844"/>
    </row>
    <row r="43" spans="1:12" ht="39.75" customHeight="1">
      <c r="A43" s="763"/>
      <c r="B43" s="763"/>
      <c r="C43" s="763"/>
      <c r="D43" s="763"/>
      <c r="E43" s="763"/>
      <c r="F43" s="763"/>
      <c r="G43" s="763"/>
      <c r="H43" s="763"/>
      <c r="I43" s="763"/>
      <c r="J43" s="763"/>
      <c r="K43" s="763"/>
      <c r="L43" s="763"/>
    </row>
    <row r="44" spans="1:12" ht="36.75" customHeight="1">
      <c r="A44" s="763"/>
      <c r="B44" s="763"/>
      <c r="C44" s="763"/>
      <c r="D44" s="763"/>
      <c r="E44" s="763"/>
      <c r="F44" s="763"/>
      <c r="G44" s="763"/>
      <c r="H44" s="763"/>
      <c r="I44" s="763"/>
      <c r="J44" s="763"/>
      <c r="K44" s="763"/>
      <c r="L44" s="763"/>
    </row>
  </sheetData>
  <sheetProtection/>
  <mergeCells count="50">
    <mergeCell ref="A40:L40"/>
    <mergeCell ref="A41:L41"/>
    <mergeCell ref="B36:B37"/>
    <mergeCell ref="C36:C37"/>
    <mergeCell ref="D36:D37"/>
    <mergeCell ref="E36:E37"/>
    <mergeCell ref="B38:B39"/>
    <mergeCell ref="C38:C39"/>
    <mergeCell ref="D38:D39"/>
    <mergeCell ref="E38:E39"/>
    <mergeCell ref="B34:B35"/>
    <mergeCell ref="C34:C35"/>
    <mergeCell ref="D34:D35"/>
    <mergeCell ref="E34:E35"/>
    <mergeCell ref="F30:L30"/>
    <mergeCell ref="A30:B30"/>
    <mergeCell ref="C32:C33"/>
    <mergeCell ref="D32:D33"/>
    <mergeCell ref="E32:E33"/>
    <mergeCell ref="E23:E24"/>
    <mergeCell ref="B23:B24"/>
    <mergeCell ref="C23:C24"/>
    <mergeCell ref="D23:D24"/>
    <mergeCell ref="A31:E31"/>
    <mergeCell ref="A26:L26"/>
    <mergeCell ref="A27:L27"/>
    <mergeCell ref="A28:L28"/>
    <mergeCell ref="A29:L29"/>
    <mergeCell ref="A1:L1"/>
    <mergeCell ref="A2:L2"/>
    <mergeCell ref="A3:L3"/>
    <mergeCell ref="A4:L4"/>
    <mergeCell ref="A5:B5"/>
    <mergeCell ref="F5:L5"/>
    <mergeCell ref="A42:L42"/>
    <mergeCell ref="A43:L43"/>
    <mergeCell ref="A44:L44"/>
    <mergeCell ref="A6:E6"/>
    <mergeCell ref="A19:B19"/>
    <mergeCell ref="A20:E20"/>
    <mergeCell ref="B21:B22"/>
    <mergeCell ref="A15:L15"/>
    <mergeCell ref="A16:L16"/>
    <mergeCell ref="A17:L17"/>
    <mergeCell ref="A18:L18"/>
    <mergeCell ref="F19:L19"/>
    <mergeCell ref="C21:C22"/>
    <mergeCell ref="D21:D22"/>
    <mergeCell ref="E21:E22"/>
    <mergeCell ref="B32:B33"/>
  </mergeCells>
  <printOptions horizontalCentered="1"/>
  <pageMargins left="0.3937007874015748" right="0.3937007874015748" top="0.1968503937007874" bottom="0.1968503937007874" header="0" footer="0"/>
  <pageSetup fitToHeight="4" horizontalDpi="600" verticalDpi="600" orientation="landscape" paperSize="9" scale="50" r:id="rId1"/>
  <rowBreaks count="2" manualBreakCount="2">
    <brk id="14" max="11" man="1"/>
    <brk id="25" max="11" man="1"/>
  </rowBreaks>
</worksheet>
</file>

<file path=xl/worksheets/sheet27.xml><?xml version="1.0" encoding="utf-8"?>
<worksheet xmlns="http://schemas.openxmlformats.org/spreadsheetml/2006/main" xmlns:r="http://schemas.openxmlformats.org/officeDocument/2006/relationships">
  <sheetPr>
    <pageSetUpPr fitToPage="1"/>
  </sheetPr>
  <dimension ref="A1:L11"/>
  <sheetViews>
    <sheetView zoomScalePageLayoutView="0" workbookViewId="0" topLeftCell="G1">
      <selection activeCell="N7" sqref="N7"/>
    </sheetView>
  </sheetViews>
  <sheetFormatPr defaultColWidth="9.140625" defaultRowHeight="15"/>
  <cols>
    <col min="1" max="1" width="4.140625" style="20" customWidth="1"/>
    <col min="2" max="2" width="43.140625" style="64" customWidth="1"/>
    <col min="3" max="3" width="52.421875" style="64" customWidth="1"/>
    <col min="4" max="4" width="14.421875" style="66" customWidth="1"/>
    <col min="5" max="5" width="16.28125" style="66" customWidth="1"/>
    <col min="6" max="7" width="14.8515625" style="66" customWidth="1"/>
    <col min="8" max="12" width="14.8515625" style="20" customWidth="1"/>
    <col min="13" max="16384" width="9.140625" style="20" customWidth="1"/>
  </cols>
  <sheetData>
    <row r="1" spans="1:12" s="14" customFormat="1" ht="30" customHeight="1" thickBot="1">
      <c r="A1" s="684" t="s">
        <v>165</v>
      </c>
      <c r="B1" s="684"/>
      <c r="C1" s="684"/>
      <c r="D1" s="684"/>
      <c r="E1" s="684"/>
      <c r="F1" s="684"/>
      <c r="G1" s="684"/>
      <c r="H1" s="684"/>
      <c r="I1" s="684"/>
      <c r="J1" s="684"/>
      <c r="K1" s="684"/>
      <c r="L1" s="684"/>
    </row>
    <row r="2" spans="1:12" s="14" customFormat="1" ht="30" customHeight="1">
      <c r="A2" s="727" t="s">
        <v>243</v>
      </c>
      <c r="B2" s="728"/>
      <c r="C2" s="728"/>
      <c r="D2" s="728"/>
      <c r="E2" s="728"/>
      <c r="F2" s="728"/>
      <c r="G2" s="728"/>
      <c r="H2" s="728"/>
      <c r="I2" s="728"/>
      <c r="J2" s="728"/>
      <c r="K2" s="728"/>
      <c r="L2" s="729"/>
    </row>
    <row r="3" spans="1:12" s="14" customFormat="1" ht="30" customHeight="1">
      <c r="A3" s="700" t="s">
        <v>2</v>
      </c>
      <c r="B3" s="701"/>
      <c r="C3" s="701"/>
      <c r="D3" s="701"/>
      <c r="E3" s="701"/>
      <c r="F3" s="701"/>
      <c r="G3" s="701"/>
      <c r="H3" s="701"/>
      <c r="I3" s="701"/>
      <c r="J3" s="701"/>
      <c r="K3" s="701"/>
      <c r="L3" s="702"/>
    </row>
    <row r="4" spans="1:12" s="14" customFormat="1" ht="45.75" customHeight="1">
      <c r="A4" s="730" t="s">
        <v>77</v>
      </c>
      <c r="B4" s="731"/>
      <c r="C4" s="732"/>
      <c r="D4" s="732"/>
      <c r="E4" s="732"/>
      <c r="F4" s="732"/>
      <c r="G4" s="732"/>
      <c r="H4" s="732"/>
      <c r="I4" s="732"/>
      <c r="J4" s="732"/>
      <c r="K4" s="732"/>
      <c r="L4" s="733"/>
    </row>
    <row r="5" spans="1:12" s="298" customFormat="1" ht="54.75" customHeight="1" thickBot="1">
      <c r="A5" s="792" t="s">
        <v>9</v>
      </c>
      <c r="B5" s="793"/>
      <c r="C5" s="15" t="s">
        <v>34</v>
      </c>
      <c r="D5" s="15" t="s">
        <v>11</v>
      </c>
      <c r="E5" s="15" t="s">
        <v>12</v>
      </c>
      <c r="F5" s="15" t="s">
        <v>48</v>
      </c>
      <c r="G5" s="15" t="s">
        <v>49</v>
      </c>
      <c r="H5" s="15" t="s">
        <v>50</v>
      </c>
      <c r="I5" s="15" t="s">
        <v>62</v>
      </c>
      <c r="J5" s="15" t="s">
        <v>68</v>
      </c>
      <c r="K5" s="306" t="s">
        <v>601</v>
      </c>
      <c r="L5" s="154" t="s">
        <v>657</v>
      </c>
    </row>
    <row r="6" spans="1:12" ht="131.25" customHeight="1">
      <c r="A6" s="119">
        <v>1</v>
      </c>
      <c r="B6" s="308" t="s">
        <v>274</v>
      </c>
      <c r="C6" s="121" t="s">
        <v>275</v>
      </c>
      <c r="D6" s="122" t="s">
        <v>25</v>
      </c>
      <c r="E6" s="122" t="s">
        <v>2</v>
      </c>
      <c r="F6" s="327">
        <v>9.208261152501798</v>
      </c>
      <c r="G6" s="327">
        <v>8.928032816553056</v>
      </c>
      <c r="H6" s="327">
        <v>8.499766955106999</v>
      </c>
      <c r="I6" s="327">
        <v>8.52</v>
      </c>
      <c r="J6" s="327">
        <v>7.74</v>
      </c>
      <c r="K6" s="328" t="s">
        <v>609</v>
      </c>
      <c r="L6" s="329">
        <v>8.71</v>
      </c>
    </row>
    <row r="7" spans="1:12" ht="131.25" customHeight="1">
      <c r="A7" s="125">
        <v>2</v>
      </c>
      <c r="B7" s="142" t="s">
        <v>276</v>
      </c>
      <c r="C7" s="127" t="s">
        <v>277</v>
      </c>
      <c r="D7" s="128" t="s">
        <v>25</v>
      </c>
      <c r="E7" s="128" t="s">
        <v>278</v>
      </c>
      <c r="F7" s="330">
        <v>89.46822766490816</v>
      </c>
      <c r="G7" s="330">
        <v>89.17806804853903</v>
      </c>
      <c r="H7" s="330">
        <v>88.6085017463081</v>
      </c>
      <c r="I7" s="330">
        <v>87.97</v>
      </c>
      <c r="J7" s="330">
        <v>87.37</v>
      </c>
      <c r="K7" s="331" t="s">
        <v>610</v>
      </c>
      <c r="L7" s="187">
        <v>96.03</v>
      </c>
    </row>
    <row r="8" spans="1:12" ht="131.25" customHeight="1">
      <c r="A8" s="125">
        <v>3</v>
      </c>
      <c r="B8" s="142" t="s">
        <v>279</v>
      </c>
      <c r="C8" s="127" t="s">
        <v>280</v>
      </c>
      <c r="D8" s="128" t="s">
        <v>25</v>
      </c>
      <c r="E8" s="128" t="s">
        <v>2</v>
      </c>
      <c r="F8" s="330">
        <v>2.5026006552520514</v>
      </c>
      <c r="G8" s="330">
        <v>2.5404433112596405</v>
      </c>
      <c r="H8" s="330">
        <v>2.620842436925659</v>
      </c>
      <c r="I8" s="330">
        <v>2.755764325758851</v>
      </c>
      <c r="J8" s="330">
        <v>2.88</v>
      </c>
      <c r="K8" s="331">
        <v>2.97</v>
      </c>
      <c r="L8" s="187">
        <v>3.03</v>
      </c>
    </row>
    <row r="9" spans="1:12" ht="131.25" customHeight="1" thickBot="1">
      <c r="A9" s="129">
        <v>4</v>
      </c>
      <c r="B9" s="332" t="s">
        <v>281</v>
      </c>
      <c r="C9" s="131" t="s">
        <v>204</v>
      </c>
      <c r="D9" s="133" t="s">
        <v>25</v>
      </c>
      <c r="E9" s="133" t="s">
        <v>2</v>
      </c>
      <c r="F9" s="333">
        <v>90.99855267881625</v>
      </c>
      <c r="G9" s="333">
        <v>91.0193803687793</v>
      </c>
      <c r="H9" s="333">
        <v>91.04330534281358</v>
      </c>
      <c r="I9" s="333">
        <v>91</v>
      </c>
      <c r="J9" s="333">
        <v>91</v>
      </c>
      <c r="K9" s="334">
        <v>91.13</v>
      </c>
      <c r="L9" s="335">
        <v>92.18</v>
      </c>
    </row>
    <row r="10" spans="1:7" s="19" customFormat="1" ht="15.75">
      <c r="A10" s="385" t="s">
        <v>634</v>
      </c>
      <c r="B10" s="242"/>
      <c r="C10" s="242"/>
      <c r="D10" s="200"/>
      <c r="E10" s="200"/>
      <c r="F10" s="200"/>
      <c r="G10" s="200"/>
    </row>
    <row r="11" spans="1:11" ht="15">
      <c r="A11" s="386" t="s">
        <v>606</v>
      </c>
      <c r="B11" s="386"/>
      <c r="C11" s="386"/>
      <c r="D11" s="386"/>
      <c r="E11" s="386"/>
      <c r="F11" s="386"/>
      <c r="G11" s="386"/>
      <c r="H11" s="386"/>
      <c r="I11" s="386"/>
      <c r="J11" s="386"/>
      <c r="K11" s="386"/>
    </row>
  </sheetData>
  <sheetProtection/>
  <mergeCells count="5">
    <mergeCell ref="A1:L1"/>
    <mergeCell ref="A2:L2"/>
    <mergeCell ref="A3:L3"/>
    <mergeCell ref="A4:L4"/>
    <mergeCell ref="A5:B5"/>
  </mergeCells>
  <printOptions horizontalCentered="1"/>
  <pageMargins left="0.3937007874015748" right="0.2362204724409449" top="0.5511811023622047" bottom="0.1968503937007874" header="0" footer="0"/>
  <pageSetup fitToHeight="1" fitToWidth="1" horizontalDpi="600" verticalDpi="600" orientation="landscape" paperSize="9" scale="56" r:id="rId1"/>
</worksheet>
</file>

<file path=xl/worksheets/sheet28.xml><?xml version="1.0" encoding="utf-8"?>
<worksheet xmlns="http://schemas.openxmlformats.org/spreadsheetml/2006/main" xmlns:r="http://schemas.openxmlformats.org/officeDocument/2006/relationships">
  <sheetPr>
    <tabColor theme="3" tint="0.39998000860214233"/>
    <pageSetUpPr fitToPage="1"/>
  </sheetPr>
  <dimension ref="A1:G9"/>
  <sheetViews>
    <sheetView zoomScalePageLayoutView="0" workbookViewId="0" topLeftCell="A1">
      <selection activeCell="A1" sqref="A1:B1"/>
    </sheetView>
  </sheetViews>
  <sheetFormatPr defaultColWidth="9.140625" defaultRowHeight="15"/>
  <cols>
    <col min="1" max="1" width="54.7109375" style="4" customWidth="1"/>
    <col min="2" max="2" width="152.421875" style="4" customWidth="1"/>
    <col min="3" max="3" width="24.421875" style="4" customWidth="1"/>
    <col min="4" max="4" width="21.421875" style="4" customWidth="1"/>
    <col min="5" max="5" width="24.140625" style="4" customWidth="1"/>
    <col min="6" max="6" width="17.8515625" style="4" customWidth="1"/>
    <col min="7" max="7" width="24.28125" style="5" customWidth="1"/>
    <col min="8" max="8" width="10.57421875" style="5" customWidth="1"/>
    <col min="9" max="9" width="11.00390625" style="5" customWidth="1"/>
    <col min="10" max="10" width="10.57421875" style="5" customWidth="1"/>
    <col min="11" max="11" width="11.7109375" style="5" customWidth="1"/>
    <col min="12" max="12" width="10.57421875" style="5" customWidth="1"/>
    <col min="13" max="13" width="10.57421875" style="2" customWidth="1"/>
    <col min="14" max="14" width="9.7109375" style="2" customWidth="1"/>
    <col min="15" max="16384" width="9.140625" style="2" customWidth="1"/>
  </cols>
  <sheetData>
    <row r="1" spans="1:2" ht="30" customHeight="1" thickBot="1">
      <c r="A1" s="871" t="s">
        <v>165</v>
      </c>
      <c r="B1" s="871"/>
    </row>
    <row r="2" spans="1:2" ht="30" customHeight="1">
      <c r="A2" s="872" t="s">
        <v>282</v>
      </c>
      <c r="B2" s="873"/>
    </row>
    <row r="3" spans="1:2" ht="30" customHeight="1" thickBot="1">
      <c r="A3" s="874" t="s">
        <v>2</v>
      </c>
      <c r="B3" s="875"/>
    </row>
    <row r="4" spans="1:7" s="3" customFormat="1" ht="58.5" customHeight="1">
      <c r="A4" s="6" t="s">
        <v>283</v>
      </c>
      <c r="B4" s="7" t="s">
        <v>284</v>
      </c>
      <c r="C4" s="1"/>
      <c r="D4" s="1"/>
      <c r="E4" s="1"/>
      <c r="F4" s="1"/>
      <c r="G4" s="1"/>
    </row>
    <row r="5" spans="1:7" s="3" customFormat="1" ht="309" customHeight="1">
      <c r="A5" s="8" t="s">
        <v>285</v>
      </c>
      <c r="B5" s="12" t="s">
        <v>286</v>
      </c>
      <c r="C5" s="1"/>
      <c r="D5" s="1"/>
      <c r="E5" s="1"/>
      <c r="F5" s="1"/>
      <c r="G5" s="1"/>
    </row>
    <row r="6" spans="1:7" s="3" customFormat="1" ht="199.5" customHeight="1">
      <c r="A6" s="8" t="s">
        <v>240</v>
      </c>
      <c r="B6" s="9" t="s">
        <v>287</v>
      </c>
      <c r="C6" s="1"/>
      <c r="D6" s="1"/>
      <c r="E6" s="1"/>
      <c r="F6" s="1"/>
      <c r="G6" s="1"/>
    </row>
    <row r="7" spans="1:7" s="3" customFormat="1" ht="124.5" customHeight="1" thickBot="1">
      <c r="A7" s="10" t="s">
        <v>185</v>
      </c>
      <c r="B7" s="11" t="s">
        <v>288</v>
      </c>
      <c r="C7" s="1"/>
      <c r="D7" s="1"/>
      <c r="E7" s="1"/>
      <c r="F7" s="1"/>
      <c r="G7" s="1"/>
    </row>
    <row r="8" spans="1:2" ht="36.75" customHeight="1" thickBot="1">
      <c r="A8" s="876" t="s">
        <v>599</v>
      </c>
      <c r="B8" s="877"/>
    </row>
    <row r="9" spans="1:2" ht="39" customHeight="1" thickBot="1">
      <c r="A9" s="878" t="s">
        <v>696</v>
      </c>
      <c r="B9" s="879"/>
    </row>
  </sheetData>
  <sheetProtection/>
  <mergeCells count="5">
    <mergeCell ref="A1:B1"/>
    <mergeCell ref="A2:B2"/>
    <mergeCell ref="A3:B3"/>
    <mergeCell ref="A8:B8"/>
    <mergeCell ref="A9:B9"/>
  </mergeCells>
  <printOptions horizontalCentered="1"/>
  <pageMargins left="0.3937007874015748" right="0.2362204724409449" top="0.5511811023622047" bottom="0.1968503937007874" header="0" footer="0"/>
  <pageSetup fitToHeight="1" fitToWidth="1" horizontalDpi="600" verticalDpi="600" orientation="landscape" paperSize="9" scale="58" r:id="rId1"/>
  <headerFooter>
    <oddFooter>&amp;R&amp;P</oddFooter>
  </headerFooter>
</worksheet>
</file>

<file path=xl/worksheets/sheet29.xml><?xml version="1.0" encoding="utf-8"?>
<worksheet xmlns="http://schemas.openxmlformats.org/spreadsheetml/2006/main" xmlns:r="http://schemas.openxmlformats.org/officeDocument/2006/relationships">
  <dimension ref="A1:W51"/>
  <sheetViews>
    <sheetView zoomScaleSheetLayoutView="100" zoomScalePageLayoutView="0" workbookViewId="0" topLeftCell="A1">
      <selection activeCell="A45" sqref="A45"/>
    </sheetView>
  </sheetViews>
  <sheetFormatPr defaultColWidth="9.140625" defaultRowHeight="15"/>
  <cols>
    <col min="1" max="1" width="7.00390625" style="428" customWidth="1"/>
    <col min="2" max="2" width="29.421875" style="64" customWidth="1"/>
    <col min="3" max="3" width="97.00390625" style="64" customWidth="1"/>
    <col min="4" max="4" width="14.00390625" style="64" customWidth="1"/>
    <col min="5" max="5" width="18.00390625" style="64" customWidth="1"/>
    <col min="6" max="7" width="14.00390625" style="66" customWidth="1"/>
    <col min="8" max="12" width="14.00390625" style="20" customWidth="1"/>
    <col min="13" max="16384" width="9.140625" style="20" customWidth="1"/>
  </cols>
  <sheetData>
    <row r="1" spans="1:12" s="14" customFormat="1" ht="24" customHeight="1" thickBot="1">
      <c r="A1" s="697" t="s">
        <v>165</v>
      </c>
      <c r="B1" s="697"/>
      <c r="C1" s="697"/>
      <c r="D1" s="697"/>
      <c r="E1" s="697"/>
      <c r="F1" s="697"/>
      <c r="G1" s="697"/>
      <c r="H1" s="697"/>
      <c r="I1" s="697"/>
      <c r="J1" s="697"/>
      <c r="K1" s="697"/>
      <c r="L1" s="697"/>
    </row>
    <row r="2" spans="1:12" s="14" customFormat="1" ht="24" customHeight="1">
      <c r="A2" s="685" t="s">
        <v>289</v>
      </c>
      <c r="B2" s="698"/>
      <c r="C2" s="698"/>
      <c r="D2" s="698"/>
      <c r="E2" s="698"/>
      <c r="F2" s="698"/>
      <c r="G2" s="698"/>
      <c r="H2" s="698"/>
      <c r="I2" s="698"/>
      <c r="J2" s="699"/>
      <c r="K2" s="699"/>
      <c r="L2" s="686"/>
    </row>
    <row r="3" spans="1:12" s="14" customFormat="1" ht="24" customHeight="1">
      <c r="A3" s="856" t="s">
        <v>2</v>
      </c>
      <c r="B3" s="857"/>
      <c r="C3" s="857"/>
      <c r="D3" s="857"/>
      <c r="E3" s="857"/>
      <c r="F3" s="857"/>
      <c r="G3" s="857"/>
      <c r="H3" s="857"/>
      <c r="I3" s="857"/>
      <c r="J3" s="858"/>
      <c r="K3" s="858"/>
      <c r="L3" s="859"/>
    </row>
    <row r="4" spans="1:12" s="14" customFormat="1" ht="45.75" customHeight="1">
      <c r="A4" s="816" t="s">
        <v>8</v>
      </c>
      <c r="B4" s="817"/>
      <c r="C4" s="817"/>
      <c r="D4" s="817"/>
      <c r="E4" s="817"/>
      <c r="F4" s="817"/>
      <c r="G4" s="817"/>
      <c r="H4" s="817"/>
      <c r="I4" s="817"/>
      <c r="J4" s="828"/>
      <c r="K4" s="828"/>
      <c r="L4" s="838"/>
    </row>
    <row r="5" spans="1:12" s="298" customFormat="1" ht="54.75" customHeight="1">
      <c r="A5" s="816" t="s">
        <v>9</v>
      </c>
      <c r="B5" s="817"/>
      <c r="C5" s="293" t="s">
        <v>10</v>
      </c>
      <c r="D5" s="293" t="s">
        <v>11</v>
      </c>
      <c r="E5" s="293" t="s">
        <v>12</v>
      </c>
      <c r="F5" s="828" t="s">
        <v>170</v>
      </c>
      <c r="G5" s="759"/>
      <c r="H5" s="759"/>
      <c r="I5" s="759"/>
      <c r="J5" s="759"/>
      <c r="K5" s="759"/>
      <c r="L5" s="760"/>
    </row>
    <row r="6" spans="1:23" s="298" customFormat="1" ht="45.75" customHeight="1" thickBot="1">
      <c r="A6" s="845"/>
      <c r="B6" s="846"/>
      <c r="C6" s="846"/>
      <c r="D6" s="846"/>
      <c r="E6" s="846"/>
      <c r="F6" s="15" t="s">
        <v>48</v>
      </c>
      <c r="G6" s="15" t="s">
        <v>49</v>
      </c>
      <c r="H6" s="15" t="s">
        <v>50</v>
      </c>
      <c r="I6" s="15" t="s">
        <v>62</v>
      </c>
      <c r="J6" s="15" t="s">
        <v>68</v>
      </c>
      <c r="K6" s="306" t="s">
        <v>601</v>
      </c>
      <c r="L6" s="154" t="s">
        <v>657</v>
      </c>
      <c r="N6" s="387"/>
      <c r="O6" s="387"/>
      <c r="P6" s="387"/>
      <c r="Q6" s="387"/>
      <c r="R6" s="387"/>
      <c r="S6" s="387"/>
      <c r="T6" s="387"/>
      <c r="U6" s="387"/>
      <c r="V6" s="387"/>
      <c r="W6" s="387"/>
    </row>
    <row r="7" spans="1:12" s="59" customFormat="1" ht="111" customHeight="1">
      <c r="A7" s="307">
        <v>1</v>
      </c>
      <c r="B7" s="120" t="s">
        <v>290</v>
      </c>
      <c r="C7" s="121" t="s">
        <v>291</v>
      </c>
      <c r="D7" s="122" t="s">
        <v>292</v>
      </c>
      <c r="E7" s="122" t="s">
        <v>2</v>
      </c>
      <c r="F7" s="47">
        <v>10.980122117605738</v>
      </c>
      <c r="G7" s="388">
        <v>11.278423446184942</v>
      </c>
      <c r="H7" s="389">
        <v>11.615457909085851</v>
      </c>
      <c r="I7" s="389">
        <v>12.020685520135904</v>
      </c>
      <c r="J7" s="389">
        <v>12.1</v>
      </c>
      <c r="K7" s="390">
        <v>12.1</v>
      </c>
      <c r="L7" s="391">
        <v>12</v>
      </c>
    </row>
    <row r="8" spans="1:12" s="59" customFormat="1" ht="111" customHeight="1">
      <c r="A8" s="125">
        <v>2</v>
      </c>
      <c r="B8" s="126" t="s">
        <v>293</v>
      </c>
      <c r="C8" s="127" t="s">
        <v>800</v>
      </c>
      <c r="D8" s="128" t="s">
        <v>292</v>
      </c>
      <c r="E8" s="128" t="s">
        <v>2</v>
      </c>
      <c r="F8" s="44">
        <v>2.0402522372842955</v>
      </c>
      <c r="G8" s="392">
        <v>2.0760108641597492</v>
      </c>
      <c r="H8" s="393">
        <v>2.0911276387949815</v>
      </c>
      <c r="I8" s="393">
        <v>2.073967787064605</v>
      </c>
      <c r="J8" s="393">
        <v>2.1</v>
      </c>
      <c r="K8" s="394">
        <v>2.1</v>
      </c>
      <c r="L8" s="395">
        <v>2</v>
      </c>
    </row>
    <row r="9" spans="1:12" s="59" customFormat="1" ht="111" customHeight="1">
      <c r="A9" s="125">
        <v>3</v>
      </c>
      <c r="B9" s="126" t="s">
        <v>294</v>
      </c>
      <c r="C9" s="127" t="s">
        <v>801</v>
      </c>
      <c r="D9" s="128" t="s">
        <v>25</v>
      </c>
      <c r="E9" s="128" t="s">
        <v>2</v>
      </c>
      <c r="F9" s="44">
        <v>26.62231930469701</v>
      </c>
      <c r="G9" s="392">
        <v>23.894035164196453</v>
      </c>
      <c r="H9" s="393">
        <v>21.84349958715467</v>
      </c>
      <c r="I9" s="393">
        <v>19.8566096264178</v>
      </c>
      <c r="J9" s="393">
        <v>17.9</v>
      </c>
      <c r="K9" s="394">
        <v>16.8</v>
      </c>
      <c r="L9" s="395">
        <v>15.1</v>
      </c>
    </row>
    <row r="10" spans="1:12" s="59" customFormat="1" ht="111" customHeight="1">
      <c r="A10" s="125">
        <v>4</v>
      </c>
      <c r="B10" s="126" t="s">
        <v>295</v>
      </c>
      <c r="C10" s="127" t="s">
        <v>802</v>
      </c>
      <c r="D10" s="128" t="s">
        <v>25</v>
      </c>
      <c r="E10" s="128" t="s">
        <v>250</v>
      </c>
      <c r="F10" s="44"/>
      <c r="G10" s="392"/>
      <c r="H10" s="393">
        <v>50.94</v>
      </c>
      <c r="I10" s="393">
        <v>46.62</v>
      </c>
      <c r="J10" s="393">
        <v>44.7</v>
      </c>
      <c r="K10" s="394">
        <v>44</v>
      </c>
      <c r="L10" s="395"/>
    </row>
    <row r="11" spans="1:12" s="59" customFormat="1" ht="124.5" customHeight="1">
      <c r="A11" s="125">
        <v>5</v>
      </c>
      <c r="B11" s="126" t="s">
        <v>296</v>
      </c>
      <c r="C11" s="127" t="s">
        <v>804</v>
      </c>
      <c r="D11" s="128" t="s">
        <v>25</v>
      </c>
      <c r="E11" s="128" t="s">
        <v>250</v>
      </c>
      <c r="F11" s="44"/>
      <c r="G11" s="392"/>
      <c r="H11" s="393">
        <v>54.23</v>
      </c>
      <c r="I11" s="393">
        <v>50.28</v>
      </c>
      <c r="J11" s="393">
        <v>48</v>
      </c>
      <c r="K11" s="394">
        <v>47.9</v>
      </c>
      <c r="L11" s="395"/>
    </row>
    <row r="12" spans="1:12" s="59" customFormat="1" ht="121.5" customHeight="1" thickBot="1">
      <c r="A12" s="129">
        <v>6</v>
      </c>
      <c r="B12" s="130" t="s">
        <v>297</v>
      </c>
      <c r="C12" s="131" t="s">
        <v>805</v>
      </c>
      <c r="D12" s="133" t="s">
        <v>25</v>
      </c>
      <c r="E12" s="133" t="s">
        <v>250</v>
      </c>
      <c r="F12" s="396"/>
      <c r="G12" s="397"/>
      <c r="H12" s="398">
        <v>52.21</v>
      </c>
      <c r="I12" s="398">
        <v>48.02</v>
      </c>
      <c r="J12" s="398">
        <v>45.8</v>
      </c>
      <c r="K12" s="399">
        <v>44.8</v>
      </c>
      <c r="L12" s="400"/>
    </row>
    <row r="13" spans="1:12" s="14" customFormat="1" ht="24" customHeight="1" thickBot="1">
      <c r="A13" s="697" t="s">
        <v>165</v>
      </c>
      <c r="B13" s="697"/>
      <c r="C13" s="697"/>
      <c r="D13" s="697"/>
      <c r="E13" s="697"/>
      <c r="F13" s="697"/>
      <c r="G13" s="697"/>
      <c r="H13" s="697"/>
      <c r="I13" s="697"/>
      <c r="J13" s="697"/>
      <c r="K13" s="697"/>
      <c r="L13" s="697"/>
    </row>
    <row r="14" spans="1:12" s="14" customFormat="1" ht="24" customHeight="1">
      <c r="A14" s="685" t="s">
        <v>289</v>
      </c>
      <c r="B14" s="698"/>
      <c r="C14" s="698"/>
      <c r="D14" s="698"/>
      <c r="E14" s="698"/>
      <c r="F14" s="698"/>
      <c r="G14" s="698"/>
      <c r="H14" s="698"/>
      <c r="I14" s="698"/>
      <c r="J14" s="699"/>
      <c r="K14" s="699"/>
      <c r="L14" s="686"/>
    </row>
    <row r="15" spans="1:12" s="14" customFormat="1" ht="24" customHeight="1">
      <c r="A15" s="856" t="s">
        <v>2</v>
      </c>
      <c r="B15" s="857"/>
      <c r="C15" s="857"/>
      <c r="D15" s="857"/>
      <c r="E15" s="857"/>
      <c r="F15" s="857"/>
      <c r="G15" s="857"/>
      <c r="H15" s="857"/>
      <c r="I15" s="857"/>
      <c r="J15" s="858"/>
      <c r="K15" s="858"/>
      <c r="L15" s="859"/>
    </row>
    <row r="16" spans="1:12" s="14" customFormat="1" ht="45.75" customHeight="1">
      <c r="A16" s="816" t="s">
        <v>8</v>
      </c>
      <c r="B16" s="817"/>
      <c r="C16" s="817"/>
      <c r="D16" s="817"/>
      <c r="E16" s="817"/>
      <c r="F16" s="817"/>
      <c r="G16" s="817"/>
      <c r="H16" s="817"/>
      <c r="I16" s="817"/>
      <c r="J16" s="828"/>
      <c r="K16" s="828"/>
      <c r="L16" s="838"/>
    </row>
    <row r="17" spans="1:12" s="298" customFormat="1" ht="54.75" customHeight="1">
      <c r="A17" s="816" t="s">
        <v>9</v>
      </c>
      <c r="B17" s="817"/>
      <c r="C17" s="293" t="s">
        <v>10</v>
      </c>
      <c r="D17" s="293" t="s">
        <v>11</v>
      </c>
      <c r="E17" s="293" t="s">
        <v>12</v>
      </c>
      <c r="F17" s="828" t="s">
        <v>170</v>
      </c>
      <c r="G17" s="759"/>
      <c r="H17" s="759"/>
      <c r="I17" s="759"/>
      <c r="J17" s="759"/>
      <c r="K17" s="759"/>
      <c r="L17" s="760"/>
    </row>
    <row r="18" spans="1:23" s="298" customFormat="1" ht="45.75" customHeight="1" thickBot="1">
      <c r="A18" s="845"/>
      <c r="B18" s="846"/>
      <c r="C18" s="846"/>
      <c r="D18" s="846"/>
      <c r="E18" s="846"/>
      <c r="F18" s="15" t="s">
        <v>48</v>
      </c>
      <c r="G18" s="15" t="s">
        <v>49</v>
      </c>
      <c r="H18" s="15" t="s">
        <v>50</v>
      </c>
      <c r="I18" s="15" t="s">
        <v>62</v>
      </c>
      <c r="J18" s="15" t="s">
        <v>68</v>
      </c>
      <c r="K18" s="154" t="s">
        <v>601</v>
      </c>
      <c r="L18" s="154" t="s">
        <v>657</v>
      </c>
      <c r="N18" s="387"/>
      <c r="O18" s="387"/>
      <c r="P18" s="387"/>
      <c r="Q18" s="387"/>
      <c r="R18" s="387"/>
      <c r="S18" s="387"/>
      <c r="T18" s="387"/>
      <c r="U18" s="387"/>
      <c r="V18" s="387"/>
      <c r="W18" s="387"/>
    </row>
    <row r="19" spans="1:12" s="59" customFormat="1" ht="111" customHeight="1">
      <c r="A19" s="125">
        <v>7</v>
      </c>
      <c r="B19" s="126" t="s">
        <v>298</v>
      </c>
      <c r="C19" s="127" t="s">
        <v>806</v>
      </c>
      <c r="D19" s="128" t="s">
        <v>25</v>
      </c>
      <c r="E19" s="128" t="s">
        <v>250</v>
      </c>
      <c r="F19" s="330"/>
      <c r="G19" s="401"/>
      <c r="H19" s="402">
        <v>46.8</v>
      </c>
      <c r="I19" s="402">
        <v>42.08</v>
      </c>
      <c r="J19" s="402">
        <v>40.6</v>
      </c>
      <c r="K19" s="403">
        <v>39.2</v>
      </c>
      <c r="L19" s="404"/>
    </row>
    <row r="20" spans="1:12" s="59" customFormat="1" ht="111" customHeight="1">
      <c r="A20" s="125">
        <v>8</v>
      </c>
      <c r="B20" s="126" t="s">
        <v>299</v>
      </c>
      <c r="C20" s="127" t="s">
        <v>807</v>
      </c>
      <c r="D20" s="128" t="s">
        <v>25</v>
      </c>
      <c r="E20" s="128" t="s">
        <v>250</v>
      </c>
      <c r="F20" s="330"/>
      <c r="G20" s="401"/>
      <c r="H20" s="402">
        <v>60.81</v>
      </c>
      <c r="I20" s="402">
        <v>62.39</v>
      </c>
      <c r="J20" s="402">
        <v>64.4</v>
      </c>
      <c r="K20" s="403">
        <v>63.8</v>
      </c>
      <c r="L20" s="404"/>
    </row>
    <row r="21" spans="1:12" s="59" customFormat="1" ht="111" customHeight="1">
      <c r="A21" s="125">
        <v>9</v>
      </c>
      <c r="B21" s="126" t="s">
        <v>300</v>
      </c>
      <c r="C21" s="127" t="s">
        <v>808</v>
      </c>
      <c r="D21" s="128" t="s">
        <v>25</v>
      </c>
      <c r="E21" s="128" t="s">
        <v>250</v>
      </c>
      <c r="F21" s="330"/>
      <c r="G21" s="401"/>
      <c r="H21" s="402">
        <v>63.45</v>
      </c>
      <c r="I21" s="402">
        <v>64.36</v>
      </c>
      <c r="J21" s="402">
        <v>67.1</v>
      </c>
      <c r="K21" s="403">
        <v>66.5</v>
      </c>
      <c r="L21" s="404"/>
    </row>
    <row r="22" spans="1:12" s="59" customFormat="1" ht="111" customHeight="1">
      <c r="A22" s="125">
        <v>10</v>
      </c>
      <c r="B22" s="126" t="s">
        <v>301</v>
      </c>
      <c r="C22" s="127" t="s">
        <v>809</v>
      </c>
      <c r="D22" s="128" t="s">
        <v>25</v>
      </c>
      <c r="E22" s="128" t="s">
        <v>250</v>
      </c>
      <c r="F22" s="330"/>
      <c r="G22" s="401"/>
      <c r="H22" s="402">
        <v>62.57</v>
      </c>
      <c r="I22" s="402">
        <v>64.17</v>
      </c>
      <c r="J22" s="402">
        <v>65.9</v>
      </c>
      <c r="K22" s="403">
        <v>65</v>
      </c>
      <c r="L22" s="404"/>
    </row>
    <row r="23" spans="1:12" s="59" customFormat="1" ht="111" customHeight="1" thickBot="1">
      <c r="A23" s="129">
        <v>11</v>
      </c>
      <c r="B23" s="130" t="s">
        <v>302</v>
      </c>
      <c r="C23" s="131" t="s">
        <v>810</v>
      </c>
      <c r="D23" s="133" t="s">
        <v>25</v>
      </c>
      <c r="E23" s="133" t="s">
        <v>250</v>
      </c>
      <c r="F23" s="405"/>
      <c r="G23" s="406"/>
      <c r="H23" s="407">
        <v>57.12</v>
      </c>
      <c r="I23" s="407">
        <v>59.47</v>
      </c>
      <c r="J23" s="407">
        <v>60.8</v>
      </c>
      <c r="K23" s="408">
        <v>60</v>
      </c>
      <c r="L23" s="409"/>
    </row>
    <row r="24" spans="1:12" s="14" customFormat="1" ht="24" customHeight="1" thickBot="1">
      <c r="A24" s="697" t="s">
        <v>165</v>
      </c>
      <c r="B24" s="697"/>
      <c r="C24" s="697"/>
      <c r="D24" s="697"/>
      <c r="E24" s="697"/>
      <c r="F24" s="697"/>
      <c r="G24" s="697"/>
      <c r="H24" s="697"/>
      <c r="I24" s="697"/>
      <c r="J24" s="697"/>
      <c r="K24" s="697"/>
      <c r="L24" s="697"/>
    </row>
    <row r="25" spans="1:12" s="14" customFormat="1" ht="24" customHeight="1">
      <c r="A25" s="685" t="s">
        <v>289</v>
      </c>
      <c r="B25" s="698"/>
      <c r="C25" s="698"/>
      <c r="D25" s="698"/>
      <c r="E25" s="698"/>
      <c r="F25" s="698"/>
      <c r="G25" s="698"/>
      <c r="H25" s="698"/>
      <c r="I25" s="698"/>
      <c r="J25" s="699"/>
      <c r="K25" s="699"/>
      <c r="L25" s="686"/>
    </row>
    <row r="26" spans="1:12" s="14" customFormat="1" ht="24" customHeight="1">
      <c r="A26" s="856" t="s">
        <v>2</v>
      </c>
      <c r="B26" s="857"/>
      <c r="C26" s="857"/>
      <c r="D26" s="857"/>
      <c r="E26" s="857"/>
      <c r="F26" s="857"/>
      <c r="G26" s="857"/>
      <c r="H26" s="857"/>
      <c r="I26" s="857"/>
      <c r="J26" s="858"/>
      <c r="K26" s="858"/>
      <c r="L26" s="859"/>
    </row>
    <row r="27" spans="1:12" s="14" customFormat="1" ht="45.75" customHeight="1">
      <c r="A27" s="816" t="s">
        <v>8</v>
      </c>
      <c r="B27" s="817"/>
      <c r="C27" s="817"/>
      <c r="D27" s="817"/>
      <c r="E27" s="817"/>
      <c r="F27" s="817"/>
      <c r="G27" s="817"/>
      <c r="H27" s="817"/>
      <c r="I27" s="817"/>
      <c r="J27" s="828"/>
      <c r="K27" s="828"/>
      <c r="L27" s="838"/>
    </row>
    <row r="28" spans="1:12" s="298" customFormat="1" ht="54.75" customHeight="1">
      <c r="A28" s="816" t="s">
        <v>9</v>
      </c>
      <c r="B28" s="817"/>
      <c r="C28" s="293" t="s">
        <v>10</v>
      </c>
      <c r="D28" s="293" t="s">
        <v>11</v>
      </c>
      <c r="E28" s="293" t="s">
        <v>12</v>
      </c>
      <c r="F28" s="828" t="s">
        <v>170</v>
      </c>
      <c r="G28" s="759"/>
      <c r="H28" s="759"/>
      <c r="I28" s="759"/>
      <c r="J28" s="759"/>
      <c r="K28" s="759"/>
      <c r="L28" s="760"/>
    </row>
    <row r="29" spans="1:23" s="322" customFormat="1" ht="45.75" customHeight="1" thickBot="1">
      <c r="A29" s="706"/>
      <c r="B29" s="818"/>
      <c r="C29" s="818"/>
      <c r="D29" s="818"/>
      <c r="E29" s="707"/>
      <c r="F29" s="114">
        <v>2008</v>
      </c>
      <c r="G29" s="114">
        <v>2009</v>
      </c>
      <c r="H29" s="114">
        <v>2010</v>
      </c>
      <c r="I29" s="114">
        <v>2011</v>
      </c>
      <c r="J29" s="320">
        <v>2012</v>
      </c>
      <c r="K29" s="320">
        <v>2013</v>
      </c>
      <c r="L29" s="154">
        <v>2014</v>
      </c>
      <c r="N29" s="410"/>
      <c r="O29" s="410"/>
      <c r="P29" s="410"/>
      <c r="Q29" s="410"/>
      <c r="R29" s="410"/>
      <c r="S29" s="410"/>
      <c r="T29" s="410"/>
      <c r="U29" s="410"/>
      <c r="V29" s="410"/>
      <c r="W29" s="410"/>
    </row>
    <row r="30" spans="1:12" s="416" customFormat="1" ht="160.5" customHeight="1">
      <c r="A30" s="411" t="s">
        <v>264</v>
      </c>
      <c r="B30" s="881" t="s">
        <v>303</v>
      </c>
      <c r="C30" s="883" t="s">
        <v>892</v>
      </c>
      <c r="D30" s="853" t="s">
        <v>25</v>
      </c>
      <c r="E30" s="853" t="s">
        <v>2</v>
      </c>
      <c r="F30" s="412"/>
      <c r="G30" s="413">
        <v>19.3</v>
      </c>
      <c r="H30" s="413">
        <v>20.02</v>
      </c>
      <c r="I30" s="413">
        <v>12.06</v>
      </c>
      <c r="J30" s="413"/>
      <c r="K30" s="414">
        <v>3</v>
      </c>
      <c r="L30" s="415">
        <v>0.9</v>
      </c>
    </row>
    <row r="31" spans="1:12" s="416" customFormat="1" ht="160.5" customHeight="1">
      <c r="A31" s="417" t="s">
        <v>266</v>
      </c>
      <c r="B31" s="882"/>
      <c r="C31" s="884"/>
      <c r="D31" s="854"/>
      <c r="E31" s="854"/>
      <c r="F31" s="418"/>
      <c r="G31" s="402">
        <v>12.32</v>
      </c>
      <c r="H31" s="402">
        <v>21.36</v>
      </c>
      <c r="I31" s="402">
        <v>14.87</v>
      </c>
      <c r="J31" s="402"/>
      <c r="K31" s="403">
        <v>5.1</v>
      </c>
      <c r="L31" s="404">
        <v>0.9</v>
      </c>
    </row>
    <row r="32" spans="1:12" s="416" customFormat="1" ht="172.5" customHeight="1">
      <c r="A32" s="417" t="s">
        <v>267</v>
      </c>
      <c r="B32" s="885" t="s">
        <v>304</v>
      </c>
      <c r="C32" s="862" t="s">
        <v>893</v>
      </c>
      <c r="D32" s="860" t="s">
        <v>131</v>
      </c>
      <c r="E32" s="860" t="s">
        <v>2</v>
      </c>
      <c r="F32" s="419"/>
      <c r="G32" s="420">
        <v>75.4</v>
      </c>
      <c r="H32" s="420">
        <v>64</v>
      </c>
      <c r="I32" s="420">
        <v>58.8</v>
      </c>
      <c r="J32" s="420"/>
      <c r="K32" s="421">
        <v>40.6</v>
      </c>
      <c r="L32" s="422">
        <v>931.7</v>
      </c>
    </row>
    <row r="33" spans="1:12" s="416" customFormat="1" ht="172.5" customHeight="1">
      <c r="A33" s="417" t="s">
        <v>269</v>
      </c>
      <c r="B33" s="882"/>
      <c r="C33" s="852"/>
      <c r="D33" s="854"/>
      <c r="E33" s="854"/>
      <c r="F33" s="418"/>
      <c r="G33" s="402">
        <v>90.3</v>
      </c>
      <c r="H33" s="402">
        <v>84.3</v>
      </c>
      <c r="I33" s="402">
        <v>92.3</v>
      </c>
      <c r="J33" s="402"/>
      <c r="K33" s="403">
        <v>440.3</v>
      </c>
      <c r="L33" s="404">
        <v>931.7</v>
      </c>
    </row>
    <row r="34" spans="1:12" s="416" customFormat="1" ht="170.25" customHeight="1">
      <c r="A34" s="417">
        <v>14</v>
      </c>
      <c r="B34" s="166" t="s">
        <v>633</v>
      </c>
      <c r="C34" s="274" t="s">
        <v>796</v>
      </c>
      <c r="D34" s="168" t="s">
        <v>25</v>
      </c>
      <c r="E34" s="168" t="s">
        <v>2</v>
      </c>
      <c r="F34" s="412"/>
      <c r="G34" s="413"/>
      <c r="H34" s="413"/>
      <c r="I34" s="413"/>
      <c r="J34" s="413"/>
      <c r="K34" s="414">
        <v>3.153134218852697</v>
      </c>
      <c r="L34" s="415">
        <v>3.73</v>
      </c>
    </row>
    <row r="35" spans="1:12" s="14" customFormat="1" ht="24" customHeight="1" thickBot="1">
      <c r="A35" s="697" t="s">
        <v>165</v>
      </c>
      <c r="B35" s="697"/>
      <c r="C35" s="697"/>
      <c r="D35" s="697"/>
      <c r="E35" s="697"/>
      <c r="F35" s="697"/>
      <c r="G35" s="697"/>
      <c r="H35" s="697"/>
      <c r="I35" s="697"/>
      <c r="J35" s="697"/>
      <c r="K35" s="697"/>
      <c r="L35" s="697"/>
    </row>
    <row r="36" spans="1:12" s="14" customFormat="1" ht="24" customHeight="1">
      <c r="A36" s="685" t="s">
        <v>289</v>
      </c>
      <c r="B36" s="698"/>
      <c r="C36" s="698"/>
      <c r="D36" s="698"/>
      <c r="E36" s="698"/>
      <c r="F36" s="698"/>
      <c r="G36" s="698"/>
      <c r="H36" s="698"/>
      <c r="I36" s="698"/>
      <c r="J36" s="699"/>
      <c r="K36" s="699"/>
      <c r="L36" s="686"/>
    </row>
    <row r="37" spans="1:12" s="14" customFormat="1" ht="24" customHeight="1">
      <c r="A37" s="856" t="s">
        <v>2</v>
      </c>
      <c r="B37" s="857"/>
      <c r="C37" s="857"/>
      <c r="D37" s="857"/>
      <c r="E37" s="857"/>
      <c r="F37" s="857"/>
      <c r="G37" s="857"/>
      <c r="H37" s="857"/>
      <c r="I37" s="857"/>
      <c r="J37" s="858"/>
      <c r="K37" s="858"/>
      <c r="L37" s="859"/>
    </row>
    <row r="38" spans="1:12" s="14" customFormat="1" ht="45.75" customHeight="1">
      <c r="A38" s="816" t="s">
        <v>8</v>
      </c>
      <c r="B38" s="817"/>
      <c r="C38" s="817"/>
      <c r="D38" s="817"/>
      <c r="E38" s="817"/>
      <c r="F38" s="817"/>
      <c r="G38" s="817"/>
      <c r="H38" s="817"/>
      <c r="I38" s="817"/>
      <c r="J38" s="828"/>
      <c r="K38" s="828"/>
      <c r="L38" s="838"/>
    </row>
    <row r="39" spans="1:12" s="298" customFormat="1" ht="54.75" customHeight="1">
      <c r="A39" s="816" t="s">
        <v>9</v>
      </c>
      <c r="B39" s="817"/>
      <c r="C39" s="293" t="s">
        <v>10</v>
      </c>
      <c r="D39" s="293" t="s">
        <v>11</v>
      </c>
      <c r="E39" s="293" t="s">
        <v>12</v>
      </c>
      <c r="F39" s="828" t="s">
        <v>170</v>
      </c>
      <c r="G39" s="759"/>
      <c r="H39" s="759"/>
      <c r="I39" s="759"/>
      <c r="J39" s="759"/>
      <c r="K39" s="759"/>
      <c r="L39" s="760"/>
    </row>
    <row r="40" spans="1:23" s="322" customFormat="1" ht="45.75" customHeight="1" thickBot="1">
      <c r="A40" s="706"/>
      <c r="B40" s="818"/>
      <c r="C40" s="818"/>
      <c r="D40" s="818"/>
      <c r="E40" s="707"/>
      <c r="F40" s="114">
        <v>2008</v>
      </c>
      <c r="G40" s="114">
        <v>2009</v>
      </c>
      <c r="H40" s="114">
        <v>2010</v>
      </c>
      <c r="I40" s="114">
        <v>2011</v>
      </c>
      <c r="J40" s="320">
        <v>2012</v>
      </c>
      <c r="K40" s="320">
        <v>2013</v>
      </c>
      <c r="L40" s="321">
        <v>2014</v>
      </c>
      <c r="N40" s="410"/>
      <c r="O40" s="410"/>
      <c r="P40" s="410"/>
      <c r="Q40" s="410"/>
      <c r="R40" s="410"/>
      <c r="S40" s="410"/>
      <c r="T40" s="410"/>
      <c r="U40" s="410"/>
      <c r="V40" s="410"/>
      <c r="W40" s="410"/>
    </row>
    <row r="41" spans="1:12" s="416" customFormat="1" ht="104.25" customHeight="1">
      <c r="A41" s="417" t="s">
        <v>270</v>
      </c>
      <c r="B41" s="885" t="s">
        <v>305</v>
      </c>
      <c r="C41" s="862" t="s">
        <v>811</v>
      </c>
      <c r="D41" s="860" t="s">
        <v>25</v>
      </c>
      <c r="E41" s="860" t="s">
        <v>2</v>
      </c>
      <c r="F41" s="419"/>
      <c r="G41" s="420">
        <v>2.05</v>
      </c>
      <c r="H41" s="420">
        <v>2.32</v>
      </c>
      <c r="I41" s="420">
        <v>2.76</v>
      </c>
      <c r="J41" s="420">
        <v>2.9</v>
      </c>
      <c r="K41" s="421"/>
      <c r="L41" s="422">
        <v>1.14</v>
      </c>
    </row>
    <row r="42" spans="1:12" s="416" customFormat="1" ht="104.25" customHeight="1" thickBot="1">
      <c r="A42" s="423" t="s">
        <v>272</v>
      </c>
      <c r="B42" s="886"/>
      <c r="C42" s="887"/>
      <c r="D42" s="880"/>
      <c r="E42" s="880"/>
      <c r="F42" s="424"/>
      <c r="G42" s="425">
        <v>2.95</v>
      </c>
      <c r="H42" s="425">
        <v>3.2</v>
      </c>
      <c r="I42" s="425">
        <v>3.67</v>
      </c>
      <c r="J42" s="425">
        <v>3.7</v>
      </c>
      <c r="K42" s="426"/>
      <c r="L42" s="427">
        <v>2.25</v>
      </c>
    </row>
    <row r="43" spans="1:12" s="416" customFormat="1" ht="105" customHeight="1">
      <c r="A43" s="411" t="s">
        <v>306</v>
      </c>
      <c r="B43" s="881" t="s">
        <v>265</v>
      </c>
      <c r="C43" s="851" t="s">
        <v>803</v>
      </c>
      <c r="D43" s="853" t="s">
        <v>25</v>
      </c>
      <c r="E43" s="853" t="s">
        <v>2</v>
      </c>
      <c r="F43" s="412"/>
      <c r="G43" s="413"/>
      <c r="H43" s="413"/>
      <c r="I43" s="413">
        <v>2.68</v>
      </c>
      <c r="J43" s="413"/>
      <c r="K43" s="414"/>
      <c r="L43" s="415">
        <v>3.32</v>
      </c>
    </row>
    <row r="44" spans="1:12" s="416" customFormat="1" ht="134.25" customHeight="1">
      <c r="A44" s="417" t="s">
        <v>307</v>
      </c>
      <c r="B44" s="882"/>
      <c r="C44" s="852"/>
      <c r="D44" s="854"/>
      <c r="E44" s="854"/>
      <c r="F44" s="418"/>
      <c r="G44" s="402"/>
      <c r="H44" s="402"/>
      <c r="I44" s="402">
        <v>2.93</v>
      </c>
      <c r="J44" s="402"/>
      <c r="K44" s="403"/>
      <c r="L44" s="404">
        <v>3.04</v>
      </c>
    </row>
    <row r="45" spans="1:12" s="416" customFormat="1" ht="76.5" customHeight="1">
      <c r="A45" s="417" t="s">
        <v>308</v>
      </c>
      <c r="B45" s="885" t="s">
        <v>268</v>
      </c>
      <c r="C45" s="888" t="s">
        <v>812</v>
      </c>
      <c r="D45" s="860" t="s">
        <v>25</v>
      </c>
      <c r="E45" s="860" t="s">
        <v>2</v>
      </c>
      <c r="F45" s="419"/>
      <c r="G45" s="420">
        <v>0.36</v>
      </c>
      <c r="H45" s="420">
        <v>0.25</v>
      </c>
      <c r="I45" s="420">
        <v>0.62</v>
      </c>
      <c r="J45" s="420"/>
      <c r="K45" s="421"/>
      <c r="L45" s="422">
        <v>0.46</v>
      </c>
    </row>
    <row r="46" spans="1:12" s="416" customFormat="1" ht="76.5" customHeight="1">
      <c r="A46" s="417" t="s">
        <v>309</v>
      </c>
      <c r="B46" s="882"/>
      <c r="C46" s="889"/>
      <c r="D46" s="854"/>
      <c r="E46" s="854"/>
      <c r="F46" s="418"/>
      <c r="G46" s="402">
        <v>0.22</v>
      </c>
      <c r="H46" s="402">
        <v>0.39</v>
      </c>
      <c r="I46" s="402">
        <v>0.79</v>
      </c>
      <c r="J46" s="402"/>
      <c r="K46" s="403"/>
      <c r="L46" s="404">
        <v>2.86</v>
      </c>
    </row>
    <row r="47" spans="1:12" s="416" customFormat="1" ht="78" customHeight="1">
      <c r="A47" s="417" t="s">
        <v>310</v>
      </c>
      <c r="B47" s="885" t="s">
        <v>271</v>
      </c>
      <c r="C47" s="862" t="s">
        <v>813</v>
      </c>
      <c r="D47" s="860" t="s">
        <v>25</v>
      </c>
      <c r="E47" s="860" t="s">
        <v>2</v>
      </c>
      <c r="F47" s="419"/>
      <c r="G47" s="420"/>
      <c r="H47" s="420"/>
      <c r="I47" s="420">
        <v>4.15</v>
      </c>
      <c r="J47" s="420"/>
      <c r="K47" s="421"/>
      <c r="L47" s="422">
        <v>3.56</v>
      </c>
    </row>
    <row r="48" spans="1:12" s="416" customFormat="1" ht="78" customHeight="1">
      <c r="A48" s="417" t="s">
        <v>311</v>
      </c>
      <c r="B48" s="882"/>
      <c r="C48" s="852"/>
      <c r="D48" s="854"/>
      <c r="E48" s="854"/>
      <c r="F48" s="418"/>
      <c r="G48" s="402"/>
      <c r="H48" s="402"/>
      <c r="I48" s="402">
        <v>2.87</v>
      </c>
      <c r="J48" s="402"/>
      <c r="K48" s="403"/>
      <c r="L48" s="404">
        <v>3.57</v>
      </c>
    </row>
    <row r="49" spans="1:12" ht="30" customHeight="1">
      <c r="A49" s="890" t="s">
        <v>33</v>
      </c>
      <c r="B49" s="891"/>
      <c r="C49" s="891"/>
      <c r="D49" s="891"/>
      <c r="E49" s="891"/>
      <c r="F49" s="891"/>
      <c r="G49" s="891"/>
      <c r="H49" s="891"/>
      <c r="I49" s="891"/>
      <c r="J49" s="891"/>
      <c r="K49" s="891"/>
      <c r="L49" s="892"/>
    </row>
    <row r="50" spans="1:12" ht="39.75" customHeight="1">
      <c r="A50" s="893" t="s">
        <v>312</v>
      </c>
      <c r="B50" s="894"/>
      <c r="C50" s="894"/>
      <c r="D50" s="894"/>
      <c r="E50" s="894"/>
      <c r="F50" s="894"/>
      <c r="G50" s="894"/>
      <c r="H50" s="894"/>
      <c r="I50" s="894"/>
      <c r="J50" s="895"/>
      <c r="K50" s="895"/>
      <c r="L50" s="896"/>
    </row>
    <row r="51" spans="1:12" ht="39.75" customHeight="1" thickBot="1">
      <c r="A51" s="834" t="s">
        <v>313</v>
      </c>
      <c r="B51" s="835"/>
      <c r="C51" s="835"/>
      <c r="D51" s="835"/>
      <c r="E51" s="835"/>
      <c r="F51" s="835"/>
      <c r="G51" s="835"/>
      <c r="H51" s="835"/>
      <c r="I51" s="835"/>
      <c r="J51" s="836"/>
      <c r="K51" s="836"/>
      <c r="L51" s="837"/>
    </row>
  </sheetData>
  <sheetProtection/>
  <mergeCells count="55">
    <mergeCell ref="A51:L51"/>
    <mergeCell ref="B45:B46"/>
    <mergeCell ref="C45:C46"/>
    <mergeCell ref="D45:D46"/>
    <mergeCell ref="E45:E46"/>
    <mergeCell ref="B47:B48"/>
    <mergeCell ref="C47:C48"/>
    <mergeCell ref="D47:D48"/>
    <mergeCell ref="E47:E48"/>
    <mergeCell ref="A49:L49"/>
    <mergeCell ref="A50:L50"/>
    <mergeCell ref="A35:L35"/>
    <mergeCell ref="A37:L37"/>
    <mergeCell ref="B32:B33"/>
    <mergeCell ref="E32:E33"/>
    <mergeCell ref="D41:D42"/>
    <mergeCell ref="D32:D33"/>
    <mergeCell ref="A29:E29"/>
    <mergeCell ref="A27:L27"/>
    <mergeCell ref="A28:B28"/>
    <mergeCell ref="A17:B17"/>
    <mergeCell ref="A24:L24"/>
    <mergeCell ref="F28:L28"/>
    <mergeCell ref="D43:D44"/>
    <mergeCell ref="E43:E44"/>
    <mergeCell ref="D30:D31"/>
    <mergeCell ref="E41:E42"/>
    <mergeCell ref="B30:B31"/>
    <mergeCell ref="C30:C31"/>
    <mergeCell ref="A38:L38"/>
    <mergeCell ref="A39:B39"/>
    <mergeCell ref="A40:E40"/>
    <mergeCell ref="A36:L36"/>
    <mergeCell ref="B43:B44"/>
    <mergeCell ref="C43:C44"/>
    <mergeCell ref="F39:L39"/>
    <mergeCell ref="B41:B42"/>
    <mergeCell ref="C41:C42"/>
    <mergeCell ref="C32:C33"/>
    <mergeCell ref="E30:E31"/>
    <mergeCell ref="A1:L1"/>
    <mergeCell ref="A2:L2"/>
    <mergeCell ref="A3:L3"/>
    <mergeCell ref="A4:L4"/>
    <mergeCell ref="A5:B5"/>
    <mergeCell ref="A6:E6"/>
    <mergeCell ref="F5:L5"/>
    <mergeCell ref="A25:L25"/>
    <mergeCell ref="A26:L26"/>
    <mergeCell ref="A13:L13"/>
    <mergeCell ref="A18:E18"/>
    <mergeCell ref="A14:L14"/>
    <mergeCell ref="A15:L15"/>
    <mergeCell ref="A16:L16"/>
    <mergeCell ref="F17:L17"/>
  </mergeCells>
  <printOptions horizontalCentered="1"/>
  <pageMargins left="0.2362204724409449" right="0.2755905511811024" top="0.7480314960629921" bottom="0.15748031496062992" header="0" footer="0"/>
  <pageSetup fitToHeight="5" horizontalDpi="600" verticalDpi="600" orientation="landscape" paperSize="9" scale="50" r:id="rId1"/>
  <rowBreaks count="3" manualBreakCount="3">
    <brk id="12" max="10" man="1"/>
    <brk id="23" max="10" man="1"/>
    <brk id="34" max="10" man="1"/>
  </rowBreaks>
</worksheet>
</file>

<file path=xl/worksheets/sheet3.xml><?xml version="1.0" encoding="utf-8"?>
<worksheet xmlns="http://schemas.openxmlformats.org/spreadsheetml/2006/main" xmlns:r="http://schemas.openxmlformats.org/officeDocument/2006/relationships">
  <sheetPr>
    <pageSetUpPr fitToPage="1"/>
  </sheetPr>
  <dimension ref="A1:L11"/>
  <sheetViews>
    <sheetView zoomScalePageLayoutView="0" workbookViewId="0" topLeftCell="A4">
      <selection activeCell="E6" sqref="E6"/>
    </sheetView>
  </sheetViews>
  <sheetFormatPr defaultColWidth="9.140625" defaultRowHeight="15"/>
  <cols>
    <col min="1" max="1" width="4.140625" style="20" customWidth="1"/>
    <col min="2" max="2" width="31.57421875" style="64" customWidth="1"/>
    <col min="3" max="3" width="127.140625" style="64" customWidth="1"/>
    <col min="4" max="4" width="11.28125" style="66" customWidth="1"/>
    <col min="5" max="5" width="19.28125" style="66" customWidth="1"/>
    <col min="6" max="12" width="10.7109375" style="66" customWidth="1"/>
    <col min="13" max="16384" width="9.140625" style="20" customWidth="1"/>
  </cols>
  <sheetData>
    <row r="1" spans="1:12" s="14" customFormat="1" ht="30" customHeight="1" thickBot="1">
      <c r="A1" s="684" t="s">
        <v>0</v>
      </c>
      <c r="B1" s="684"/>
      <c r="C1" s="684"/>
      <c r="D1" s="684"/>
      <c r="E1" s="684"/>
      <c r="F1" s="684"/>
      <c r="G1" s="684"/>
      <c r="H1" s="684"/>
      <c r="I1" s="684"/>
      <c r="J1" s="684"/>
      <c r="K1" s="684"/>
      <c r="L1" s="684"/>
    </row>
    <row r="2" spans="1:12" s="14" customFormat="1" ht="30" customHeight="1">
      <c r="A2" s="727" t="s">
        <v>1</v>
      </c>
      <c r="B2" s="728"/>
      <c r="C2" s="728"/>
      <c r="D2" s="728"/>
      <c r="E2" s="728"/>
      <c r="F2" s="728"/>
      <c r="G2" s="728"/>
      <c r="H2" s="728"/>
      <c r="I2" s="728"/>
      <c r="J2" s="728"/>
      <c r="K2" s="728"/>
      <c r="L2" s="729"/>
    </row>
    <row r="3" spans="1:12" s="14" customFormat="1" ht="30" customHeight="1">
      <c r="A3" s="700" t="s">
        <v>2</v>
      </c>
      <c r="B3" s="701"/>
      <c r="C3" s="701"/>
      <c r="D3" s="701"/>
      <c r="E3" s="701"/>
      <c r="F3" s="701"/>
      <c r="G3" s="701"/>
      <c r="H3" s="701"/>
      <c r="I3" s="701"/>
      <c r="J3" s="701"/>
      <c r="K3" s="701"/>
      <c r="L3" s="702"/>
    </row>
    <row r="4" spans="1:12" s="14" customFormat="1" ht="45.75" customHeight="1">
      <c r="A4" s="730" t="s">
        <v>727</v>
      </c>
      <c r="B4" s="731"/>
      <c r="C4" s="732"/>
      <c r="D4" s="732"/>
      <c r="E4" s="732"/>
      <c r="F4" s="732"/>
      <c r="G4" s="732"/>
      <c r="H4" s="732"/>
      <c r="I4" s="732"/>
      <c r="J4" s="732"/>
      <c r="K4" s="732"/>
      <c r="L4" s="733"/>
    </row>
    <row r="5" spans="1:12" ht="54.75" customHeight="1" thickBot="1">
      <c r="A5" s="706" t="s">
        <v>9</v>
      </c>
      <c r="B5" s="707"/>
      <c r="C5" s="15" t="s">
        <v>34</v>
      </c>
      <c r="D5" s="15" t="s">
        <v>11</v>
      </c>
      <c r="E5" s="15" t="s">
        <v>12</v>
      </c>
      <c r="F5" s="15">
        <v>2008</v>
      </c>
      <c r="G5" s="16">
        <v>2009</v>
      </c>
      <c r="H5" s="16">
        <v>2010</v>
      </c>
      <c r="I5" s="16">
        <v>2011</v>
      </c>
      <c r="J5" s="16">
        <v>2012</v>
      </c>
      <c r="K5" s="17">
        <v>2013</v>
      </c>
      <c r="L5" s="18">
        <v>2014</v>
      </c>
    </row>
    <row r="6" spans="1:12" s="84" customFormat="1" ht="225">
      <c r="A6" s="21">
        <v>1</v>
      </c>
      <c r="B6" s="78" t="s">
        <v>35</v>
      </c>
      <c r="C6" s="79" t="s">
        <v>728</v>
      </c>
      <c r="D6" s="24" t="s">
        <v>25</v>
      </c>
      <c r="E6" s="24" t="s">
        <v>2</v>
      </c>
      <c r="F6" s="80">
        <v>11.65</v>
      </c>
      <c r="G6" s="80">
        <v>11.65</v>
      </c>
      <c r="H6" s="80">
        <v>11.65</v>
      </c>
      <c r="I6" s="81">
        <v>11.65</v>
      </c>
      <c r="J6" s="81">
        <v>10.25</v>
      </c>
      <c r="K6" s="82">
        <v>10.3</v>
      </c>
      <c r="L6" s="83">
        <v>9.7</v>
      </c>
    </row>
    <row r="7" spans="1:12" s="84" customFormat="1" ht="99.75" customHeight="1">
      <c r="A7" s="28">
        <v>2</v>
      </c>
      <c r="B7" s="85" t="s">
        <v>36</v>
      </c>
      <c r="C7" s="86" t="s">
        <v>37</v>
      </c>
      <c r="D7" s="31" t="s">
        <v>38</v>
      </c>
      <c r="E7" s="31" t="s">
        <v>2</v>
      </c>
      <c r="F7" s="87">
        <v>81.553</v>
      </c>
      <c r="G7" s="87">
        <v>85.928</v>
      </c>
      <c r="H7" s="87">
        <v>94.951</v>
      </c>
      <c r="I7" s="88">
        <v>94.805</v>
      </c>
      <c r="J7" s="89">
        <v>100.87</v>
      </c>
      <c r="K7" s="90">
        <v>104.67</v>
      </c>
      <c r="L7" s="91">
        <v>102.29</v>
      </c>
    </row>
    <row r="8" spans="1:12" s="84" customFormat="1" ht="113.25" customHeight="1">
      <c r="A8" s="28">
        <v>3</v>
      </c>
      <c r="B8" s="85" t="s">
        <v>39</v>
      </c>
      <c r="C8" s="86" t="s">
        <v>39</v>
      </c>
      <c r="D8" s="31" t="s">
        <v>25</v>
      </c>
      <c r="E8" s="31" t="s">
        <v>2</v>
      </c>
      <c r="F8" s="92">
        <v>11.19</v>
      </c>
      <c r="G8" s="92">
        <v>11.19</v>
      </c>
      <c r="H8" s="92">
        <v>11.19</v>
      </c>
      <c r="I8" s="93">
        <v>11.19</v>
      </c>
      <c r="J8" s="93">
        <v>11.14</v>
      </c>
      <c r="K8" s="94">
        <v>11.77</v>
      </c>
      <c r="L8" s="95">
        <v>11.2</v>
      </c>
    </row>
    <row r="9" spans="1:12" s="84" customFormat="1" ht="98.25" customHeight="1">
      <c r="A9" s="28">
        <v>4</v>
      </c>
      <c r="B9" s="85" t="s">
        <v>40</v>
      </c>
      <c r="C9" s="96" t="s">
        <v>729</v>
      </c>
      <c r="D9" s="31" t="s">
        <v>38</v>
      </c>
      <c r="E9" s="31" t="s">
        <v>2</v>
      </c>
      <c r="F9" s="87">
        <v>17.279</v>
      </c>
      <c r="G9" s="87">
        <v>17.995</v>
      </c>
      <c r="H9" s="87">
        <v>20.592</v>
      </c>
      <c r="I9" s="88">
        <v>20.592</v>
      </c>
      <c r="J9" s="88">
        <v>20.592</v>
      </c>
      <c r="K9" s="97">
        <v>20.592</v>
      </c>
      <c r="L9" s="98">
        <v>20.59</v>
      </c>
    </row>
    <row r="10" spans="1:12" s="84" customFormat="1" ht="136.5" customHeight="1">
      <c r="A10" s="99">
        <v>5</v>
      </c>
      <c r="B10" s="100" t="s">
        <v>41</v>
      </c>
      <c r="C10" s="101" t="s">
        <v>730</v>
      </c>
      <c r="D10" s="102" t="s">
        <v>25</v>
      </c>
      <c r="E10" s="102" t="s">
        <v>2</v>
      </c>
      <c r="F10" s="87">
        <v>85</v>
      </c>
      <c r="G10" s="87">
        <v>85</v>
      </c>
      <c r="H10" s="87">
        <v>85</v>
      </c>
      <c r="I10" s="88">
        <v>85</v>
      </c>
      <c r="J10" s="88">
        <v>85</v>
      </c>
      <c r="K10" s="97">
        <v>85</v>
      </c>
      <c r="L10" s="98">
        <v>85</v>
      </c>
    </row>
    <row r="11" spans="1:12" s="84" customFormat="1" ht="136.5" customHeight="1" thickBot="1">
      <c r="A11" s="35">
        <v>6</v>
      </c>
      <c r="B11" s="103" t="s">
        <v>705</v>
      </c>
      <c r="C11" s="104" t="s">
        <v>706</v>
      </c>
      <c r="D11" s="38" t="s">
        <v>707</v>
      </c>
      <c r="E11" s="38" t="s">
        <v>704</v>
      </c>
      <c r="F11" s="105"/>
      <c r="G11" s="105"/>
      <c r="H11" s="105"/>
      <c r="I11" s="106"/>
      <c r="J11" s="106"/>
      <c r="K11" s="107"/>
      <c r="L11" s="108">
        <v>273</v>
      </c>
    </row>
  </sheetData>
  <sheetProtection/>
  <mergeCells count="5">
    <mergeCell ref="A1:L1"/>
    <mergeCell ref="A2:L2"/>
    <mergeCell ref="A3:L3"/>
    <mergeCell ref="A4:L4"/>
    <mergeCell ref="A5:B5"/>
  </mergeCells>
  <printOptions horizontalCentered="1"/>
  <pageMargins left="0.2362204724409449" right="0.2362204724409449" top="0.7480314960629921" bottom="0.5511811023622047" header="0" footer="0"/>
  <pageSetup fitToHeight="1" fitToWidth="1" horizontalDpi="600" verticalDpi="600" orientation="landscape" paperSize="9" scale="49" r:id="rId1"/>
</worksheet>
</file>

<file path=xl/worksheets/sheet30.xml><?xml version="1.0" encoding="utf-8"?>
<worksheet xmlns="http://schemas.openxmlformats.org/spreadsheetml/2006/main" xmlns:r="http://schemas.openxmlformats.org/officeDocument/2006/relationships">
  <sheetPr>
    <tabColor theme="3" tint="0.7999799847602844"/>
    <pageSetUpPr fitToPage="1"/>
  </sheetPr>
  <dimension ref="A1:L9"/>
  <sheetViews>
    <sheetView zoomScalePageLayoutView="0" workbookViewId="0" topLeftCell="A1">
      <selection activeCell="A1" sqref="A1:L1"/>
    </sheetView>
  </sheetViews>
  <sheetFormatPr defaultColWidth="9.140625" defaultRowHeight="15"/>
  <cols>
    <col min="1" max="1" width="4.140625" style="20" customWidth="1"/>
    <col min="2" max="2" width="40.28125" style="64" customWidth="1"/>
    <col min="3" max="3" width="51.140625" style="64" customWidth="1"/>
    <col min="4" max="4" width="14.421875" style="66" customWidth="1"/>
    <col min="5" max="5" width="16.421875" style="66" customWidth="1"/>
    <col min="6" max="7" width="12.57421875" style="66" customWidth="1"/>
    <col min="8" max="12" width="12.57421875" style="20" customWidth="1"/>
    <col min="13" max="16384" width="9.140625" style="20" customWidth="1"/>
  </cols>
  <sheetData>
    <row r="1" spans="1:12" s="14" customFormat="1" ht="30" customHeight="1" thickBot="1">
      <c r="A1" s="684" t="s">
        <v>165</v>
      </c>
      <c r="B1" s="684"/>
      <c r="C1" s="684"/>
      <c r="D1" s="684"/>
      <c r="E1" s="684"/>
      <c r="F1" s="684"/>
      <c r="G1" s="684"/>
      <c r="H1" s="684"/>
      <c r="I1" s="684"/>
      <c r="J1" s="684"/>
      <c r="K1" s="684"/>
      <c r="L1" s="684"/>
    </row>
    <row r="2" spans="1:12" s="14" customFormat="1" ht="30" customHeight="1">
      <c r="A2" s="727" t="s">
        <v>289</v>
      </c>
      <c r="B2" s="728"/>
      <c r="C2" s="728"/>
      <c r="D2" s="728"/>
      <c r="E2" s="728"/>
      <c r="F2" s="728"/>
      <c r="G2" s="728"/>
      <c r="H2" s="728"/>
      <c r="I2" s="728"/>
      <c r="J2" s="728"/>
      <c r="K2" s="728"/>
      <c r="L2" s="729"/>
    </row>
    <row r="3" spans="1:12" s="14" customFormat="1" ht="30" customHeight="1">
      <c r="A3" s="700" t="s">
        <v>2</v>
      </c>
      <c r="B3" s="701"/>
      <c r="C3" s="701"/>
      <c r="D3" s="701"/>
      <c r="E3" s="701"/>
      <c r="F3" s="701"/>
      <c r="G3" s="701"/>
      <c r="H3" s="701"/>
      <c r="I3" s="701"/>
      <c r="J3" s="701"/>
      <c r="K3" s="701"/>
      <c r="L3" s="702"/>
    </row>
    <row r="4" spans="1:12" s="14" customFormat="1" ht="45.75" customHeight="1">
      <c r="A4" s="730" t="s">
        <v>77</v>
      </c>
      <c r="B4" s="731"/>
      <c r="C4" s="732"/>
      <c r="D4" s="732"/>
      <c r="E4" s="732"/>
      <c r="F4" s="732"/>
      <c r="G4" s="732"/>
      <c r="H4" s="732"/>
      <c r="I4" s="732"/>
      <c r="J4" s="732"/>
      <c r="K4" s="732"/>
      <c r="L4" s="733"/>
    </row>
    <row r="5" spans="1:12" s="298" customFormat="1" ht="54.75" customHeight="1" thickBot="1">
      <c r="A5" s="792" t="s">
        <v>9</v>
      </c>
      <c r="B5" s="793"/>
      <c r="C5" s="15" t="s">
        <v>34</v>
      </c>
      <c r="D5" s="15" t="s">
        <v>11</v>
      </c>
      <c r="E5" s="15" t="s">
        <v>12</v>
      </c>
      <c r="F5" s="15" t="s">
        <v>48</v>
      </c>
      <c r="G5" s="15" t="s">
        <v>49</v>
      </c>
      <c r="H5" s="15" t="s">
        <v>50</v>
      </c>
      <c r="I5" s="15" t="s">
        <v>62</v>
      </c>
      <c r="J5" s="15" t="s">
        <v>68</v>
      </c>
      <c r="K5" s="306" t="s">
        <v>601</v>
      </c>
      <c r="L5" s="154" t="s">
        <v>657</v>
      </c>
    </row>
    <row r="6" spans="1:12" ht="120" customHeight="1">
      <c r="A6" s="307">
        <v>1</v>
      </c>
      <c r="B6" s="308" t="s">
        <v>314</v>
      </c>
      <c r="C6" s="121" t="s">
        <v>315</v>
      </c>
      <c r="D6" s="122" t="s">
        <v>25</v>
      </c>
      <c r="E6" s="122" t="s">
        <v>316</v>
      </c>
      <c r="F6" s="327">
        <v>97.41642033039174</v>
      </c>
      <c r="G6" s="327">
        <v>97.32128604195348</v>
      </c>
      <c r="H6" s="327">
        <v>97.1528987773459</v>
      </c>
      <c r="I6" s="327">
        <v>96.552259290478</v>
      </c>
      <c r="J6" s="327">
        <v>95.17</v>
      </c>
      <c r="K6" s="328" t="s">
        <v>611</v>
      </c>
      <c r="L6" s="329">
        <v>94.21</v>
      </c>
    </row>
    <row r="7" spans="1:12" ht="120" customHeight="1">
      <c r="A7" s="125">
        <v>2</v>
      </c>
      <c r="B7" s="142" t="s">
        <v>317</v>
      </c>
      <c r="C7" s="127" t="s">
        <v>318</v>
      </c>
      <c r="D7" s="128" t="s">
        <v>25</v>
      </c>
      <c r="E7" s="128" t="s">
        <v>2</v>
      </c>
      <c r="F7" s="330">
        <v>3.2433124013294434</v>
      </c>
      <c r="G7" s="330">
        <v>3.2398497711535135</v>
      </c>
      <c r="H7" s="330">
        <v>3.338050684147114</v>
      </c>
      <c r="I7" s="330">
        <v>3.4195316612838167</v>
      </c>
      <c r="J7" s="330">
        <v>3.55</v>
      </c>
      <c r="K7" s="331">
        <v>3.66</v>
      </c>
      <c r="L7" s="187">
        <v>3.76</v>
      </c>
    </row>
    <row r="8" spans="1:12" ht="120" customHeight="1" thickBot="1">
      <c r="A8" s="129">
        <v>3</v>
      </c>
      <c r="B8" s="332" t="s">
        <v>319</v>
      </c>
      <c r="C8" s="131" t="s">
        <v>204</v>
      </c>
      <c r="D8" s="133" t="s">
        <v>25</v>
      </c>
      <c r="E8" s="133" t="s">
        <v>191</v>
      </c>
      <c r="F8" s="333">
        <v>94.01437702732352</v>
      </c>
      <c r="G8" s="333">
        <v>93.94972884193669</v>
      </c>
      <c r="H8" s="333">
        <v>93.87653740450457</v>
      </c>
      <c r="I8" s="333">
        <v>93.87720164903743</v>
      </c>
      <c r="J8" s="333">
        <v>93.9</v>
      </c>
      <c r="K8" s="334">
        <v>94.03</v>
      </c>
      <c r="L8" s="335">
        <v>95.14</v>
      </c>
    </row>
    <row r="9" spans="1:4" ht="15">
      <c r="A9" s="386" t="s">
        <v>606</v>
      </c>
      <c r="B9" s="386"/>
      <c r="C9" s="386"/>
      <c r="D9" s="386"/>
    </row>
  </sheetData>
  <sheetProtection/>
  <mergeCells count="5">
    <mergeCell ref="A1:L1"/>
    <mergeCell ref="A2:L2"/>
    <mergeCell ref="A3:L3"/>
    <mergeCell ref="A4:L4"/>
    <mergeCell ref="A5:B5"/>
  </mergeCells>
  <printOptions horizontalCentered="1"/>
  <pageMargins left="0.2362204724409449" right="0.2755905511811024" top="0.7480314960629921" bottom="0.5511811023622047" header="0" footer="0"/>
  <pageSetup fitToHeight="1" fitToWidth="1" horizontalDpi="600" verticalDpi="600" orientation="landscape" paperSize="9" scale="62" r:id="rId1"/>
</worksheet>
</file>

<file path=xl/worksheets/sheet31.xml><?xml version="1.0" encoding="utf-8"?>
<worksheet xmlns="http://schemas.openxmlformats.org/spreadsheetml/2006/main" xmlns:r="http://schemas.openxmlformats.org/officeDocument/2006/relationships">
  <sheetPr>
    <tabColor theme="3" tint="0.39998000860214233"/>
    <pageSetUpPr fitToPage="1"/>
  </sheetPr>
  <dimension ref="A1:J9"/>
  <sheetViews>
    <sheetView zoomScalePageLayoutView="0" workbookViewId="0" topLeftCell="A1">
      <selection activeCell="A9" sqref="A9:B9"/>
    </sheetView>
  </sheetViews>
  <sheetFormatPr defaultColWidth="9.140625" defaultRowHeight="15"/>
  <cols>
    <col min="1" max="1" width="50.28125" style="64" customWidth="1"/>
    <col min="2" max="2" width="165.57421875" style="64" customWidth="1"/>
    <col min="3" max="3" width="26.28125" style="64" customWidth="1"/>
    <col min="4" max="4" width="21.140625" style="64" customWidth="1"/>
    <col min="5" max="5" width="31.421875" style="64" customWidth="1"/>
    <col min="6" max="6" width="21.7109375" style="64" customWidth="1"/>
    <col min="7" max="7" width="25.57421875" style="66" customWidth="1"/>
    <col min="8" max="8" width="27.00390625" style="66" customWidth="1"/>
    <col min="9" max="9" width="11.00390625" style="66" customWidth="1"/>
    <col min="10" max="10" width="10.57421875" style="66" customWidth="1"/>
    <col min="11" max="11" width="11.7109375" style="66" customWidth="1"/>
    <col min="12" max="12" width="10.57421875" style="66" customWidth="1"/>
    <col min="13" max="13" width="10.57421875" style="20" customWidth="1"/>
    <col min="14" max="14" width="9.7109375" style="20" customWidth="1"/>
    <col min="15" max="16384" width="9.140625" style="20" customWidth="1"/>
  </cols>
  <sheetData>
    <row r="1" spans="1:2" ht="30" customHeight="1" thickBot="1">
      <c r="A1" s="684" t="s">
        <v>165</v>
      </c>
      <c r="B1" s="684"/>
    </row>
    <row r="2" spans="1:2" ht="30" customHeight="1">
      <c r="A2" s="685" t="s">
        <v>320</v>
      </c>
      <c r="B2" s="686"/>
    </row>
    <row r="3" spans="1:2" ht="30" customHeight="1" thickBot="1">
      <c r="A3" s="897" t="s">
        <v>2</v>
      </c>
      <c r="B3" s="898"/>
    </row>
    <row r="4" spans="1:10" s="59" customFormat="1" ht="69.75" customHeight="1">
      <c r="A4" s="240" t="s">
        <v>321</v>
      </c>
      <c r="B4" s="241" t="s">
        <v>322</v>
      </c>
      <c r="C4" s="429"/>
      <c r="D4" s="72"/>
      <c r="E4" s="69"/>
      <c r="F4" s="69"/>
      <c r="G4" s="69"/>
      <c r="H4" s="69"/>
      <c r="I4" s="69"/>
      <c r="J4" s="69"/>
    </row>
    <row r="5" spans="1:10" s="59" customFormat="1" ht="253.5" customHeight="1">
      <c r="A5" s="243" t="s">
        <v>323</v>
      </c>
      <c r="B5" s="244" t="s">
        <v>324</v>
      </c>
      <c r="C5" s="429"/>
      <c r="D5" s="72"/>
      <c r="E5" s="69"/>
      <c r="F5" s="69"/>
      <c r="G5" s="69"/>
      <c r="H5" s="69"/>
      <c r="I5" s="69"/>
      <c r="J5" s="69"/>
    </row>
    <row r="6" spans="1:10" s="59" customFormat="1" ht="140.25" customHeight="1">
      <c r="A6" s="243" t="s">
        <v>325</v>
      </c>
      <c r="B6" s="244" t="s">
        <v>326</v>
      </c>
      <c r="C6" s="429"/>
      <c r="D6" s="72"/>
      <c r="E6" s="69"/>
      <c r="F6" s="69"/>
      <c r="G6" s="69"/>
      <c r="H6" s="69"/>
      <c r="I6" s="69"/>
      <c r="J6" s="69"/>
    </row>
    <row r="7" spans="1:10" s="59" customFormat="1" ht="123" customHeight="1" thickBot="1">
      <c r="A7" s="243" t="s">
        <v>327</v>
      </c>
      <c r="B7" s="244" t="s">
        <v>328</v>
      </c>
      <c r="C7" s="429"/>
      <c r="D7" s="72"/>
      <c r="E7" s="69"/>
      <c r="F7" s="69"/>
      <c r="G7" s="69"/>
      <c r="H7" s="69"/>
      <c r="I7" s="69"/>
      <c r="J7" s="69"/>
    </row>
    <row r="8" spans="1:2" ht="33" customHeight="1" thickBot="1">
      <c r="A8" s="689" t="s">
        <v>599</v>
      </c>
      <c r="B8" s="690"/>
    </row>
    <row r="9" spans="1:2" ht="41.25" customHeight="1" thickBot="1">
      <c r="A9" s="761" t="s">
        <v>696</v>
      </c>
      <c r="B9" s="762"/>
    </row>
  </sheetData>
  <sheetProtection/>
  <mergeCells count="5">
    <mergeCell ref="A1:B1"/>
    <mergeCell ref="A2:B2"/>
    <mergeCell ref="A3:B3"/>
    <mergeCell ref="A8:B8"/>
    <mergeCell ref="A9:B9"/>
  </mergeCells>
  <printOptions horizontalCentered="1"/>
  <pageMargins left="0.3937007874015748" right="0.1968503937007874" top="0.5511811023622047" bottom="0.5511811023622047" header="0" footer="0"/>
  <pageSetup fitToHeight="1" fitToWidth="1" horizontalDpi="600" verticalDpi="600" orientation="landscape" paperSize="9" scale="63" r:id="rId1"/>
</worksheet>
</file>

<file path=xl/worksheets/sheet32.xml><?xml version="1.0" encoding="utf-8"?>
<worksheet xmlns="http://schemas.openxmlformats.org/spreadsheetml/2006/main" xmlns:r="http://schemas.openxmlformats.org/officeDocument/2006/relationships">
  <dimension ref="A1:W37"/>
  <sheetViews>
    <sheetView zoomScalePageLayoutView="0" workbookViewId="0" topLeftCell="F31">
      <selection activeCell="A35" sqref="A35:L35"/>
    </sheetView>
  </sheetViews>
  <sheetFormatPr defaultColWidth="9.140625" defaultRowHeight="15"/>
  <cols>
    <col min="1" max="1" width="4.140625" style="20" customWidth="1"/>
    <col min="2" max="2" width="34.57421875" style="64" customWidth="1"/>
    <col min="3" max="3" width="84.00390625" style="64" customWidth="1"/>
    <col min="4" max="4" width="11.421875" style="64" customWidth="1"/>
    <col min="5" max="5" width="21.7109375" style="446" customWidth="1"/>
    <col min="6" max="7" width="14.00390625" style="66" customWidth="1"/>
    <col min="8" max="12" width="14.00390625" style="20" customWidth="1"/>
    <col min="13" max="16384" width="9.140625" style="20" customWidth="1"/>
  </cols>
  <sheetData>
    <row r="1" spans="1:12" ht="30" customHeight="1" thickBot="1">
      <c r="A1" s="788" t="s">
        <v>165</v>
      </c>
      <c r="B1" s="788"/>
      <c r="C1" s="788"/>
      <c r="D1" s="788"/>
      <c r="E1" s="788"/>
      <c r="F1" s="788"/>
      <c r="G1" s="788"/>
      <c r="H1" s="788"/>
      <c r="I1" s="788"/>
      <c r="J1" s="788"/>
      <c r="K1" s="788"/>
      <c r="L1" s="788"/>
    </row>
    <row r="2" spans="1:12" ht="30" customHeight="1">
      <c r="A2" s="685" t="s">
        <v>320</v>
      </c>
      <c r="B2" s="698"/>
      <c r="C2" s="698"/>
      <c r="D2" s="698"/>
      <c r="E2" s="698"/>
      <c r="F2" s="698"/>
      <c r="G2" s="698"/>
      <c r="H2" s="698"/>
      <c r="I2" s="698"/>
      <c r="J2" s="699"/>
      <c r="K2" s="699"/>
      <c r="L2" s="686"/>
    </row>
    <row r="3" spans="1:12" ht="30" customHeight="1">
      <c r="A3" s="856" t="s">
        <v>2</v>
      </c>
      <c r="B3" s="857"/>
      <c r="C3" s="857"/>
      <c r="D3" s="857"/>
      <c r="E3" s="857"/>
      <c r="F3" s="857"/>
      <c r="G3" s="857"/>
      <c r="H3" s="857"/>
      <c r="I3" s="857"/>
      <c r="J3" s="858"/>
      <c r="K3" s="858"/>
      <c r="L3" s="859"/>
    </row>
    <row r="4" spans="1:12" ht="45.75" customHeight="1">
      <c r="A4" s="816" t="s">
        <v>8</v>
      </c>
      <c r="B4" s="817"/>
      <c r="C4" s="817"/>
      <c r="D4" s="817"/>
      <c r="E4" s="817"/>
      <c r="F4" s="817"/>
      <c r="G4" s="817"/>
      <c r="H4" s="817"/>
      <c r="I4" s="817"/>
      <c r="J4" s="828"/>
      <c r="K4" s="828"/>
      <c r="L4" s="838"/>
    </row>
    <row r="5" spans="1:12" ht="54.75" customHeight="1">
      <c r="A5" s="816" t="s">
        <v>9</v>
      </c>
      <c r="B5" s="817"/>
      <c r="C5" s="293" t="s">
        <v>10</v>
      </c>
      <c r="D5" s="293" t="s">
        <v>11</v>
      </c>
      <c r="E5" s="293" t="s">
        <v>12</v>
      </c>
      <c r="F5" s="828" t="s">
        <v>170</v>
      </c>
      <c r="G5" s="759"/>
      <c r="H5" s="759"/>
      <c r="I5" s="759"/>
      <c r="J5" s="759"/>
      <c r="K5" s="759"/>
      <c r="L5" s="760"/>
    </row>
    <row r="6" spans="1:23" s="298" customFormat="1" ht="45.75" customHeight="1" thickBot="1">
      <c r="A6" s="845"/>
      <c r="B6" s="846"/>
      <c r="C6" s="846"/>
      <c r="D6" s="846"/>
      <c r="E6" s="846"/>
      <c r="F6" s="15" t="s">
        <v>48</v>
      </c>
      <c r="G6" s="15" t="s">
        <v>49</v>
      </c>
      <c r="H6" s="15" t="s">
        <v>50</v>
      </c>
      <c r="I6" s="15" t="s">
        <v>62</v>
      </c>
      <c r="J6" s="15" t="s">
        <v>68</v>
      </c>
      <c r="K6" s="306" t="s">
        <v>601</v>
      </c>
      <c r="L6" s="154" t="s">
        <v>657</v>
      </c>
      <c r="N6" s="387"/>
      <c r="O6" s="387"/>
      <c r="P6" s="387"/>
      <c r="Q6" s="387"/>
      <c r="R6" s="387"/>
      <c r="S6" s="387"/>
      <c r="T6" s="387"/>
      <c r="U6" s="387"/>
      <c r="V6" s="387"/>
      <c r="W6" s="387"/>
    </row>
    <row r="7" spans="1:12" s="59" customFormat="1" ht="111" customHeight="1">
      <c r="A7" s="307">
        <v>1</v>
      </c>
      <c r="B7" s="120" t="s">
        <v>329</v>
      </c>
      <c r="C7" s="121" t="s">
        <v>814</v>
      </c>
      <c r="D7" s="122" t="s">
        <v>292</v>
      </c>
      <c r="E7" s="122" t="s">
        <v>2</v>
      </c>
      <c r="F7" s="299">
        <v>11.487310370721328</v>
      </c>
      <c r="G7" s="430">
        <v>11.646836724043258</v>
      </c>
      <c r="H7" s="431">
        <v>11.315788071708266</v>
      </c>
      <c r="I7" s="431">
        <v>11.989529537279191</v>
      </c>
      <c r="J7" s="431">
        <v>12.4</v>
      </c>
      <c r="K7" s="432">
        <v>12.5</v>
      </c>
      <c r="L7" s="433">
        <v>12.5</v>
      </c>
    </row>
    <row r="8" spans="1:12" s="59" customFormat="1" ht="86.25" customHeight="1">
      <c r="A8" s="125">
        <v>2</v>
      </c>
      <c r="B8" s="126" t="s">
        <v>330</v>
      </c>
      <c r="C8" s="127" t="s">
        <v>819</v>
      </c>
      <c r="D8" s="128" t="s">
        <v>292</v>
      </c>
      <c r="E8" s="128" t="s">
        <v>2</v>
      </c>
      <c r="F8" s="44">
        <v>27.6678365343209</v>
      </c>
      <c r="G8" s="392">
        <v>27.840946812318975</v>
      </c>
      <c r="H8" s="393">
        <v>28.856489448419527</v>
      </c>
      <c r="I8" s="393">
        <v>30.083743959063774</v>
      </c>
      <c r="J8" s="393">
        <v>32</v>
      </c>
      <c r="K8" s="394">
        <v>32.2</v>
      </c>
      <c r="L8" s="395">
        <v>31.8</v>
      </c>
    </row>
    <row r="9" spans="1:12" s="59" customFormat="1" ht="112.5" customHeight="1">
      <c r="A9" s="125">
        <v>3</v>
      </c>
      <c r="B9" s="126" t="s">
        <v>331</v>
      </c>
      <c r="C9" s="127" t="s">
        <v>332</v>
      </c>
      <c r="D9" s="128" t="s">
        <v>292</v>
      </c>
      <c r="E9" s="128" t="s">
        <v>2</v>
      </c>
      <c r="F9" s="44">
        <v>2.04301541425819</v>
      </c>
      <c r="G9" s="392">
        <v>2.1162086856264413</v>
      </c>
      <c r="H9" s="393">
        <v>2.1041830005073097</v>
      </c>
      <c r="I9" s="393">
        <v>2.088962913613147</v>
      </c>
      <c r="J9" s="393">
        <v>2.1</v>
      </c>
      <c r="K9" s="394">
        <v>2.1</v>
      </c>
      <c r="L9" s="395">
        <v>2</v>
      </c>
    </row>
    <row r="10" spans="1:12" s="59" customFormat="1" ht="71.25" customHeight="1">
      <c r="A10" s="125">
        <v>4</v>
      </c>
      <c r="B10" s="126" t="s">
        <v>333</v>
      </c>
      <c r="C10" s="127" t="s">
        <v>334</v>
      </c>
      <c r="D10" s="128" t="s">
        <v>25</v>
      </c>
      <c r="E10" s="128" t="s">
        <v>335</v>
      </c>
      <c r="F10" s="330"/>
      <c r="G10" s="401">
        <v>20.6</v>
      </c>
      <c r="H10" s="402"/>
      <c r="I10" s="402"/>
      <c r="J10" s="402">
        <v>18.7</v>
      </c>
      <c r="K10" s="403"/>
      <c r="L10" s="395"/>
    </row>
    <row r="11" spans="1:12" s="59" customFormat="1" ht="84.75" customHeight="1">
      <c r="A11" s="125">
        <v>5</v>
      </c>
      <c r="B11" s="126" t="s">
        <v>336</v>
      </c>
      <c r="C11" s="127" t="s">
        <v>337</v>
      </c>
      <c r="D11" s="128" t="s">
        <v>25</v>
      </c>
      <c r="E11" s="128" t="s">
        <v>338</v>
      </c>
      <c r="F11" s="330"/>
      <c r="G11" s="401">
        <v>21</v>
      </c>
      <c r="H11" s="402"/>
      <c r="I11" s="402"/>
      <c r="J11" s="402">
        <v>19.5</v>
      </c>
      <c r="K11" s="403"/>
      <c r="L11" s="404"/>
    </row>
    <row r="12" spans="1:12" s="59" customFormat="1" ht="111" customHeight="1">
      <c r="A12" s="125">
        <v>6</v>
      </c>
      <c r="B12" s="126" t="s">
        <v>339</v>
      </c>
      <c r="C12" s="127" t="s">
        <v>340</v>
      </c>
      <c r="D12" s="128" t="s">
        <v>25</v>
      </c>
      <c r="E12" s="128" t="s">
        <v>341</v>
      </c>
      <c r="F12" s="330"/>
      <c r="G12" s="401">
        <v>25</v>
      </c>
      <c r="H12" s="402"/>
      <c r="I12" s="402"/>
      <c r="J12" s="402">
        <v>24.6</v>
      </c>
      <c r="K12" s="403"/>
      <c r="L12" s="404"/>
    </row>
    <row r="13" spans="1:12" s="59" customFormat="1" ht="111" customHeight="1">
      <c r="A13" s="125">
        <v>7</v>
      </c>
      <c r="B13" s="126" t="s">
        <v>342</v>
      </c>
      <c r="C13" s="127" t="s">
        <v>343</v>
      </c>
      <c r="D13" s="128" t="s">
        <v>25</v>
      </c>
      <c r="E13" s="128" t="s">
        <v>2</v>
      </c>
      <c r="F13" s="330">
        <v>73.78048478382578</v>
      </c>
      <c r="G13" s="401">
        <v>73.85324671238389</v>
      </c>
      <c r="H13" s="402">
        <v>73.29690334220201</v>
      </c>
      <c r="I13" s="402">
        <v>75</v>
      </c>
      <c r="J13" s="402">
        <v>74</v>
      </c>
      <c r="K13" s="403">
        <v>76.7</v>
      </c>
      <c r="L13" s="404">
        <v>77.9</v>
      </c>
    </row>
    <row r="14" spans="1:12" s="59" customFormat="1" ht="64.5" customHeight="1">
      <c r="A14" s="903">
        <v>8</v>
      </c>
      <c r="B14" s="885" t="s">
        <v>344</v>
      </c>
      <c r="C14" s="862" t="s">
        <v>885</v>
      </c>
      <c r="D14" s="128" t="s">
        <v>345</v>
      </c>
      <c r="E14" s="860" t="s">
        <v>2</v>
      </c>
      <c r="F14" s="401">
        <v>19.7360514072831</v>
      </c>
      <c r="G14" s="401">
        <v>19.2339112458128</v>
      </c>
      <c r="H14" s="401">
        <v>18.8</v>
      </c>
      <c r="I14" s="401">
        <v>18.2</v>
      </c>
      <c r="J14" s="401">
        <v>17.6</v>
      </c>
      <c r="K14" s="434">
        <v>17</v>
      </c>
      <c r="L14" s="404"/>
    </row>
    <row r="15" spans="1:12" s="59" customFormat="1" ht="64.5" customHeight="1">
      <c r="A15" s="904"/>
      <c r="B15" s="881"/>
      <c r="C15" s="851"/>
      <c r="D15" s="128" t="s">
        <v>346</v>
      </c>
      <c r="E15" s="853"/>
      <c r="F15" s="666">
        <v>14.9</v>
      </c>
      <c r="G15" s="666">
        <v>14.4</v>
      </c>
      <c r="H15" s="666">
        <v>14.1</v>
      </c>
      <c r="I15" s="666">
        <v>13.5</v>
      </c>
      <c r="J15" s="666">
        <v>12.8</v>
      </c>
      <c r="K15" s="667"/>
      <c r="L15" s="668"/>
    </row>
    <row r="16" spans="1:12" s="59" customFormat="1" ht="64.5" customHeight="1" thickBot="1">
      <c r="A16" s="905"/>
      <c r="B16" s="886"/>
      <c r="C16" s="887"/>
      <c r="D16" s="133" t="s">
        <v>884</v>
      </c>
      <c r="E16" s="880"/>
      <c r="F16" s="435"/>
      <c r="G16" s="435"/>
      <c r="H16" s="435"/>
      <c r="I16" s="435"/>
      <c r="J16" s="435"/>
      <c r="K16" s="436">
        <v>12</v>
      </c>
      <c r="L16" s="427"/>
    </row>
    <row r="17" spans="1:12" ht="64.5" customHeight="1" thickBot="1">
      <c r="A17" s="437" t="s">
        <v>165</v>
      </c>
      <c r="B17" s="437"/>
      <c r="C17" s="437"/>
      <c r="D17" s="437"/>
      <c r="E17" s="437"/>
      <c r="F17" s="437"/>
      <c r="G17" s="437"/>
      <c r="H17" s="437"/>
      <c r="I17" s="437"/>
      <c r="J17" s="437"/>
      <c r="K17" s="437"/>
      <c r="L17" s="437"/>
    </row>
    <row r="18" spans="1:12" ht="30" customHeight="1">
      <c r="A18" s="685" t="s">
        <v>320</v>
      </c>
      <c r="B18" s="698"/>
      <c r="C18" s="698"/>
      <c r="D18" s="698"/>
      <c r="E18" s="698"/>
      <c r="F18" s="698"/>
      <c r="G18" s="698"/>
      <c r="H18" s="698"/>
      <c r="I18" s="698"/>
      <c r="J18" s="699"/>
      <c r="K18" s="699"/>
      <c r="L18" s="686"/>
    </row>
    <row r="19" spans="1:12" ht="30" customHeight="1">
      <c r="A19" s="856" t="s">
        <v>2</v>
      </c>
      <c r="B19" s="857"/>
      <c r="C19" s="857"/>
      <c r="D19" s="857"/>
      <c r="E19" s="857"/>
      <c r="F19" s="857"/>
      <c r="G19" s="857"/>
      <c r="H19" s="857"/>
      <c r="I19" s="857"/>
      <c r="J19" s="858"/>
      <c r="K19" s="858"/>
      <c r="L19" s="859"/>
    </row>
    <row r="20" spans="1:12" ht="45.75" customHeight="1">
      <c r="A20" s="816" t="s">
        <v>8</v>
      </c>
      <c r="B20" s="817"/>
      <c r="C20" s="817"/>
      <c r="D20" s="817"/>
      <c r="E20" s="817"/>
      <c r="F20" s="817"/>
      <c r="G20" s="817"/>
      <c r="H20" s="817"/>
      <c r="I20" s="817"/>
      <c r="J20" s="828"/>
      <c r="K20" s="828"/>
      <c r="L20" s="838"/>
    </row>
    <row r="21" spans="1:12" ht="54.75" customHeight="1">
      <c r="A21" s="816" t="s">
        <v>9</v>
      </c>
      <c r="B21" s="817"/>
      <c r="C21" s="293" t="s">
        <v>10</v>
      </c>
      <c r="D21" s="293" t="s">
        <v>11</v>
      </c>
      <c r="E21" s="293" t="s">
        <v>12</v>
      </c>
      <c r="F21" s="828" t="s">
        <v>170</v>
      </c>
      <c r="G21" s="759"/>
      <c r="H21" s="759"/>
      <c r="I21" s="759"/>
      <c r="J21" s="759"/>
      <c r="K21" s="759"/>
      <c r="L21" s="760"/>
    </row>
    <row r="22" spans="1:12" s="439" customFormat="1" ht="41.25" customHeight="1">
      <c r="A22" s="906"/>
      <c r="B22" s="907"/>
      <c r="C22" s="907"/>
      <c r="D22" s="907"/>
      <c r="E22" s="907"/>
      <c r="F22" s="54">
        <v>2008</v>
      </c>
      <c r="G22" s="54">
        <v>2009</v>
      </c>
      <c r="H22" s="54">
        <v>2010</v>
      </c>
      <c r="I22" s="54">
        <v>2011</v>
      </c>
      <c r="J22" s="438">
        <v>2012</v>
      </c>
      <c r="K22" s="438">
        <v>2013</v>
      </c>
      <c r="L22" s="55">
        <v>2014</v>
      </c>
    </row>
    <row r="23" spans="1:12" s="59" customFormat="1" ht="215.25" customHeight="1">
      <c r="A23" s="125">
        <v>9</v>
      </c>
      <c r="B23" s="126" t="s">
        <v>347</v>
      </c>
      <c r="C23" s="183" t="s">
        <v>815</v>
      </c>
      <c r="D23" s="128" t="s">
        <v>25</v>
      </c>
      <c r="E23" s="128" t="s">
        <v>2</v>
      </c>
      <c r="F23" s="363"/>
      <c r="G23" s="440">
        <v>2.25</v>
      </c>
      <c r="H23" s="420">
        <v>2.55</v>
      </c>
      <c r="I23" s="420">
        <v>2.68</v>
      </c>
      <c r="J23" s="420">
        <v>2.7</v>
      </c>
      <c r="K23" s="421">
        <v>2.661159060715637</v>
      </c>
      <c r="L23" s="422">
        <v>2.69</v>
      </c>
    </row>
    <row r="24" spans="1:12" s="59" customFormat="1" ht="215.25" customHeight="1">
      <c r="A24" s="125">
        <v>10</v>
      </c>
      <c r="B24" s="126" t="s">
        <v>348</v>
      </c>
      <c r="C24" s="183" t="s">
        <v>816</v>
      </c>
      <c r="D24" s="128" t="s">
        <v>25</v>
      </c>
      <c r="E24" s="128" t="s">
        <v>2</v>
      </c>
      <c r="F24" s="330"/>
      <c r="G24" s="401"/>
      <c r="H24" s="402"/>
      <c r="I24" s="402">
        <v>1.87</v>
      </c>
      <c r="J24" s="402"/>
      <c r="K24" s="403">
        <v>2.933300670710074</v>
      </c>
      <c r="L24" s="404">
        <v>3.16</v>
      </c>
    </row>
    <row r="25" spans="1:12" s="59" customFormat="1" ht="90.75" customHeight="1">
      <c r="A25" s="125">
        <v>11</v>
      </c>
      <c r="B25" s="126" t="s">
        <v>349</v>
      </c>
      <c r="C25" s="183" t="s">
        <v>350</v>
      </c>
      <c r="D25" s="128" t="s">
        <v>25</v>
      </c>
      <c r="E25" s="128" t="s">
        <v>2</v>
      </c>
      <c r="F25" s="330"/>
      <c r="G25" s="401">
        <v>0.57</v>
      </c>
      <c r="H25" s="402">
        <v>0.73</v>
      </c>
      <c r="I25" s="402">
        <v>0.85</v>
      </c>
      <c r="J25" s="402"/>
      <c r="K25" s="403"/>
      <c r="L25" s="404">
        <v>0.85</v>
      </c>
    </row>
    <row r="26" spans="1:12" s="59" customFormat="1" ht="124.5" customHeight="1" thickBot="1">
      <c r="A26" s="129">
        <v>12</v>
      </c>
      <c r="B26" s="130" t="s">
        <v>351</v>
      </c>
      <c r="C26" s="300" t="s">
        <v>352</v>
      </c>
      <c r="D26" s="133" t="s">
        <v>25</v>
      </c>
      <c r="E26" s="133" t="s">
        <v>2</v>
      </c>
      <c r="F26" s="333"/>
      <c r="G26" s="435"/>
      <c r="H26" s="425"/>
      <c r="I26" s="425">
        <v>0.79</v>
      </c>
      <c r="J26" s="425"/>
      <c r="K26" s="426"/>
      <c r="L26" s="427">
        <v>0.79</v>
      </c>
    </row>
    <row r="27" spans="1:12" ht="30" customHeight="1" thickBot="1">
      <c r="A27" s="437" t="s">
        <v>165</v>
      </c>
      <c r="B27" s="437"/>
      <c r="C27" s="437"/>
      <c r="D27" s="437"/>
      <c r="E27" s="437"/>
      <c r="F27" s="437"/>
      <c r="G27" s="437"/>
      <c r="H27" s="437"/>
      <c r="I27" s="437"/>
      <c r="J27" s="437"/>
      <c r="K27" s="437"/>
      <c r="L27" s="437"/>
    </row>
    <row r="28" spans="1:12" ht="30" customHeight="1">
      <c r="A28" s="685" t="s">
        <v>320</v>
      </c>
      <c r="B28" s="698"/>
      <c r="C28" s="698"/>
      <c r="D28" s="698"/>
      <c r="E28" s="698"/>
      <c r="F28" s="698"/>
      <c r="G28" s="698"/>
      <c r="H28" s="698"/>
      <c r="I28" s="698"/>
      <c r="J28" s="699"/>
      <c r="K28" s="699"/>
      <c r="L28" s="686"/>
    </row>
    <row r="29" spans="1:12" ht="30" customHeight="1">
      <c r="A29" s="856" t="s">
        <v>2</v>
      </c>
      <c r="B29" s="857"/>
      <c r="C29" s="857"/>
      <c r="D29" s="857"/>
      <c r="E29" s="857"/>
      <c r="F29" s="857"/>
      <c r="G29" s="857"/>
      <c r="H29" s="857"/>
      <c r="I29" s="857"/>
      <c r="J29" s="858"/>
      <c r="K29" s="858"/>
      <c r="L29" s="859"/>
    </row>
    <row r="30" spans="1:12" ht="45.75" customHeight="1">
      <c r="A30" s="816" t="s">
        <v>8</v>
      </c>
      <c r="B30" s="817"/>
      <c r="C30" s="817"/>
      <c r="D30" s="817"/>
      <c r="E30" s="817"/>
      <c r="F30" s="817"/>
      <c r="G30" s="817"/>
      <c r="H30" s="817"/>
      <c r="I30" s="817"/>
      <c r="J30" s="828"/>
      <c r="K30" s="828"/>
      <c r="L30" s="838"/>
    </row>
    <row r="31" spans="1:12" ht="54.75" customHeight="1">
      <c r="A31" s="816" t="s">
        <v>9</v>
      </c>
      <c r="B31" s="817"/>
      <c r="C31" s="293" t="s">
        <v>10</v>
      </c>
      <c r="D31" s="293" t="s">
        <v>11</v>
      </c>
      <c r="E31" s="293" t="s">
        <v>12</v>
      </c>
      <c r="F31" s="828" t="s">
        <v>170</v>
      </c>
      <c r="G31" s="759"/>
      <c r="H31" s="759"/>
      <c r="I31" s="759"/>
      <c r="J31" s="759"/>
      <c r="K31" s="759"/>
      <c r="L31" s="760"/>
    </row>
    <row r="32" spans="1:12" s="439" customFormat="1" ht="41.25" customHeight="1">
      <c r="A32" s="906"/>
      <c r="B32" s="907"/>
      <c r="C32" s="907"/>
      <c r="D32" s="907"/>
      <c r="E32" s="907"/>
      <c r="F32" s="54">
        <v>2008</v>
      </c>
      <c r="G32" s="54">
        <v>2009</v>
      </c>
      <c r="H32" s="54">
        <v>2010</v>
      </c>
      <c r="I32" s="54">
        <v>2011</v>
      </c>
      <c r="J32" s="438">
        <v>2012</v>
      </c>
      <c r="K32" s="438">
        <v>2013</v>
      </c>
      <c r="L32" s="55">
        <v>2014</v>
      </c>
    </row>
    <row r="33" spans="1:12" s="59" customFormat="1" ht="243" customHeight="1">
      <c r="A33" s="125">
        <v>13</v>
      </c>
      <c r="B33" s="126" t="s">
        <v>353</v>
      </c>
      <c r="C33" s="183" t="s">
        <v>817</v>
      </c>
      <c r="D33" s="128" t="s">
        <v>25</v>
      </c>
      <c r="E33" s="128" t="s">
        <v>2</v>
      </c>
      <c r="F33" s="330"/>
      <c r="G33" s="401">
        <v>7.87</v>
      </c>
      <c r="H33" s="402">
        <v>16.17</v>
      </c>
      <c r="I33" s="402">
        <v>9.17</v>
      </c>
      <c r="J33" s="402"/>
      <c r="K33" s="421">
        <v>3</v>
      </c>
      <c r="L33" s="422">
        <v>5.2</v>
      </c>
    </row>
    <row r="34" spans="1:12" s="59" customFormat="1" ht="174" customHeight="1">
      <c r="A34" s="125">
        <v>14</v>
      </c>
      <c r="B34" s="126" t="s">
        <v>354</v>
      </c>
      <c r="C34" s="183" t="s">
        <v>818</v>
      </c>
      <c r="D34" s="128" t="s">
        <v>131</v>
      </c>
      <c r="E34" s="128" t="s">
        <v>2</v>
      </c>
      <c r="F34" s="441"/>
      <c r="G34" s="442">
        <v>137.4</v>
      </c>
      <c r="H34" s="443">
        <v>121.7</v>
      </c>
      <c r="I34" s="443">
        <v>112.8</v>
      </c>
      <c r="J34" s="443"/>
      <c r="K34" s="444">
        <v>1393.2</v>
      </c>
      <c r="L34" s="445">
        <v>1277.2</v>
      </c>
    </row>
    <row r="35" spans="1:12" ht="30" customHeight="1">
      <c r="A35" s="908" t="s">
        <v>33</v>
      </c>
      <c r="B35" s="909"/>
      <c r="C35" s="909"/>
      <c r="D35" s="909"/>
      <c r="E35" s="909"/>
      <c r="F35" s="909"/>
      <c r="G35" s="909"/>
      <c r="H35" s="909"/>
      <c r="I35" s="909"/>
      <c r="J35" s="909"/>
      <c r="K35" s="909"/>
      <c r="L35" s="910"/>
    </row>
    <row r="36" spans="1:12" ht="39.75" customHeight="1">
      <c r="A36" s="911" t="s">
        <v>355</v>
      </c>
      <c r="B36" s="912"/>
      <c r="C36" s="912"/>
      <c r="D36" s="912"/>
      <c r="E36" s="912"/>
      <c r="F36" s="912"/>
      <c r="G36" s="912"/>
      <c r="H36" s="912"/>
      <c r="I36" s="912"/>
      <c r="J36" s="913"/>
      <c r="K36" s="913"/>
      <c r="L36" s="914"/>
    </row>
    <row r="37" spans="1:12" ht="39.75" customHeight="1" thickBot="1">
      <c r="A37" s="899" t="s">
        <v>356</v>
      </c>
      <c r="B37" s="900"/>
      <c r="C37" s="900"/>
      <c r="D37" s="900"/>
      <c r="E37" s="900"/>
      <c r="F37" s="900"/>
      <c r="G37" s="900"/>
      <c r="H37" s="900"/>
      <c r="I37" s="900"/>
      <c r="J37" s="901"/>
      <c r="K37" s="901"/>
      <c r="L37" s="902"/>
    </row>
  </sheetData>
  <sheetProtection/>
  <mergeCells count="26">
    <mergeCell ref="A37:L37"/>
    <mergeCell ref="A14:A16"/>
    <mergeCell ref="B14:B16"/>
    <mergeCell ref="C14:C16"/>
    <mergeCell ref="E14:E16"/>
    <mergeCell ref="A22:E22"/>
    <mergeCell ref="A35:L35"/>
    <mergeCell ref="A18:L18"/>
    <mergeCell ref="A19:L19"/>
    <mergeCell ref="A36:L36"/>
    <mergeCell ref="F31:L31"/>
    <mergeCell ref="A31:B31"/>
    <mergeCell ref="A32:E32"/>
    <mergeCell ref="A1:L1"/>
    <mergeCell ref="A21:B21"/>
    <mergeCell ref="A28:L28"/>
    <mergeCell ref="A29:L29"/>
    <mergeCell ref="A30:L30"/>
    <mergeCell ref="F21:L21"/>
    <mergeCell ref="A20:L20"/>
    <mergeCell ref="A6:E6"/>
    <mergeCell ref="A2:L2"/>
    <mergeCell ref="A3:L3"/>
    <mergeCell ref="A4:L4"/>
    <mergeCell ref="A5:B5"/>
    <mergeCell ref="F5:L5"/>
  </mergeCells>
  <printOptions horizontalCentered="1"/>
  <pageMargins left="0.3937007874015748" right="0.3937007874015748" top="0.5511811023622047" bottom="0.31496062992125984" header="0" footer="0"/>
  <pageSetup fitToHeight="3" horizontalDpi="600" verticalDpi="600" orientation="landscape" paperSize="9" scale="49" r:id="rId1"/>
  <rowBreaks count="2" manualBreakCount="2">
    <brk id="16" max="10" man="1"/>
    <brk id="26" max="10" man="1"/>
  </rowBreaks>
</worksheet>
</file>

<file path=xl/worksheets/sheet33.xml><?xml version="1.0" encoding="utf-8"?>
<worksheet xmlns="http://schemas.openxmlformats.org/spreadsheetml/2006/main" xmlns:r="http://schemas.openxmlformats.org/officeDocument/2006/relationships">
  <sheetPr>
    <pageSetUpPr fitToPage="1"/>
  </sheetPr>
  <dimension ref="A1:L9"/>
  <sheetViews>
    <sheetView zoomScalePageLayoutView="0" workbookViewId="0" topLeftCell="A1">
      <selection activeCell="A1" sqref="A1:L1"/>
    </sheetView>
  </sheetViews>
  <sheetFormatPr defaultColWidth="9.140625" defaultRowHeight="15"/>
  <cols>
    <col min="1" max="1" width="4.140625" style="20" customWidth="1"/>
    <col min="2" max="2" width="31.57421875" style="64" customWidth="1"/>
    <col min="3" max="3" width="54.421875" style="64" customWidth="1"/>
    <col min="4" max="4" width="12.421875" style="66" customWidth="1"/>
    <col min="5" max="5" width="16.57421875" style="66" customWidth="1"/>
    <col min="6" max="7" width="14.57421875" style="66" customWidth="1"/>
    <col min="8" max="12" width="14.57421875" style="20" customWidth="1"/>
    <col min="13" max="16384" width="9.140625" style="20" customWidth="1"/>
  </cols>
  <sheetData>
    <row r="1" spans="1:12" s="14" customFormat="1" ht="30" customHeight="1" thickBot="1">
      <c r="A1" s="684" t="s">
        <v>165</v>
      </c>
      <c r="B1" s="684"/>
      <c r="C1" s="684"/>
      <c r="D1" s="684"/>
      <c r="E1" s="684"/>
      <c r="F1" s="684"/>
      <c r="G1" s="684"/>
      <c r="H1" s="684"/>
      <c r="I1" s="684"/>
      <c r="J1" s="684"/>
      <c r="K1" s="684"/>
      <c r="L1" s="684"/>
    </row>
    <row r="2" spans="1:12" s="14" customFormat="1" ht="30" customHeight="1">
      <c r="A2" s="727" t="s">
        <v>320</v>
      </c>
      <c r="B2" s="728"/>
      <c r="C2" s="728"/>
      <c r="D2" s="728"/>
      <c r="E2" s="728"/>
      <c r="F2" s="728"/>
      <c r="G2" s="728"/>
      <c r="H2" s="728"/>
      <c r="I2" s="728"/>
      <c r="J2" s="728"/>
      <c r="K2" s="728"/>
      <c r="L2" s="729"/>
    </row>
    <row r="3" spans="1:12" s="14" customFormat="1" ht="30" customHeight="1">
      <c r="A3" s="700" t="s">
        <v>2</v>
      </c>
      <c r="B3" s="701"/>
      <c r="C3" s="701"/>
      <c r="D3" s="701"/>
      <c r="E3" s="701"/>
      <c r="F3" s="701"/>
      <c r="G3" s="701"/>
      <c r="H3" s="701"/>
      <c r="I3" s="701"/>
      <c r="J3" s="701"/>
      <c r="K3" s="701"/>
      <c r="L3" s="702"/>
    </row>
    <row r="4" spans="1:12" s="14" customFormat="1" ht="45.75" customHeight="1">
      <c r="A4" s="730" t="s">
        <v>77</v>
      </c>
      <c r="B4" s="731"/>
      <c r="C4" s="732"/>
      <c r="D4" s="732"/>
      <c r="E4" s="732"/>
      <c r="F4" s="732"/>
      <c r="G4" s="732"/>
      <c r="H4" s="732"/>
      <c r="I4" s="732"/>
      <c r="J4" s="732"/>
      <c r="K4" s="732"/>
      <c r="L4" s="733"/>
    </row>
    <row r="5" spans="1:12" ht="54.75" customHeight="1" thickBot="1">
      <c r="A5" s="792" t="s">
        <v>9</v>
      </c>
      <c r="B5" s="793"/>
      <c r="C5" s="15" t="s">
        <v>34</v>
      </c>
      <c r="D5" s="15" t="s">
        <v>11</v>
      </c>
      <c r="E5" s="15" t="s">
        <v>12</v>
      </c>
      <c r="F5" s="15" t="s">
        <v>48</v>
      </c>
      <c r="G5" s="15" t="s">
        <v>49</v>
      </c>
      <c r="H5" s="15" t="s">
        <v>50</v>
      </c>
      <c r="I5" s="15" t="s">
        <v>62</v>
      </c>
      <c r="J5" s="15" t="s">
        <v>68</v>
      </c>
      <c r="K5" s="306" t="s">
        <v>601</v>
      </c>
      <c r="L5" s="154" t="s">
        <v>657</v>
      </c>
    </row>
    <row r="6" spans="1:12" ht="99.75" customHeight="1">
      <c r="A6" s="307">
        <v>1</v>
      </c>
      <c r="B6" s="120" t="s">
        <v>357</v>
      </c>
      <c r="C6" s="121" t="s">
        <v>358</v>
      </c>
      <c r="D6" s="122" t="s">
        <v>25</v>
      </c>
      <c r="E6" s="122" t="s">
        <v>359</v>
      </c>
      <c r="F6" s="327">
        <v>84.03470729081079</v>
      </c>
      <c r="G6" s="327">
        <v>83.49422652677256</v>
      </c>
      <c r="H6" s="327">
        <v>82.98408493072888</v>
      </c>
      <c r="I6" s="327">
        <v>82.73273689263029</v>
      </c>
      <c r="J6" s="327">
        <v>82.74</v>
      </c>
      <c r="K6" s="328" t="s">
        <v>612</v>
      </c>
      <c r="L6" s="329">
        <v>83.89</v>
      </c>
    </row>
    <row r="7" spans="1:12" ht="99.75" customHeight="1">
      <c r="A7" s="125">
        <v>2</v>
      </c>
      <c r="B7" s="126" t="s">
        <v>360</v>
      </c>
      <c r="C7" s="127" t="s">
        <v>361</v>
      </c>
      <c r="D7" s="128" t="s">
        <v>25</v>
      </c>
      <c r="E7" s="128" t="s">
        <v>2</v>
      </c>
      <c r="F7" s="330">
        <v>1.566364054953178</v>
      </c>
      <c r="G7" s="330">
        <v>1.659769822186185</v>
      </c>
      <c r="H7" s="330">
        <v>1.7533695904787876</v>
      </c>
      <c r="I7" s="330">
        <v>1.8268830331463104</v>
      </c>
      <c r="J7" s="330">
        <v>1.9</v>
      </c>
      <c r="K7" s="331">
        <v>1.99</v>
      </c>
      <c r="L7" s="187">
        <v>2.09</v>
      </c>
    </row>
    <row r="8" spans="1:12" ht="99.75" customHeight="1" thickBot="1">
      <c r="A8" s="129">
        <v>3</v>
      </c>
      <c r="B8" s="130" t="s">
        <v>362</v>
      </c>
      <c r="C8" s="131" t="s">
        <v>363</v>
      </c>
      <c r="D8" s="133" t="s">
        <v>25</v>
      </c>
      <c r="E8" s="133" t="s">
        <v>191</v>
      </c>
      <c r="F8" s="333">
        <v>92.96524453025862</v>
      </c>
      <c r="G8" s="333">
        <v>92.68225354746124</v>
      </c>
      <c r="H8" s="333">
        <v>92.69010287365047</v>
      </c>
      <c r="I8" s="333">
        <v>92.7764724172544</v>
      </c>
      <c r="J8" s="333">
        <v>93.02</v>
      </c>
      <c r="K8" s="334">
        <v>93.32</v>
      </c>
      <c r="L8" s="335">
        <v>94.64</v>
      </c>
    </row>
    <row r="9" spans="1:4" ht="15">
      <c r="A9" s="386" t="s">
        <v>606</v>
      </c>
      <c r="B9" s="386"/>
      <c r="C9" s="386"/>
      <c r="D9" s="386"/>
    </row>
  </sheetData>
  <sheetProtection/>
  <mergeCells count="5">
    <mergeCell ref="A1:L1"/>
    <mergeCell ref="A2:L2"/>
    <mergeCell ref="A3:L3"/>
    <mergeCell ref="A4:L4"/>
    <mergeCell ref="A5:B5"/>
  </mergeCells>
  <printOptions horizontalCentered="1"/>
  <pageMargins left="0.3937007874015748" right="0.3937007874015748" top="0.5511811023622047" bottom="0.5511811023622047" header="0" footer="0"/>
  <pageSetup fitToHeight="1" fitToWidth="1" horizontalDpi="600" verticalDpi="600" orientation="landscape" paperSize="9" scale="59" r:id="rId1"/>
</worksheet>
</file>

<file path=xl/worksheets/sheet34.xml><?xml version="1.0" encoding="utf-8"?>
<worksheet xmlns="http://schemas.openxmlformats.org/spreadsheetml/2006/main" xmlns:r="http://schemas.openxmlformats.org/officeDocument/2006/relationships">
  <sheetPr>
    <tabColor theme="3" tint="0.39998000860214233"/>
    <pageSetUpPr fitToPage="1"/>
  </sheetPr>
  <dimension ref="A1:K9"/>
  <sheetViews>
    <sheetView zoomScalePageLayoutView="0" workbookViewId="0" topLeftCell="A1">
      <selection activeCell="A4" sqref="A4"/>
    </sheetView>
  </sheetViews>
  <sheetFormatPr defaultColWidth="9.140625" defaultRowHeight="15"/>
  <cols>
    <col min="1" max="2" width="95.7109375" style="64" customWidth="1"/>
    <col min="3" max="3" width="23.7109375" style="64" customWidth="1"/>
    <col min="4" max="4" width="18.7109375" style="64" customWidth="1"/>
    <col min="5" max="5" width="21.28125" style="64" customWidth="1"/>
    <col min="6" max="6" width="22.57421875" style="66" customWidth="1"/>
    <col min="7" max="7" width="23.8515625" style="66" customWidth="1"/>
    <col min="8" max="8" width="11.00390625" style="66" customWidth="1"/>
    <col min="9" max="9" width="10.57421875" style="66" customWidth="1"/>
    <col min="10" max="10" width="11.7109375" style="66" customWidth="1"/>
    <col min="11" max="11" width="10.57421875" style="66" customWidth="1"/>
    <col min="12" max="12" width="10.57421875" style="20" customWidth="1"/>
    <col min="13" max="13" width="9.7109375" style="20" customWidth="1"/>
    <col min="14" max="16384" width="9.140625" style="20" customWidth="1"/>
  </cols>
  <sheetData>
    <row r="1" spans="1:11" s="197" customFormat="1" ht="27" customHeight="1" thickBot="1">
      <c r="A1" s="684" t="s">
        <v>165</v>
      </c>
      <c r="B1" s="684"/>
      <c r="C1" s="65"/>
      <c r="D1" s="65"/>
      <c r="E1" s="65"/>
      <c r="F1" s="172"/>
      <c r="G1" s="172"/>
      <c r="H1" s="172"/>
      <c r="I1" s="172"/>
      <c r="J1" s="172"/>
      <c r="K1" s="172"/>
    </row>
    <row r="2" spans="1:11" s="197" customFormat="1" ht="25.5" customHeight="1">
      <c r="A2" s="685" t="s">
        <v>364</v>
      </c>
      <c r="B2" s="686"/>
      <c r="C2" s="65"/>
      <c r="D2" s="65"/>
      <c r="E2" s="65"/>
      <c r="F2" s="172"/>
      <c r="G2" s="172"/>
      <c r="H2" s="172"/>
      <c r="I2" s="172"/>
      <c r="J2" s="172"/>
      <c r="K2" s="172"/>
    </row>
    <row r="3" spans="1:11" s="197" customFormat="1" ht="24" customHeight="1" thickBot="1">
      <c r="A3" s="897" t="s">
        <v>2</v>
      </c>
      <c r="B3" s="898"/>
      <c r="C3" s="65"/>
      <c r="D3" s="65"/>
      <c r="E3" s="65"/>
      <c r="F3" s="172"/>
      <c r="G3" s="172"/>
      <c r="H3" s="172"/>
      <c r="I3" s="172"/>
      <c r="J3" s="172"/>
      <c r="K3" s="172"/>
    </row>
    <row r="4" spans="1:10" s="59" customFormat="1" ht="118.5" customHeight="1">
      <c r="A4" s="240" t="s">
        <v>365</v>
      </c>
      <c r="B4" s="241" t="s">
        <v>820</v>
      </c>
      <c r="C4" s="72"/>
      <c r="D4" s="72"/>
      <c r="E4" s="69"/>
      <c r="F4" s="69"/>
      <c r="G4" s="69"/>
      <c r="H4" s="69"/>
      <c r="I4" s="69"/>
      <c r="J4" s="69"/>
    </row>
    <row r="5" spans="1:11" ht="105" customHeight="1">
      <c r="A5" s="243" t="s">
        <v>366</v>
      </c>
      <c r="B5" s="244" t="s">
        <v>367</v>
      </c>
      <c r="E5" s="66"/>
      <c r="K5" s="20"/>
    </row>
    <row r="6" spans="1:10" s="59" customFormat="1" ht="105" customHeight="1">
      <c r="A6" s="447" t="s">
        <v>821</v>
      </c>
      <c r="B6" s="244" t="s">
        <v>613</v>
      </c>
      <c r="C6" s="72"/>
      <c r="D6" s="72"/>
      <c r="E6" s="69"/>
      <c r="F6" s="69"/>
      <c r="G6" s="69"/>
      <c r="H6" s="69"/>
      <c r="I6" s="69"/>
      <c r="J6" s="69"/>
    </row>
    <row r="7" spans="1:10" s="59" customFormat="1" ht="89.25" customHeight="1" thickBot="1">
      <c r="A7" s="245" t="s">
        <v>368</v>
      </c>
      <c r="B7" s="246" t="s">
        <v>614</v>
      </c>
      <c r="C7" s="72"/>
      <c r="D7" s="72"/>
      <c r="E7" s="69"/>
      <c r="F7" s="69"/>
      <c r="G7" s="69"/>
      <c r="H7" s="69"/>
      <c r="I7" s="69"/>
      <c r="J7" s="69"/>
    </row>
    <row r="8" spans="1:2" ht="24" customHeight="1" thickBot="1">
      <c r="A8" s="689" t="s">
        <v>599</v>
      </c>
      <c r="B8" s="690"/>
    </row>
    <row r="9" spans="1:2" ht="33.75" customHeight="1" thickBot="1">
      <c r="A9" s="761" t="s">
        <v>696</v>
      </c>
      <c r="B9" s="762"/>
    </row>
  </sheetData>
  <sheetProtection/>
  <mergeCells count="5">
    <mergeCell ref="A1:B1"/>
    <mergeCell ref="A2:B2"/>
    <mergeCell ref="A3:B3"/>
    <mergeCell ref="A8:B8"/>
    <mergeCell ref="A9:B9"/>
  </mergeCells>
  <printOptions horizontalCentered="1"/>
  <pageMargins left="0.2362204724409449" right="0.2755905511811024" top="0.7480314960629921" bottom="0.5511811023622047" header="0" footer="0"/>
  <pageSetup fitToHeight="1" fitToWidth="1" horizontalDpi="600" verticalDpi="600" orientation="landscape" paperSize="9" scale="74" r:id="rId1"/>
</worksheet>
</file>

<file path=xl/worksheets/sheet35.xml><?xml version="1.0" encoding="utf-8"?>
<worksheet xmlns="http://schemas.openxmlformats.org/spreadsheetml/2006/main" xmlns:r="http://schemas.openxmlformats.org/officeDocument/2006/relationships">
  <dimension ref="A1:L34"/>
  <sheetViews>
    <sheetView zoomScalePageLayoutView="0" workbookViewId="0" topLeftCell="A1">
      <selection activeCell="A1" sqref="A1:L1"/>
    </sheetView>
  </sheetViews>
  <sheetFormatPr defaultColWidth="9.140625" defaultRowHeight="15"/>
  <cols>
    <col min="1" max="1" width="4.140625" style="484" customWidth="1"/>
    <col min="2" max="2" width="50.57421875" style="484" customWidth="1"/>
    <col min="3" max="3" width="75.7109375" style="484" customWidth="1"/>
    <col min="4" max="5" width="13.421875" style="484" customWidth="1"/>
    <col min="6" max="12" width="12.28125" style="484" customWidth="1"/>
    <col min="13" max="16384" width="9.140625" style="484" customWidth="1"/>
  </cols>
  <sheetData>
    <row r="1" spans="1:12" s="448" customFormat="1" ht="30" customHeight="1" thickBot="1">
      <c r="A1" s="915" t="s">
        <v>165</v>
      </c>
      <c r="B1" s="915"/>
      <c r="C1" s="915"/>
      <c r="D1" s="915"/>
      <c r="E1" s="915"/>
      <c r="F1" s="915"/>
      <c r="G1" s="915"/>
      <c r="H1" s="915"/>
      <c r="I1" s="915"/>
      <c r="J1" s="915"/>
      <c r="K1" s="915"/>
      <c r="L1" s="915"/>
    </row>
    <row r="2" spans="1:12" s="448" customFormat="1" ht="33" customHeight="1">
      <c r="A2" s="916" t="s">
        <v>369</v>
      </c>
      <c r="B2" s="917"/>
      <c r="C2" s="917"/>
      <c r="D2" s="917"/>
      <c r="E2" s="917"/>
      <c r="F2" s="917"/>
      <c r="G2" s="917"/>
      <c r="H2" s="917"/>
      <c r="I2" s="918"/>
      <c r="J2" s="918"/>
      <c r="K2" s="918"/>
      <c r="L2" s="919"/>
    </row>
    <row r="3" spans="1:12" s="448" customFormat="1" ht="33.75" customHeight="1">
      <c r="A3" s="920" t="s">
        <v>2</v>
      </c>
      <c r="B3" s="921"/>
      <c r="C3" s="921"/>
      <c r="D3" s="921"/>
      <c r="E3" s="921"/>
      <c r="F3" s="921"/>
      <c r="G3" s="921"/>
      <c r="H3" s="921"/>
      <c r="I3" s="922"/>
      <c r="J3" s="922"/>
      <c r="K3" s="922"/>
      <c r="L3" s="923"/>
    </row>
    <row r="4" spans="1:12" s="448" customFormat="1" ht="67.5" customHeight="1">
      <c r="A4" s="924" t="s">
        <v>8</v>
      </c>
      <c r="B4" s="925"/>
      <c r="C4" s="925"/>
      <c r="D4" s="925"/>
      <c r="E4" s="925"/>
      <c r="F4" s="925"/>
      <c r="G4" s="925"/>
      <c r="H4" s="925"/>
      <c r="I4" s="925"/>
      <c r="J4" s="925"/>
      <c r="K4" s="925"/>
      <c r="L4" s="926"/>
    </row>
    <row r="5" spans="1:12" s="449" customFormat="1" ht="56.25" customHeight="1" thickBot="1">
      <c r="A5" s="825" t="s">
        <v>9</v>
      </c>
      <c r="B5" s="826"/>
      <c r="C5" s="114" t="s">
        <v>10</v>
      </c>
      <c r="D5" s="114" t="s">
        <v>11</v>
      </c>
      <c r="E5" s="114" t="s">
        <v>12</v>
      </c>
      <c r="F5" s="114">
        <v>2008</v>
      </c>
      <c r="G5" s="114">
        <v>2009</v>
      </c>
      <c r="H5" s="114">
        <v>2010</v>
      </c>
      <c r="I5" s="114">
        <v>2011</v>
      </c>
      <c r="J5" s="320">
        <v>2012</v>
      </c>
      <c r="K5" s="320">
        <v>2013</v>
      </c>
      <c r="L5" s="321">
        <v>2014</v>
      </c>
    </row>
    <row r="6" spans="1:12" s="343" customFormat="1" ht="130.5" customHeight="1">
      <c r="A6" s="119" t="s">
        <v>370</v>
      </c>
      <c r="B6" s="282" t="s">
        <v>371</v>
      </c>
      <c r="C6" s="121" t="s">
        <v>822</v>
      </c>
      <c r="D6" s="122" t="s">
        <v>25</v>
      </c>
      <c r="E6" s="122" t="s">
        <v>372</v>
      </c>
      <c r="F6" s="327">
        <v>36.5</v>
      </c>
      <c r="G6" s="327">
        <v>37.2</v>
      </c>
      <c r="H6" s="327">
        <v>35</v>
      </c>
      <c r="I6" s="450">
        <v>48</v>
      </c>
      <c r="J6" s="450">
        <v>55</v>
      </c>
      <c r="K6" s="451">
        <v>56</v>
      </c>
      <c r="L6" s="452">
        <v>59</v>
      </c>
    </row>
    <row r="7" spans="1:12" s="343" customFormat="1" ht="130.5" customHeight="1">
      <c r="A7" s="125" t="s">
        <v>373</v>
      </c>
      <c r="B7" s="182" t="s">
        <v>374</v>
      </c>
      <c r="C7" s="127" t="s">
        <v>375</v>
      </c>
      <c r="D7" s="128" t="s">
        <v>14</v>
      </c>
      <c r="E7" s="128" t="s">
        <v>372</v>
      </c>
      <c r="F7" s="283">
        <v>95816</v>
      </c>
      <c r="G7" s="283">
        <v>103114</v>
      </c>
      <c r="H7" s="283">
        <v>115594</v>
      </c>
      <c r="I7" s="453">
        <v>124417</v>
      </c>
      <c r="J7" s="453">
        <v>127042</v>
      </c>
      <c r="K7" s="454">
        <v>127992</v>
      </c>
      <c r="L7" s="455">
        <v>130797</v>
      </c>
    </row>
    <row r="8" spans="1:12" s="343" customFormat="1" ht="130.5" customHeight="1">
      <c r="A8" s="125" t="s">
        <v>376</v>
      </c>
      <c r="B8" s="182" t="s">
        <v>377</v>
      </c>
      <c r="C8" s="127" t="s">
        <v>823</v>
      </c>
      <c r="D8" s="128" t="s">
        <v>14</v>
      </c>
      <c r="E8" s="128" t="s">
        <v>378</v>
      </c>
      <c r="F8" s="283">
        <v>54673</v>
      </c>
      <c r="G8" s="283">
        <v>60994</v>
      </c>
      <c r="H8" s="283">
        <v>63623</v>
      </c>
      <c r="I8" s="453">
        <v>116443</v>
      </c>
      <c r="J8" s="453">
        <v>155838</v>
      </c>
      <c r="K8" s="454">
        <v>162627</v>
      </c>
      <c r="L8" s="455">
        <v>185221</v>
      </c>
    </row>
    <row r="9" spans="1:12" s="343" customFormat="1" ht="130.5" customHeight="1">
      <c r="A9" s="125" t="s">
        <v>379</v>
      </c>
      <c r="B9" s="126" t="s">
        <v>380</v>
      </c>
      <c r="C9" s="127" t="s">
        <v>824</v>
      </c>
      <c r="D9" s="128" t="s">
        <v>25</v>
      </c>
      <c r="E9" s="128" t="s">
        <v>381</v>
      </c>
      <c r="F9" s="363">
        <v>3.5</v>
      </c>
      <c r="G9" s="363">
        <v>3.6</v>
      </c>
      <c r="H9" s="363">
        <v>5</v>
      </c>
      <c r="I9" s="450">
        <v>5</v>
      </c>
      <c r="J9" s="450">
        <v>7.5</v>
      </c>
      <c r="K9" s="451">
        <v>8.7</v>
      </c>
      <c r="L9" s="452">
        <v>10.71</v>
      </c>
    </row>
    <row r="10" spans="1:12" s="343" customFormat="1" ht="130.5" customHeight="1">
      <c r="A10" s="125" t="s">
        <v>382</v>
      </c>
      <c r="B10" s="126" t="s">
        <v>383</v>
      </c>
      <c r="C10" s="127" t="s">
        <v>384</v>
      </c>
      <c r="D10" s="128" t="s">
        <v>14</v>
      </c>
      <c r="E10" s="128" t="s">
        <v>385</v>
      </c>
      <c r="F10" s="283">
        <v>69375</v>
      </c>
      <c r="G10" s="283">
        <v>71561</v>
      </c>
      <c r="H10" s="283">
        <v>90228</v>
      </c>
      <c r="I10" s="453">
        <v>90228</v>
      </c>
      <c r="J10" s="453">
        <v>189457</v>
      </c>
      <c r="K10" s="454">
        <v>227886</v>
      </c>
      <c r="L10" s="455">
        <v>210506</v>
      </c>
    </row>
    <row r="11" spans="1:12" s="343" customFormat="1" ht="136.5" customHeight="1" thickBot="1">
      <c r="A11" s="129" t="s">
        <v>386</v>
      </c>
      <c r="B11" s="189" t="s">
        <v>387</v>
      </c>
      <c r="C11" s="131" t="s">
        <v>825</v>
      </c>
      <c r="D11" s="133" t="s">
        <v>14</v>
      </c>
      <c r="E11" s="133" t="s">
        <v>388</v>
      </c>
      <c r="F11" s="456"/>
      <c r="G11" s="456"/>
      <c r="H11" s="457">
        <v>16</v>
      </c>
      <c r="I11" s="457">
        <v>16</v>
      </c>
      <c r="J11" s="457">
        <v>17</v>
      </c>
      <c r="K11" s="458">
        <v>17</v>
      </c>
      <c r="L11" s="459">
        <v>17</v>
      </c>
    </row>
    <row r="12" spans="1:12" s="448" customFormat="1" ht="30" customHeight="1" thickBot="1">
      <c r="A12" s="460" t="s">
        <v>165</v>
      </c>
      <c r="B12" s="460"/>
      <c r="C12" s="460"/>
      <c r="D12" s="460"/>
      <c r="E12" s="460"/>
      <c r="F12" s="460"/>
      <c r="G12" s="460"/>
      <c r="H12" s="460"/>
      <c r="I12" s="460"/>
      <c r="J12" s="460"/>
      <c r="K12" s="460"/>
      <c r="L12" s="460"/>
    </row>
    <row r="13" spans="1:12" s="448" customFormat="1" ht="33" customHeight="1">
      <c r="A13" s="916" t="s">
        <v>369</v>
      </c>
      <c r="B13" s="917"/>
      <c r="C13" s="917"/>
      <c r="D13" s="917"/>
      <c r="E13" s="917"/>
      <c r="F13" s="917"/>
      <c r="G13" s="917"/>
      <c r="H13" s="917"/>
      <c r="I13" s="918"/>
      <c r="J13" s="918"/>
      <c r="K13" s="918"/>
      <c r="L13" s="919"/>
    </row>
    <row r="14" spans="1:12" s="448" customFormat="1" ht="33.75" customHeight="1">
      <c r="A14" s="920" t="s">
        <v>2</v>
      </c>
      <c r="B14" s="921"/>
      <c r="C14" s="921"/>
      <c r="D14" s="921"/>
      <c r="E14" s="921"/>
      <c r="F14" s="921"/>
      <c r="G14" s="921"/>
      <c r="H14" s="921"/>
      <c r="I14" s="922"/>
      <c r="J14" s="922"/>
      <c r="K14" s="922"/>
      <c r="L14" s="923"/>
    </row>
    <row r="15" spans="1:12" s="448" customFormat="1" ht="67.5" customHeight="1">
      <c r="A15" s="924" t="s">
        <v>8</v>
      </c>
      <c r="B15" s="925"/>
      <c r="C15" s="925"/>
      <c r="D15" s="925"/>
      <c r="E15" s="925"/>
      <c r="F15" s="925"/>
      <c r="G15" s="925"/>
      <c r="H15" s="925"/>
      <c r="I15" s="925"/>
      <c r="J15" s="925"/>
      <c r="K15" s="925"/>
      <c r="L15" s="926"/>
    </row>
    <row r="16" spans="1:12" s="449" customFormat="1" ht="56.25" customHeight="1" thickBot="1">
      <c r="A16" s="825" t="s">
        <v>9</v>
      </c>
      <c r="B16" s="826"/>
      <c r="C16" s="114" t="s">
        <v>10</v>
      </c>
      <c r="D16" s="114" t="s">
        <v>11</v>
      </c>
      <c r="E16" s="114" t="s">
        <v>12</v>
      </c>
      <c r="F16" s="114">
        <v>2008</v>
      </c>
      <c r="G16" s="114">
        <v>2009</v>
      </c>
      <c r="H16" s="114">
        <v>2010</v>
      </c>
      <c r="I16" s="114">
        <v>2011</v>
      </c>
      <c r="J16" s="320">
        <v>2012</v>
      </c>
      <c r="K16" s="461">
        <v>2013</v>
      </c>
      <c r="L16" s="462">
        <v>2014</v>
      </c>
    </row>
    <row r="17" spans="1:12" s="343" customFormat="1" ht="130.5" customHeight="1">
      <c r="A17" s="125" t="s">
        <v>389</v>
      </c>
      <c r="B17" s="182" t="s">
        <v>390</v>
      </c>
      <c r="C17" s="127" t="s">
        <v>391</v>
      </c>
      <c r="D17" s="463" t="s">
        <v>14</v>
      </c>
      <c r="E17" s="463" t="s">
        <v>392</v>
      </c>
      <c r="F17" s="363"/>
      <c r="G17" s="363"/>
      <c r="H17" s="283"/>
      <c r="I17" s="283">
        <v>64</v>
      </c>
      <c r="J17" s="283">
        <v>75</v>
      </c>
      <c r="K17" s="464">
        <v>92</v>
      </c>
      <c r="L17" s="465">
        <v>109</v>
      </c>
    </row>
    <row r="18" spans="1:12" s="343" customFormat="1" ht="123" customHeight="1">
      <c r="A18" s="125" t="s">
        <v>393</v>
      </c>
      <c r="B18" s="182" t="s">
        <v>394</v>
      </c>
      <c r="C18" s="127" t="s">
        <v>395</v>
      </c>
      <c r="D18" s="466" t="s">
        <v>14</v>
      </c>
      <c r="E18" s="466" t="s">
        <v>392</v>
      </c>
      <c r="F18" s="363"/>
      <c r="G18" s="363"/>
      <c r="H18" s="363"/>
      <c r="I18" s="450" t="s">
        <v>396</v>
      </c>
      <c r="J18" s="450" t="s">
        <v>397</v>
      </c>
      <c r="K18" s="467" t="s">
        <v>619</v>
      </c>
      <c r="L18" s="468">
        <v>2380</v>
      </c>
    </row>
    <row r="19" spans="1:12" s="343" customFormat="1" ht="123" customHeight="1">
      <c r="A19" s="927" t="s">
        <v>398</v>
      </c>
      <c r="B19" s="929" t="s">
        <v>399</v>
      </c>
      <c r="C19" s="931" t="s">
        <v>400</v>
      </c>
      <c r="D19" s="466" t="s">
        <v>401</v>
      </c>
      <c r="E19" s="466" t="s">
        <v>388</v>
      </c>
      <c r="F19" s="283">
        <v>64221</v>
      </c>
      <c r="G19" s="283">
        <v>67780</v>
      </c>
      <c r="H19" s="283">
        <v>72688</v>
      </c>
      <c r="I19" s="453">
        <v>71472</v>
      </c>
      <c r="J19" s="453">
        <v>69661</v>
      </c>
      <c r="K19" s="469"/>
      <c r="L19" s="465"/>
    </row>
    <row r="20" spans="1:12" s="343" customFormat="1" ht="123" customHeight="1">
      <c r="A20" s="927"/>
      <c r="B20" s="929"/>
      <c r="C20" s="931"/>
      <c r="D20" s="466" t="s">
        <v>402</v>
      </c>
      <c r="E20" s="466" t="s">
        <v>403</v>
      </c>
      <c r="F20" s="283">
        <v>28664</v>
      </c>
      <c r="G20" s="283">
        <v>31741</v>
      </c>
      <c r="H20" s="283">
        <v>36031</v>
      </c>
      <c r="I20" s="453">
        <v>35976</v>
      </c>
      <c r="J20" s="453">
        <v>34104</v>
      </c>
      <c r="K20" s="454"/>
      <c r="L20" s="455"/>
    </row>
    <row r="21" spans="1:12" s="343" customFormat="1" ht="123" customHeight="1">
      <c r="A21" s="927"/>
      <c r="B21" s="929"/>
      <c r="C21" s="931"/>
      <c r="D21" s="466" t="s">
        <v>404</v>
      </c>
      <c r="E21" s="466" t="s">
        <v>388</v>
      </c>
      <c r="F21" s="283">
        <v>66250</v>
      </c>
      <c r="G21" s="283">
        <v>65649</v>
      </c>
      <c r="H21" s="283">
        <v>62078</v>
      </c>
      <c r="I21" s="453">
        <v>66764</v>
      </c>
      <c r="J21" s="453">
        <v>80014</v>
      </c>
      <c r="K21" s="454"/>
      <c r="L21" s="455"/>
    </row>
    <row r="22" spans="1:12" s="343" customFormat="1" ht="123" customHeight="1">
      <c r="A22" s="927"/>
      <c r="B22" s="929"/>
      <c r="C22" s="931"/>
      <c r="D22" s="466" t="s">
        <v>405</v>
      </c>
      <c r="E22" s="463" t="s">
        <v>403</v>
      </c>
      <c r="F22" s="283">
        <v>183757</v>
      </c>
      <c r="G22" s="283">
        <v>164453</v>
      </c>
      <c r="H22" s="283">
        <v>150450</v>
      </c>
      <c r="I22" s="453">
        <v>136242</v>
      </c>
      <c r="J22" s="453">
        <v>118904</v>
      </c>
      <c r="K22" s="454"/>
      <c r="L22" s="455"/>
    </row>
    <row r="23" spans="1:12" s="343" customFormat="1" ht="123" customHeight="1" thickBot="1">
      <c r="A23" s="928"/>
      <c r="B23" s="930"/>
      <c r="C23" s="932"/>
      <c r="D23" s="470" t="s">
        <v>406</v>
      </c>
      <c r="E23" s="471" t="s">
        <v>407</v>
      </c>
      <c r="F23" s="457">
        <v>5090</v>
      </c>
      <c r="G23" s="457">
        <v>6272</v>
      </c>
      <c r="H23" s="457">
        <v>6018</v>
      </c>
      <c r="I23" s="457">
        <v>5033</v>
      </c>
      <c r="J23" s="457">
        <v>4809</v>
      </c>
      <c r="K23" s="135"/>
      <c r="L23" s="136"/>
    </row>
    <row r="24" spans="1:12" s="448" customFormat="1" ht="30" customHeight="1" thickBot="1">
      <c r="A24" s="460" t="s">
        <v>165</v>
      </c>
      <c r="B24" s="460"/>
      <c r="C24" s="460"/>
      <c r="D24" s="460"/>
      <c r="E24" s="460"/>
      <c r="F24" s="460"/>
      <c r="G24" s="460"/>
      <c r="H24" s="460"/>
      <c r="I24" s="460"/>
      <c r="J24" s="460"/>
      <c r="K24" s="460"/>
      <c r="L24" s="460"/>
    </row>
    <row r="25" spans="1:12" s="448" customFormat="1" ht="33" customHeight="1">
      <c r="A25" s="916" t="s">
        <v>369</v>
      </c>
      <c r="B25" s="917"/>
      <c r="C25" s="917"/>
      <c r="D25" s="917"/>
      <c r="E25" s="917"/>
      <c r="F25" s="917"/>
      <c r="G25" s="917"/>
      <c r="H25" s="917"/>
      <c r="I25" s="918"/>
      <c r="J25" s="918"/>
      <c r="K25" s="918"/>
      <c r="L25" s="919"/>
    </row>
    <row r="26" spans="1:12" s="448" customFormat="1" ht="33.75" customHeight="1">
      <c r="A26" s="920" t="s">
        <v>2</v>
      </c>
      <c r="B26" s="921"/>
      <c r="C26" s="921"/>
      <c r="D26" s="921"/>
      <c r="E26" s="921"/>
      <c r="F26" s="921"/>
      <c r="G26" s="921"/>
      <c r="H26" s="921"/>
      <c r="I26" s="922"/>
      <c r="J26" s="922"/>
      <c r="K26" s="922"/>
      <c r="L26" s="923"/>
    </row>
    <row r="27" spans="1:12" s="448" customFormat="1" ht="67.5" customHeight="1">
      <c r="A27" s="924" t="s">
        <v>8</v>
      </c>
      <c r="B27" s="925"/>
      <c r="C27" s="925"/>
      <c r="D27" s="925"/>
      <c r="E27" s="925"/>
      <c r="F27" s="925"/>
      <c r="G27" s="925"/>
      <c r="H27" s="925"/>
      <c r="I27" s="925"/>
      <c r="J27" s="925"/>
      <c r="K27" s="925"/>
      <c r="L27" s="926"/>
    </row>
    <row r="28" spans="1:12" s="449" customFormat="1" ht="56.25" customHeight="1" thickBot="1">
      <c r="A28" s="825" t="s">
        <v>9</v>
      </c>
      <c r="B28" s="826"/>
      <c r="C28" s="114" t="s">
        <v>10</v>
      </c>
      <c r="D28" s="114" t="s">
        <v>11</v>
      </c>
      <c r="E28" s="114" t="s">
        <v>12</v>
      </c>
      <c r="F28" s="114">
        <v>2008</v>
      </c>
      <c r="G28" s="114">
        <v>2009</v>
      </c>
      <c r="H28" s="114">
        <v>2010</v>
      </c>
      <c r="I28" s="114">
        <v>2011</v>
      </c>
      <c r="J28" s="320">
        <v>2012</v>
      </c>
      <c r="K28" s="320">
        <v>2013</v>
      </c>
      <c r="L28" s="321">
        <v>2014</v>
      </c>
    </row>
    <row r="29" spans="1:12" s="343" customFormat="1" ht="123" customHeight="1">
      <c r="A29" s="472" t="s">
        <v>408</v>
      </c>
      <c r="B29" s="473" t="s">
        <v>409</v>
      </c>
      <c r="C29" s="474" t="s">
        <v>410</v>
      </c>
      <c r="D29" s="128" t="s">
        <v>25</v>
      </c>
      <c r="E29" s="463" t="s">
        <v>407</v>
      </c>
      <c r="F29" s="363">
        <v>59.3</v>
      </c>
      <c r="G29" s="363">
        <v>58.5</v>
      </c>
      <c r="H29" s="363">
        <v>58</v>
      </c>
      <c r="I29" s="450">
        <v>58.14</v>
      </c>
      <c r="J29" s="450">
        <v>56.03</v>
      </c>
      <c r="K29" s="451"/>
      <c r="L29" s="452"/>
    </row>
    <row r="30" spans="1:12" s="343" customFormat="1" ht="123" customHeight="1">
      <c r="A30" s="472" t="s">
        <v>411</v>
      </c>
      <c r="B30" s="473" t="s">
        <v>412</v>
      </c>
      <c r="C30" s="474" t="s">
        <v>826</v>
      </c>
      <c r="D30" s="128" t="s">
        <v>25</v>
      </c>
      <c r="E30" s="463" t="s">
        <v>403</v>
      </c>
      <c r="F30" s="363">
        <v>56.1</v>
      </c>
      <c r="G30" s="363">
        <v>58.5</v>
      </c>
      <c r="H30" s="363">
        <v>63</v>
      </c>
      <c r="I30" s="450">
        <v>57.06</v>
      </c>
      <c r="J30" s="450">
        <v>62.78</v>
      </c>
      <c r="K30" s="451"/>
      <c r="L30" s="452"/>
    </row>
    <row r="31" spans="1:12" s="343" customFormat="1" ht="123" customHeight="1">
      <c r="A31" s="472" t="s">
        <v>413</v>
      </c>
      <c r="B31" s="473" t="s">
        <v>414</v>
      </c>
      <c r="C31" s="474" t="s">
        <v>415</v>
      </c>
      <c r="D31" s="128" t="s">
        <v>25</v>
      </c>
      <c r="E31" s="463" t="s">
        <v>403</v>
      </c>
      <c r="F31" s="363">
        <v>72.1</v>
      </c>
      <c r="G31" s="363">
        <v>75.4</v>
      </c>
      <c r="H31" s="363">
        <v>74.2</v>
      </c>
      <c r="I31" s="450">
        <v>71.95</v>
      </c>
      <c r="J31" s="450">
        <v>64.4</v>
      </c>
      <c r="K31" s="451"/>
      <c r="L31" s="452"/>
    </row>
    <row r="32" spans="1:12" s="343" customFormat="1" ht="123" customHeight="1">
      <c r="A32" s="472" t="s">
        <v>416</v>
      </c>
      <c r="B32" s="473" t="s">
        <v>417</v>
      </c>
      <c r="C32" s="474" t="s">
        <v>418</v>
      </c>
      <c r="D32" s="128" t="s">
        <v>25</v>
      </c>
      <c r="E32" s="463" t="s">
        <v>419</v>
      </c>
      <c r="F32" s="363">
        <v>79.4</v>
      </c>
      <c r="G32" s="363">
        <v>79.8</v>
      </c>
      <c r="H32" s="363">
        <v>78.2</v>
      </c>
      <c r="I32" s="450">
        <v>79.9</v>
      </c>
      <c r="J32" s="450">
        <v>79.4</v>
      </c>
      <c r="K32" s="451"/>
      <c r="L32" s="452"/>
    </row>
    <row r="33" spans="1:12" s="478" customFormat="1" ht="123" customHeight="1">
      <c r="A33" s="472" t="s">
        <v>420</v>
      </c>
      <c r="B33" s="475" t="s">
        <v>421</v>
      </c>
      <c r="C33" s="476" t="s">
        <v>422</v>
      </c>
      <c r="D33" s="147" t="s">
        <v>25</v>
      </c>
      <c r="E33" s="477" t="s">
        <v>419</v>
      </c>
      <c r="F33" s="289">
        <v>41.2</v>
      </c>
      <c r="G33" s="289">
        <v>44.3</v>
      </c>
      <c r="H33" s="289">
        <v>46.8</v>
      </c>
      <c r="I33" s="344">
        <v>50.25</v>
      </c>
      <c r="J33" s="344">
        <v>55.4</v>
      </c>
      <c r="K33" s="344"/>
      <c r="L33" s="345"/>
    </row>
    <row r="34" spans="1:12" ht="90.75" thickBot="1">
      <c r="A34" s="479" t="s">
        <v>615</v>
      </c>
      <c r="B34" s="480" t="s">
        <v>616</v>
      </c>
      <c r="C34" s="481" t="s">
        <v>617</v>
      </c>
      <c r="D34" s="471" t="s">
        <v>14</v>
      </c>
      <c r="E34" s="471" t="s">
        <v>618</v>
      </c>
      <c r="F34" s="301"/>
      <c r="G34" s="301"/>
      <c r="H34" s="301"/>
      <c r="I34" s="301"/>
      <c r="J34" s="301"/>
      <c r="K34" s="482">
        <v>9</v>
      </c>
      <c r="L34" s="483"/>
    </row>
  </sheetData>
  <sheetProtection/>
  <mergeCells count="16">
    <mergeCell ref="A1:L1"/>
    <mergeCell ref="A25:L25"/>
    <mergeCell ref="A26:L26"/>
    <mergeCell ref="A27:L27"/>
    <mergeCell ref="A28:B28"/>
    <mergeCell ref="A2:L2"/>
    <mergeCell ref="A3:L3"/>
    <mergeCell ref="A4:L4"/>
    <mergeCell ref="A5:B5"/>
    <mergeCell ref="A19:A23"/>
    <mergeCell ref="B19:B23"/>
    <mergeCell ref="C19:C23"/>
    <mergeCell ref="A13:L13"/>
    <mergeCell ref="A14:L14"/>
    <mergeCell ref="A15:L15"/>
    <mergeCell ref="A16:B16"/>
  </mergeCells>
  <printOptions/>
  <pageMargins left="0.5511811023622047" right="0.35433070866141736" top="0.3937007874015748" bottom="0.3937007874015748" header="0.2362204724409449" footer="0.15748031496062992"/>
  <pageSetup fitToHeight="3" horizontalDpi="600" verticalDpi="600" orientation="landscape" paperSize="9" scale="50" r:id="rId1"/>
  <rowBreaks count="2" manualBreakCount="2">
    <brk id="11" max="255" man="1"/>
    <brk id="23" max="11" man="1"/>
  </rowBreaks>
</worksheet>
</file>

<file path=xl/worksheets/sheet36.xml><?xml version="1.0" encoding="utf-8"?>
<worksheet xmlns="http://schemas.openxmlformats.org/spreadsheetml/2006/main" xmlns:r="http://schemas.openxmlformats.org/officeDocument/2006/relationships">
  <sheetPr>
    <tabColor theme="3" tint="0.39998000860214233"/>
    <pageSetUpPr fitToPage="1"/>
  </sheetPr>
  <dimension ref="A1:J10"/>
  <sheetViews>
    <sheetView zoomScalePageLayoutView="0" workbookViewId="0" topLeftCell="A1">
      <selection activeCell="A8" sqref="A8"/>
    </sheetView>
  </sheetViews>
  <sheetFormatPr defaultColWidth="9.140625" defaultRowHeight="15"/>
  <cols>
    <col min="1" max="1" width="98.7109375" style="64" customWidth="1"/>
    <col min="2" max="2" width="83.8515625" style="64" customWidth="1"/>
    <col min="3" max="3" width="23.8515625" style="64" customWidth="1"/>
    <col min="4" max="4" width="19.00390625" style="64" customWidth="1"/>
    <col min="5" max="5" width="23.140625" style="64" customWidth="1"/>
    <col min="6" max="6" width="19.8515625" style="66" customWidth="1"/>
    <col min="7" max="7" width="23.140625" style="66" customWidth="1"/>
    <col min="8" max="8" width="11.00390625" style="66" customWidth="1"/>
    <col min="9" max="9" width="10.57421875" style="66" customWidth="1"/>
    <col min="10" max="10" width="11.7109375" style="66" customWidth="1"/>
    <col min="11" max="11" width="10.57421875" style="66" customWidth="1"/>
    <col min="12" max="12" width="10.57421875" style="20" customWidth="1"/>
    <col min="13" max="13" width="9.7109375" style="20" customWidth="1"/>
    <col min="14" max="16384" width="9.140625" style="20" customWidth="1"/>
  </cols>
  <sheetData>
    <row r="1" spans="1:2" ht="30" customHeight="1" thickBot="1">
      <c r="A1" s="684" t="s">
        <v>165</v>
      </c>
      <c r="B1" s="684"/>
    </row>
    <row r="2" spans="1:2" ht="30" customHeight="1">
      <c r="A2" s="685" t="s">
        <v>423</v>
      </c>
      <c r="B2" s="686"/>
    </row>
    <row r="3" spans="1:2" ht="30" customHeight="1" thickBot="1">
      <c r="A3" s="897" t="s">
        <v>2</v>
      </c>
      <c r="B3" s="898"/>
    </row>
    <row r="4" spans="1:10" s="59" customFormat="1" ht="69" customHeight="1">
      <c r="A4" s="240" t="s">
        <v>424</v>
      </c>
      <c r="B4" s="241"/>
      <c r="C4" s="72"/>
      <c r="D4" s="72"/>
      <c r="E4" s="69"/>
      <c r="F4" s="69"/>
      <c r="G4" s="69"/>
      <c r="H4" s="69"/>
      <c r="I4" s="69"/>
      <c r="J4" s="69"/>
    </row>
    <row r="5" spans="1:10" s="59" customFormat="1" ht="69" customHeight="1">
      <c r="A5" s="243" t="s">
        <v>425</v>
      </c>
      <c r="B5" s="244"/>
      <c r="C5" s="72"/>
      <c r="D5" s="72"/>
      <c r="E5" s="69"/>
      <c r="F5" s="69"/>
      <c r="G5" s="69"/>
      <c r="H5" s="69"/>
      <c r="I5" s="69"/>
      <c r="J5" s="69"/>
    </row>
    <row r="6" spans="1:10" s="59" customFormat="1" ht="69" customHeight="1">
      <c r="A6" s="243" t="s">
        <v>426</v>
      </c>
      <c r="B6" s="244"/>
      <c r="C6" s="72"/>
      <c r="D6" s="72"/>
      <c r="E6" s="69"/>
      <c r="F6" s="69"/>
      <c r="G6" s="69"/>
      <c r="H6" s="69"/>
      <c r="I6" s="69"/>
      <c r="J6" s="69"/>
    </row>
    <row r="7" spans="1:10" s="59" customFormat="1" ht="69" customHeight="1">
      <c r="A7" s="243" t="s">
        <v>427</v>
      </c>
      <c r="B7" s="244"/>
      <c r="C7" s="72"/>
      <c r="D7" s="72"/>
      <c r="E7" s="69"/>
      <c r="F7" s="69"/>
      <c r="G7" s="69"/>
      <c r="H7" s="69"/>
      <c r="I7" s="69"/>
      <c r="J7" s="69"/>
    </row>
    <row r="8" spans="1:10" s="59" customFormat="1" ht="69" customHeight="1" thickBot="1">
      <c r="A8" s="245" t="s">
        <v>428</v>
      </c>
      <c r="B8" s="246" t="s">
        <v>429</v>
      </c>
      <c r="C8" s="72"/>
      <c r="D8" s="72"/>
      <c r="E8" s="69"/>
      <c r="F8" s="69"/>
      <c r="G8" s="69"/>
      <c r="H8" s="69"/>
      <c r="I8" s="69"/>
      <c r="J8" s="69"/>
    </row>
    <row r="9" spans="1:2" ht="35.25" customHeight="1" thickBot="1">
      <c r="A9" s="689" t="s">
        <v>599</v>
      </c>
      <c r="B9" s="690"/>
    </row>
    <row r="10" spans="1:2" ht="31.5" customHeight="1" thickBot="1">
      <c r="A10" s="761" t="s">
        <v>696</v>
      </c>
      <c r="B10" s="762"/>
    </row>
  </sheetData>
  <sheetProtection/>
  <mergeCells count="5">
    <mergeCell ref="A1:B1"/>
    <mergeCell ref="A2:B2"/>
    <mergeCell ref="A3:B3"/>
    <mergeCell ref="A9:B9"/>
    <mergeCell ref="A10:B10"/>
  </mergeCells>
  <printOptions horizontalCentered="1"/>
  <pageMargins left="0.2362204724409449" right="0.2362204724409449" top="0.7480314960629921" bottom="0.5511811023622047" header="0.31496062992125984" footer="0.31496062992125984"/>
  <pageSetup fitToHeight="1" fitToWidth="1" horizontalDpi="600" verticalDpi="600" orientation="landscape" paperSize="8" scale="73" r:id="rId1"/>
</worksheet>
</file>

<file path=xl/worksheets/sheet37.xml><?xml version="1.0" encoding="utf-8"?>
<worksheet xmlns="http://schemas.openxmlformats.org/spreadsheetml/2006/main" xmlns:r="http://schemas.openxmlformats.org/officeDocument/2006/relationships">
  <sheetPr>
    <pageSetUpPr fitToPage="1"/>
  </sheetPr>
  <dimension ref="A1:L15"/>
  <sheetViews>
    <sheetView zoomScalePageLayoutView="0" workbookViewId="0" topLeftCell="A1">
      <selection activeCell="A1" sqref="A1:K1"/>
    </sheetView>
  </sheetViews>
  <sheetFormatPr defaultColWidth="20.421875" defaultRowHeight="15"/>
  <cols>
    <col min="1" max="1" width="5.140625" style="343" customWidth="1"/>
    <col min="2" max="2" width="52.140625" style="346" customWidth="1"/>
    <col min="3" max="3" width="78.140625" style="346" customWidth="1"/>
    <col min="4" max="4" width="13.00390625" style="346" customWidth="1"/>
    <col min="5" max="5" width="31.8515625" style="346" customWidth="1"/>
    <col min="6" max="7" width="15.140625" style="346" customWidth="1"/>
    <col min="8" max="11" width="15.140625" style="297" customWidth="1"/>
    <col min="12" max="12" width="10.57421875" style="343" customWidth="1"/>
    <col min="13" max="13" width="9.7109375" style="343" customWidth="1"/>
    <col min="14" max="251" width="9.140625" style="343" customWidth="1"/>
    <col min="252" max="16384" width="20.421875" style="343" customWidth="1"/>
  </cols>
  <sheetData>
    <row r="1" spans="1:11" s="14" customFormat="1" ht="30" customHeight="1" thickBot="1">
      <c r="A1" s="788" t="s">
        <v>165</v>
      </c>
      <c r="B1" s="788"/>
      <c r="C1" s="788"/>
      <c r="D1" s="788"/>
      <c r="E1" s="788"/>
      <c r="F1" s="788"/>
      <c r="G1" s="788"/>
      <c r="H1" s="788"/>
      <c r="I1" s="788"/>
      <c r="J1" s="788"/>
      <c r="K1" s="788"/>
    </row>
    <row r="2" spans="1:11" s="14" customFormat="1" ht="30" customHeight="1">
      <c r="A2" s="916" t="s">
        <v>423</v>
      </c>
      <c r="B2" s="917"/>
      <c r="C2" s="917"/>
      <c r="D2" s="917"/>
      <c r="E2" s="917"/>
      <c r="F2" s="917"/>
      <c r="G2" s="917"/>
      <c r="H2" s="917"/>
      <c r="I2" s="918"/>
      <c r="J2" s="918"/>
      <c r="K2" s="919"/>
    </row>
    <row r="3" spans="1:11" s="14" customFormat="1" ht="30" customHeight="1">
      <c r="A3" s="920" t="s">
        <v>2</v>
      </c>
      <c r="B3" s="921"/>
      <c r="C3" s="921"/>
      <c r="D3" s="921"/>
      <c r="E3" s="921"/>
      <c r="F3" s="921"/>
      <c r="G3" s="921"/>
      <c r="H3" s="921"/>
      <c r="I3" s="922"/>
      <c r="J3" s="922"/>
      <c r="K3" s="923"/>
    </row>
    <row r="4" spans="1:11" s="14" customFormat="1" ht="45.75" customHeight="1">
      <c r="A4" s="924" t="s">
        <v>8</v>
      </c>
      <c r="B4" s="925"/>
      <c r="C4" s="925"/>
      <c r="D4" s="925"/>
      <c r="E4" s="925"/>
      <c r="F4" s="925"/>
      <c r="G4" s="925"/>
      <c r="H4" s="925"/>
      <c r="I4" s="925"/>
      <c r="J4" s="925"/>
      <c r="K4" s="926"/>
    </row>
    <row r="5" spans="1:11" s="298" customFormat="1" ht="54.75" customHeight="1" thickBot="1">
      <c r="A5" s="825" t="s">
        <v>9</v>
      </c>
      <c r="B5" s="826"/>
      <c r="C5" s="114" t="s">
        <v>10</v>
      </c>
      <c r="D5" s="114" t="s">
        <v>11</v>
      </c>
      <c r="E5" s="114" t="s">
        <v>12</v>
      </c>
      <c r="F5" s="114" t="s">
        <v>49</v>
      </c>
      <c r="G5" s="114" t="s">
        <v>50</v>
      </c>
      <c r="H5" s="114" t="s">
        <v>62</v>
      </c>
      <c r="I5" s="114" t="s">
        <v>68</v>
      </c>
      <c r="J5" s="320" t="s">
        <v>601</v>
      </c>
      <c r="K5" s="321" t="s">
        <v>657</v>
      </c>
    </row>
    <row r="6" spans="1:12" s="342" customFormat="1" ht="78.75" customHeight="1">
      <c r="A6" s="307" t="s">
        <v>430</v>
      </c>
      <c r="B6" s="120" t="s">
        <v>431</v>
      </c>
      <c r="C6" s="121" t="s">
        <v>432</v>
      </c>
      <c r="D6" s="122" t="s">
        <v>25</v>
      </c>
      <c r="E6" s="122" t="s">
        <v>2</v>
      </c>
      <c r="F6" s="310">
        <v>1.49</v>
      </c>
      <c r="G6" s="310">
        <v>4.74</v>
      </c>
      <c r="H6" s="310">
        <v>2.19</v>
      </c>
      <c r="I6" s="310">
        <v>2.3</v>
      </c>
      <c r="J6" s="486"/>
      <c r="K6" s="487"/>
      <c r="L6" s="341"/>
    </row>
    <row r="7" spans="1:12" s="342" customFormat="1" ht="78.75" customHeight="1">
      <c r="A7" s="125" t="s">
        <v>433</v>
      </c>
      <c r="B7" s="126" t="s">
        <v>434</v>
      </c>
      <c r="C7" s="127" t="s">
        <v>432</v>
      </c>
      <c r="D7" s="128" t="s">
        <v>25</v>
      </c>
      <c r="E7" s="128" t="s">
        <v>2</v>
      </c>
      <c r="F7" s="485">
        <v>1.86</v>
      </c>
      <c r="G7" s="485">
        <v>6.7</v>
      </c>
      <c r="H7" s="485">
        <v>2.96</v>
      </c>
      <c r="I7" s="485">
        <v>2.9</v>
      </c>
      <c r="J7" s="486"/>
      <c r="K7" s="487"/>
      <c r="L7" s="341"/>
    </row>
    <row r="8" spans="1:12" s="342" customFormat="1" ht="57.75" customHeight="1">
      <c r="A8" s="125">
        <v>2</v>
      </c>
      <c r="B8" s="126" t="s">
        <v>435</v>
      </c>
      <c r="C8" s="127" t="s">
        <v>436</v>
      </c>
      <c r="D8" s="128" t="s">
        <v>25</v>
      </c>
      <c r="E8" s="128" t="s">
        <v>2</v>
      </c>
      <c r="F8" s="485">
        <v>3.4</v>
      </c>
      <c r="G8" s="485">
        <v>1.14</v>
      </c>
      <c r="H8" s="485">
        <v>1.45</v>
      </c>
      <c r="I8" s="485">
        <v>1.5</v>
      </c>
      <c r="J8" s="486">
        <v>3.06</v>
      </c>
      <c r="K8" s="487">
        <v>2.26</v>
      </c>
      <c r="L8" s="341"/>
    </row>
    <row r="9" spans="1:12" s="342" customFormat="1" ht="90" customHeight="1">
      <c r="A9" s="125">
        <v>3</v>
      </c>
      <c r="B9" s="126" t="s">
        <v>437</v>
      </c>
      <c r="C9" s="127" t="s">
        <v>438</v>
      </c>
      <c r="D9" s="128" t="s">
        <v>25</v>
      </c>
      <c r="E9" s="128" t="s">
        <v>2</v>
      </c>
      <c r="F9" s="485">
        <v>17.42584675217432</v>
      </c>
      <c r="G9" s="485">
        <v>16.41548913310421</v>
      </c>
      <c r="H9" s="485">
        <v>16.742942110698717</v>
      </c>
      <c r="I9" s="485">
        <v>15.78</v>
      </c>
      <c r="J9" s="486">
        <v>15.76</v>
      </c>
      <c r="K9" s="487">
        <v>16.97</v>
      </c>
      <c r="L9" s="341"/>
    </row>
    <row r="10" spans="1:12" s="342" customFormat="1" ht="88.5" customHeight="1">
      <c r="A10" s="125">
        <v>4</v>
      </c>
      <c r="B10" s="126" t="s">
        <v>439</v>
      </c>
      <c r="C10" s="127" t="s">
        <v>440</v>
      </c>
      <c r="D10" s="128" t="s">
        <v>25</v>
      </c>
      <c r="E10" s="128" t="s">
        <v>2</v>
      </c>
      <c r="F10" s="485">
        <v>12.833331678231103</v>
      </c>
      <c r="G10" s="485">
        <v>10.654378369294587</v>
      </c>
      <c r="H10" s="485">
        <v>8.958449915005362</v>
      </c>
      <c r="I10" s="485">
        <v>8.84</v>
      </c>
      <c r="J10" s="488">
        <v>11.09</v>
      </c>
      <c r="K10" s="489">
        <v>9.22</v>
      </c>
      <c r="L10" s="341"/>
    </row>
    <row r="11" spans="1:12" s="342" customFormat="1" ht="78.75" customHeight="1" thickBot="1">
      <c r="A11" s="144">
        <v>5</v>
      </c>
      <c r="B11" s="490" t="s">
        <v>441</v>
      </c>
      <c r="C11" s="146" t="s">
        <v>442</v>
      </c>
      <c r="D11" s="147" t="s">
        <v>25</v>
      </c>
      <c r="E11" s="147" t="s">
        <v>191</v>
      </c>
      <c r="F11" s="491">
        <v>4.836634316511347</v>
      </c>
      <c r="G11" s="491">
        <v>3.7227526611622883</v>
      </c>
      <c r="H11" s="491">
        <v>4.644915480487433</v>
      </c>
      <c r="I11" s="491">
        <v>3.4</v>
      </c>
      <c r="J11" s="488">
        <v>3.43</v>
      </c>
      <c r="K11" s="489">
        <v>2.38</v>
      </c>
      <c r="L11" s="341"/>
    </row>
    <row r="12" spans="1:11" s="20" customFormat="1" ht="30" customHeight="1" thickBot="1">
      <c r="A12" s="939" t="s">
        <v>33</v>
      </c>
      <c r="B12" s="940"/>
      <c r="C12" s="940"/>
      <c r="D12" s="940"/>
      <c r="E12" s="940"/>
      <c r="F12" s="940"/>
      <c r="G12" s="940"/>
      <c r="H12" s="940"/>
      <c r="I12" s="940"/>
      <c r="J12" s="940"/>
      <c r="K12" s="941"/>
    </row>
    <row r="13" spans="1:11" s="20" customFormat="1" ht="21" customHeight="1">
      <c r="A13" s="933" t="s">
        <v>443</v>
      </c>
      <c r="B13" s="934"/>
      <c r="C13" s="934"/>
      <c r="D13" s="934"/>
      <c r="E13" s="934"/>
      <c r="F13" s="934"/>
      <c r="G13" s="934"/>
      <c r="H13" s="934"/>
      <c r="I13" s="934"/>
      <c r="J13" s="934"/>
      <c r="K13" s="935"/>
    </row>
    <row r="14" spans="1:11" s="20" customFormat="1" ht="21" customHeight="1">
      <c r="A14" s="936" t="s">
        <v>444</v>
      </c>
      <c r="B14" s="937"/>
      <c r="C14" s="937"/>
      <c r="D14" s="937"/>
      <c r="E14" s="937"/>
      <c r="F14" s="937"/>
      <c r="G14" s="937"/>
      <c r="H14" s="937"/>
      <c r="I14" s="937"/>
      <c r="J14" s="937"/>
      <c r="K14" s="938"/>
    </row>
    <row r="15" spans="1:11" s="20" customFormat="1" ht="21" customHeight="1" thickBot="1">
      <c r="A15" s="769" t="s">
        <v>445</v>
      </c>
      <c r="B15" s="770"/>
      <c r="C15" s="770"/>
      <c r="D15" s="770"/>
      <c r="E15" s="770"/>
      <c r="F15" s="770"/>
      <c r="G15" s="770"/>
      <c r="H15" s="770"/>
      <c r="I15" s="770"/>
      <c r="J15" s="770"/>
      <c r="K15" s="771"/>
    </row>
  </sheetData>
  <sheetProtection/>
  <mergeCells count="9">
    <mergeCell ref="A13:K13"/>
    <mergeCell ref="A14:K14"/>
    <mergeCell ref="A15:K15"/>
    <mergeCell ref="A1:K1"/>
    <mergeCell ref="A2:K2"/>
    <mergeCell ref="A3:K3"/>
    <mergeCell ref="A4:K4"/>
    <mergeCell ref="A5:B5"/>
    <mergeCell ref="A12:K12"/>
  </mergeCells>
  <printOptions horizontalCentered="1"/>
  <pageMargins left="0.2362204724409449" right="0.2362204724409449" top="0.7480314960629921" bottom="0.5511811023622047" header="0.31496062992125984" footer="0.31496062992125984"/>
  <pageSetup fitToHeight="1" fitToWidth="1" horizontalDpi="600" verticalDpi="600" orientation="landscape" paperSize="8" scale="52" r:id="rId1"/>
</worksheet>
</file>

<file path=xl/worksheets/sheet38.xml><?xml version="1.0" encoding="utf-8"?>
<worksheet xmlns="http://schemas.openxmlformats.org/spreadsheetml/2006/main" xmlns:r="http://schemas.openxmlformats.org/officeDocument/2006/relationships">
  <sheetPr>
    <tabColor theme="3" tint="0.39998000860214233"/>
  </sheetPr>
  <dimension ref="A1:K13"/>
  <sheetViews>
    <sheetView zoomScalePageLayoutView="0" workbookViewId="0" topLeftCell="A1">
      <selection activeCell="B5" sqref="B5"/>
    </sheetView>
  </sheetViews>
  <sheetFormatPr defaultColWidth="9.140625" defaultRowHeight="15"/>
  <cols>
    <col min="1" max="1" width="74.421875" style="64" customWidth="1"/>
    <col min="2" max="2" width="111.57421875" style="64" customWidth="1"/>
    <col min="3" max="3" width="19.421875" style="64" customWidth="1"/>
    <col min="4" max="4" width="30.8515625" style="64" customWidth="1"/>
    <col min="5" max="5" width="23.57421875" style="64" customWidth="1"/>
    <col min="6" max="6" width="25.28125" style="66" customWidth="1"/>
    <col min="7" max="7" width="10.57421875" style="66" customWidth="1"/>
    <col min="8" max="8" width="11.00390625" style="66" customWidth="1"/>
    <col min="9" max="9" width="10.57421875" style="66" customWidth="1"/>
    <col min="10" max="10" width="11.7109375" style="66" customWidth="1"/>
    <col min="11" max="11" width="10.57421875" style="66" customWidth="1"/>
    <col min="12" max="12" width="10.57421875" style="20" customWidth="1"/>
    <col min="13" max="13" width="9.7109375" style="20" customWidth="1"/>
    <col min="14" max="16384" width="9.140625" style="20" customWidth="1"/>
  </cols>
  <sheetData>
    <row r="1" spans="1:11" s="493" customFormat="1" ht="30" customHeight="1" thickBot="1">
      <c r="A1" s="684" t="s">
        <v>446</v>
      </c>
      <c r="B1" s="684"/>
      <c r="C1" s="152"/>
      <c r="D1" s="152"/>
      <c r="E1" s="152"/>
      <c r="F1" s="492"/>
      <c r="G1" s="492"/>
      <c r="H1" s="492"/>
      <c r="I1" s="492"/>
      <c r="J1" s="492"/>
      <c r="K1" s="492"/>
    </row>
    <row r="2" spans="1:2" s="494" customFormat="1" ht="30" customHeight="1">
      <c r="A2" s="685" t="s">
        <v>447</v>
      </c>
      <c r="B2" s="686"/>
    </row>
    <row r="3" spans="1:2" ht="30" customHeight="1" thickBot="1">
      <c r="A3" s="897" t="s">
        <v>2</v>
      </c>
      <c r="B3" s="898"/>
    </row>
    <row r="4" spans="1:11" s="497" customFormat="1" ht="128.25" customHeight="1">
      <c r="A4" s="240" t="s">
        <v>448</v>
      </c>
      <c r="B4" s="241" t="s">
        <v>449</v>
      </c>
      <c r="C4" s="495"/>
      <c r="D4" s="495"/>
      <c r="E4" s="495"/>
      <c r="F4" s="496"/>
      <c r="G4" s="496"/>
      <c r="H4" s="496"/>
      <c r="I4" s="496"/>
      <c r="J4" s="496"/>
      <c r="K4" s="496"/>
    </row>
    <row r="5" spans="1:11" s="59" customFormat="1" ht="96.75" customHeight="1">
      <c r="A5" s="243" t="s">
        <v>450</v>
      </c>
      <c r="B5" s="244" t="s">
        <v>827</v>
      </c>
      <c r="C5" s="72"/>
      <c r="D5" s="72"/>
      <c r="E5" s="72"/>
      <c r="F5" s="69"/>
      <c r="G5" s="69"/>
      <c r="H5" s="69"/>
      <c r="I5" s="69"/>
      <c r="J5" s="69"/>
      <c r="K5" s="69"/>
    </row>
    <row r="6" spans="1:11" s="497" customFormat="1" ht="117" customHeight="1" thickBot="1">
      <c r="A6" s="245" t="s">
        <v>451</v>
      </c>
      <c r="B6" s="246" t="s">
        <v>700</v>
      </c>
      <c r="C6" s="495"/>
      <c r="D6" s="495"/>
      <c r="E6" s="495"/>
      <c r="F6" s="496"/>
      <c r="G6" s="496"/>
      <c r="H6" s="496"/>
      <c r="I6" s="496"/>
      <c r="J6" s="496"/>
      <c r="K6" s="496"/>
    </row>
    <row r="7" spans="1:2" ht="28.5" customHeight="1" thickBot="1">
      <c r="A7" s="689" t="s">
        <v>599</v>
      </c>
      <c r="B7" s="690"/>
    </row>
    <row r="8" spans="1:11" s="59" customFormat="1" ht="15">
      <c r="A8" s="691" t="s">
        <v>669</v>
      </c>
      <c r="B8" s="692"/>
      <c r="C8" s="72"/>
      <c r="D8" s="72"/>
      <c r="E8" s="72"/>
      <c r="F8" s="69"/>
      <c r="G8" s="69"/>
      <c r="H8" s="69"/>
      <c r="I8" s="69"/>
      <c r="J8" s="69"/>
      <c r="K8" s="69"/>
    </row>
    <row r="9" spans="1:11" s="59" customFormat="1" ht="15">
      <c r="A9" s="693"/>
      <c r="B9" s="694"/>
      <c r="C9" s="72"/>
      <c r="D9" s="72"/>
      <c r="E9" s="72"/>
      <c r="F9" s="69"/>
      <c r="G9" s="69"/>
      <c r="H9" s="69"/>
      <c r="I9" s="69"/>
      <c r="J9" s="69"/>
      <c r="K9" s="69"/>
    </row>
    <row r="10" spans="1:11" s="59" customFormat="1" ht="15">
      <c r="A10" s="693"/>
      <c r="B10" s="694"/>
      <c r="C10" s="72"/>
      <c r="D10" s="72"/>
      <c r="E10" s="72"/>
      <c r="F10" s="69"/>
      <c r="G10" s="69"/>
      <c r="H10" s="69"/>
      <c r="I10" s="69"/>
      <c r="J10" s="69"/>
      <c r="K10" s="69"/>
    </row>
    <row r="11" spans="1:11" s="59" customFormat="1" ht="15">
      <c r="A11" s="693"/>
      <c r="B11" s="694"/>
      <c r="C11" s="72"/>
      <c r="D11" s="72"/>
      <c r="E11" s="72"/>
      <c r="F11" s="69"/>
      <c r="G11" s="69"/>
      <c r="H11" s="69"/>
      <c r="I11" s="69"/>
      <c r="J11" s="69"/>
      <c r="K11" s="69"/>
    </row>
    <row r="12" spans="1:11" s="59" customFormat="1" ht="15">
      <c r="A12" s="693"/>
      <c r="B12" s="694"/>
      <c r="C12" s="72"/>
      <c r="D12" s="72"/>
      <c r="E12" s="72"/>
      <c r="F12" s="69"/>
      <c r="G12" s="69"/>
      <c r="H12" s="69"/>
      <c r="I12" s="69"/>
      <c r="J12" s="69"/>
      <c r="K12" s="69"/>
    </row>
    <row r="13" spans="1:11" s="59" customFormat="1" ht="15.75" thickBot="1">
      <c r="A13" s="695"/>
      <c r="B13" s="696"/>
      <c r="C13" s="72"/>
      <c r="D13" s="72"/>
      <c r="E13" s="72"/>
      <c r="F13" s="69"/>
      <c r="G13" s="69"/>
      <c r="H13" s="69"/>
      <c r="I13" s="69"/>
      <c r="J13" s="69"/>
      <c r="K13" s="69"/>
    </row>
  </sheetData>
  <sheetProtection/>
  <mergeCells count="5">
    <mergeCell ref="A1:B1"/>
    <mergeCell ref="A2:B2"/>
    <mergeCell ref="A3:B3"/>
    <mergeCell ref="A7:B7"/>
    <mergeCell ref="A8:B13"/>
  </mergeCells>
  <printOptions/>
  <pageMargins left="0.2362204724409449" right="0.2362204724409449" top="0.7480314960629921" bottom="0.5511811023622047" header="0.31496062992125984" footer="0.31496062992125984"/>
  <pageSetup horizontalDpi="600" verticalDpi="600" orientation="landscape" paperSize="9" scale="70" r:id="rId1"/>
</worksheet>
</file>

<file path=xl/worksheets/sheet39.xml><?xml version="1.0" encoding="utf-8"?>
<worksheet xmlns="http://schemas.openxmlformats.org/spreadsheetml/2006/main" xmlns:r="http://schemas.openxmlformats.org/officeDocument/2006/relationships">
  <dimension ref="A1:CC33"/>
  <sheetViews>
    <sheetView zoomScalePageLayoutView="0" workbookViewId="0" topLeftCell="A1">
      <selection activeCell="A1" sqref="A1:L1"/>
    </sheetView>
  </sheetViews>
  <sheetFormatPr defaultColWidth="9.140625" defaultRowHeight="15"/>
  <cols>
    <col min="1" max="1" width="4.140625" style="20" customWidth="1"/>
    <col min="2" max="2" width="38.28125" style="64" customWidth="1"/>
    <col min="3" max="3" width="93.00390625" style="64" customWidth="1"/>
    <col min="4" max="4" width="14.00390625" style="446" customWidth="1"/>
    <col min="5" max="5" width="20.57421875" style="64" bestFit="1" customWidth="1"/>
    <col min="6" max="7" width="13.7109375" style="66" customWidth="1"/>
    <col min="8" max="12" width="13.7109375" style="20" customWidth="1"/>
    <col min="13" max="15" width="9.140625" style="20" customWidth="1"/>
    <col min="16" max="16" width="13.8515625" style="20" customWidth="1"/>
    <col min="17" max="17" width="8.7109375" style="20" customWidth="1"/>
    <col min="18" max="16384" width="9.140625" style="20" customWidth="1"/>
  </cols>
  <sheetData>
    <row r="1" spans="1:12" ht="30" customHeight="1" thickBot="1">
      <c r="A1" s="788" t="s">
        <v>446</v>
      </c>
      <c r="B1" s="788"/>
      <c r="C1" s="788"/>
      <c r="D1" s="788"/>
      <c r="E1" s="788"/>
      <c r="F1" s="788"/>
      <c r="G1" s="788"/>
      <c r="H1" s="788"/>
      <c r="I1" s="788"/>
      <c r="J1" s="788"/>
      <c r="K1" s="788"/>
      <c r="L1" s="788"/>
    </row>
    <row r="2" spans="1:12" ht="30" customHeight="1">
      <c r="A2" s="946" t="s">
        <v>447</v>
      </c>
      <c r="B2" s="947"/>
      <c r="C2" s="947"/>
      <c r="D2" s="947"/>
      <c r="E2" s="947"/>
      <c r="F2" s="947"/>
      <c r="G2" s="947"/>
      <c r="H2" s="947"/>
      <c r="I2" s="947"/>
      <c r="J2" s="947"/>
      <c r="K2" s="947"/>
      <c r="L2" s="948"/>
    </row>
    <row r="3" spans="1:12" ht="30" customHeight="1">
      <c r="A3" s="949" t="s">
        <v>2</v>
      </c>
      <c r="B3" s="950"/>
      <c r="C3" s="950"/>
      <c r="D3" s="950"/>
      <c r="E3" s="950"/>
      <c r="F3" s="950"/>
      <c r="G3" s="950"/>
      <c r="H3" s="950"/>
      <c r="I3" s="950"/>
      <c r="J3" s="950"/>
      <c r="K3" s="950"/>
      <c r="L3" s="951"/>
    </row>
    <row r="4" spans="1:12" s="498" customFormat="1" ht="45.75" customHeight="1">
      <c r="A4" s="924" t="s">
        <v>8</v>
      </c>
      <c r="B4" s="925"/>
      <c r="C4" s="925"/>
      <c r="D4" s="925"/>
      <c r="E4" s="925"/>
      <c r="F4" s="925"/>
      <c r="G4" s="925"/>
      <c r="H4" s="925"/>
      <c r="I4" s="925"/>
      <c r="J4" s="925"/>
      <c r="K4" s="925"/>
      <c r="L4" s="926"/>
    </row>
    <row r="5" spans="1:12" ht="46.5" customHeight="1" thickBot="1">
      <c r="A5" s="741" t="s">
        <v>9</v>
      </c>
      <c r="B5" s="742"/>
      <c r="C5" s="114" t="s">
        <v>10</v>
      </c>
      <c r="D5" s="114" t="s">
        <v>11</v>
      </c>
      <c r="E5" s="114" t="s">
        <v>12</v>
      </c>
      <c r="F5" s="957" t="s">
        <v>170</v>
      </c>
      <c r="G5" s="958"/>
      <c r="H5" s="958"/>
      <c r="I5" s="958"/>
      <c r="J5" s="958"/>
      <c r="K5" s="958"/>
      <c r="L5" s="959"/>
    </row>
    <row r="6" spans="1:12" ht="30" customHeight="1">
      <c r="A6" s="943" t="s">
        <v>452</v>
      </c>
      <c r="B6" s="944"/>
      <c r="C6" s="944"/>
      <c r="D6" s="944"/>
      <c r="E6" s="944"/>
      <c r="F6" s="944"/>
      <c r="G6" s="944"/>
      <c r="H6" s="944"/>
      <c r="I6" s="944"/>
      <c r="J6" s="944"/>
      <c r="K6" s="944"/>
      <c r="L6" s="945"/>
    </row>
    <row r="7" spans="1:12" s="247" customFormat="1" ht="41.25" customHeight="1" thickBot="1">
      <c r="A7" s="963"/>
      <c r="B7" s="964"/>
      <c r="C7" s="964"/>
      <c r="D7" s="964"/>
      <c r="E7" s="965"/>
      <c r="F7" s="114" t="s">
        <v>453</v>
      </c>
      <c r="G7" s="114" t="s">
        <v>454</v>
      </c>
      <c r="H7" s="114" t="s">
        <v>455</v>
      </c>
      <c r="I7" s="114" t="s">
        <v>456</v>
      </c>
      <c r="J7" s="114" t="s">
        <v>457</v>
      </c>
      <c r="K7" s="499" t="s">
        <v>474</v>
      </c>
      <c r="L7" s="321" t="s">
        <v>665</v>
      </c>
    </row>
    <row r="8" spans="1:12" ht="126.75" customHeight="1">
      <c r="A8" s="119" t="s">
        <v>458</v>
      </c>
      <c r="B8" s="120" t="s">
        <v>459</v>
      </c>
      <c r="C8" s="961" t="s">
        <v>828</v>
      </c>
      <c r="D8" s="853" t="s">
        <v>14</v>
      </c>
      <c r="E8" s="853" t="s">
        <v>460</v>
      </c>
      <c r="F8" s="49">
        <v>152176</v>
      </c>
      <c r="G8" s="49">
        <v>148531</v>
      </c>
      <c r="H8" s="49">
        <v>154746</v>
      </c>
      <c r="I8" s="49">
        <v>138613</v>
      </c>
      <c r="J8" s="49">
        <v>119781</v>
      </c>
      <c r="K8" s="500">
        <v>128905</v>
      </c>
      <c r="L8" s="455">
        <v>132537</v>
      </c>
    </row>
    <row r="9" spans="1:12" ht="126.75" customHeight="1">
      <c r="A9" s="125" t="s">
        <v>461</v>
      </c>
      <c r="B9" s="126" t="s">
        <v>462</v>
      </c>
      <c r="C9" s="961"/>
      <c r="D9" s="853"/>
      <c r="E9" s="853"/>
      <c r="F9" s="453">
        <v>2407</v>
      </c>
      <c r="G9" s="453">
        <v>1997</v>
      </c>
      <c r="H9" s="453">
        <v>1263</v>
      </c>
      <c r="I9" s="453">
        <v>1292</v>
      </c>
      <c r="J9" s="453">
        <v>1188</v>
      </c>
      <c r="K9" s="501">
        <v>1187</v>
      </c>
      <c r="L9" s="465">
        <v>1166</v>
      </c>
    </row>
    <row r="10" spans="1:12" ht="126.75" customHeight="1">
      <c r="A10" s="125" t="s">
        <v>463</v>
      </c>
      <c r="B10" s="126" t="s">
        <v>464</v>
      </c>
      <c r="C10" s="966"/>
      <c r="D10" s="854"/>
      <c r="E10" s="854"/>
      <c r="F10" s="453">
        <f>F8+F9</f>
        <v>154583</v>
      </c>
      <c r="G10" s="453">
        <f>G8+G9</f>
        <v>150528</v>
      </c>
      <c r="H10" s="453">
        <f>H8+H9</f>
        <v>156009</v>
      </c>
      <c r="I10" s="453">
        <v>139905</v>
      </c>
      <c r="J10" s="453">
        <v>120969</v>
      </c>
      <c r="K10" s="501">
        <v>130092</v>
      </c>
      <c r="L10" s="465">
        <v>133703</v>
      </c>
    </row>
    <row r="11" spans="1:12" ht="96.75" customHeight="1">
      <c r="A11" s="125" t="s">
        <v>465</v>
      </c>
      <c r="B11" s="126" t="s">
        <v>466</v>
      </c>
      <c r="C11" s="960" t="s">
        <v>829</v>
      </c>
      <c r="D11" s="860" t="s">
        <v>25</v>
      </c>
      <c r="E11" s="860" t="s">
        <v>460</v>
      </c>
      <c r="F11" s="502">
        <v>83.21949458878602</v>
      </c>
      <c r="G11" s="502">
        <v>82.14301515319103</v>
      </c>
      <c r="H11" s="502">
        <v>86.00774784488749</v>
      </c>
      <c r="I11" s="502">
        <v>78.1288046173964</v>
      </c>
      <c r="J11" s="502">
        <v>69.58832961517011</v>
      </c>
      <c r="K11" s="503">
        <v>75.85413503748426</v>
      </c>
      <c r="L11" s="504">
        <v>77.03265854126344</v>
      </c>
    </row>
    <row r="12" spans="1:12" ht="96.75" customHeight="1">
      <c r="A12" s="125" t="s">
        <v>467</v>
      </c>
      <c r="B12" s="126" t="s">
        <v>468</v>
      </c>
      <c r="C12" s="961"/>
      <c r="D12" s="853"/>
      <c r="E12" s="853"/>
      <c r="F12" s="502">
        <v>38.19171454490475</v>
      </c>
      <c r="G12" s="502">
        <v>52.298136645962735</v>
      </c>
      <c r="H12" s="502">
        <v>88.81856540084388</v>
      </c>
      <c r="I12" s="502">
        <v>84.33420365535248</v>
      </c>
      <c r="J12" s="502">
        <v>78.3641160949868</v>
      </c>
      <c r="K12" s="503">
        <v>81.19015047879617</v>
      </c>
      <c r="L12" s="504">
        <v>75.12886597938144</v>
      </c>
    </row>
    <row r="13" spans="1:12" ht="136.5" customHeight="1" thickBot="1">
      <c r="A13" s="129" t="s">
        <v>469</v>
      </c>
      <c r="B13" s="130" t="s">
        <v>470</v>
      </c>
      <c r="C13" s="962"/>
      <c r="D13" s="880"/>
      <c r="E13" s="880"/>
      <c r="F13" s="56">
        <v>83.80011602423617</v>
      </c>
      <c r="G13" s="56">
        <v>85.14148497830655</v>
      </c>
      <c r="H13" s="56">
        <v>86.02978885316776</v>
      </c>
      <c r="I13" s="56">
        <v>78.1819299461296</v>
      </c>
      <c r="J13" s="56">
        <v>69.66494667250235</v>
      </c>
      <c r="K13" s="505">
        <v>75.89964994165695</v>
      </c>
      <c r="L13" s="58">
        <v>77.01563895049107</v>
      </c>
    </row>
    <row r="14" spans="1:12" ht="30" customHeight="1" thickBot="1">
      <c r="A14" s="788" t="s">
        <v>446</v>
      </c>
      <c r="B14" s="788"/>
      <c r="C14" s="788"/>
      <c r="D14" s="788"/>
      <c r="E14" s="788"/>
      <c r="F14" s="788"/>
      <c r="G14" s="788"/>
      <c r="H14" s="788"/>
      <c r="I14" s="788"/>
      <c r="J14" s="788"/>
      <c r="K14" s="788"/>
      <c r="L14" s="788"/>
    </row>
    <row r="15" spans="1:12" ht="30" customHeight="1">
      <c r="A15" s="946" t="s">
        <v>447</v>
      </c>
      <c r="B15" s="947"/>
      <c r="C15" s="947"/>
      <c r="D15" s="947"/>
      <c r="E15" s="947"/>
      <c r="F15" s="947"/>
      <c r="G15" s="947"/>
      <c r="H15" s="947"/>
      <c r="I15" s="947"/>
      <c r="J15" s="947"/>
      <c r="K15" s="947"/>
      <c r="L15" s="948"/>
    </row>
    <row r="16" spans="1:12" ht="30" customHeight="1">
      <c r="A16" s="949" t="s">
        <v>2</v>
      </c>
      <c r="B16" s="950"/>
      <c r="C16" s="950"/>
      <c r="D16" s="950"/>
      <c r="E16" s="950"/>
      <c r="F16" s="950"/>
      <c r="G16" s="950"/>
      <c r="H16" s="950"/>
      <c r="I16" s="950"/>
      <c r="J16" s="950"/>
      <c r="K16" s="950"/>
      <c r="L16" s="951"/>
    </row>
    <row r="17" spans="1:12" s="498" customFormat="1" ht="45.75" customHeight="1">
      <c r="A17" s="924" t="s">
        <v>8</v>
      </c>
      <c r="B17" s="925"/>
      <c r="C17" s="925"/>
      <c r="D17" s="925"/>
      <c r="E17" s="925"/>
      <c r="F17" s="925"/>
      <c r="G17" s="925"/>
      <c r="H17" s="925"/>
      <c r="I17" s="925"/>
      <c r="J17" s="925"/>
      <c r="K17" s="925"/>
      <c r="L17" s="926"/>
    </row>
    <row r="18" spans="1:12" ht="46.5" customHeight="1" thickBot="1">
      <c r="A18" s="741" t="s">
        <v>9</v>
      </c>
      <c r="B18" s="742"/>
      <c r="C18" s="114" t="s">
        <v>10</v>
      </c>
      <c r="D18" s="114" t="s">
        <v>11</v>
      </c>
      <c r="E18" s="114" t="s">
        <v>12</v>
      </c>
      <c r="F18" s="957" t="s">
        <v>170</v>
      </c>
      <c r="G18" s="958"/>
      <c r="H18" s="958"/>
      <c r="I18" s="958"/>
      <c r="J18" s="958"/>
      <c r="K18" s="958"/>
      <c r="L18" s="959"/>
    </row>
    <row r="19" spans="1:12" s="506" customFormat="1" ht="30" customHeight="1">
      <c r="A19" s="943" t="s">
        <v>471</v>
      </c>
      <c r="B19" s="944"/>
      <c r="C19" s="944"/>
      <c r="D19" s="944"/>
      <c r="E19" s="944"/>
      <c r="F19" s="944"/>
      <c r="G19" s="944"/>
      <c r="H19" s="944"/>
      <c r="I19" s="944"/>
      <c r="J19" s="944"/>
      <c r="K19" s="944"/>
      <c r="L19" s="945"/>
    </row>
    <row r="20" spans="1:12" s="506" customFormat="1" ht="30" customHeight="1" thickBot="1">
      <c r="A20" s="741"/>
      <c r="B20" s="942"/>
      <c r="C20" s="942"/>
      <c r="D20" s="942"/>
      <c r="E20" s="742"/>
      <c r="F20" s="507">
        <v>2008</v>
      </c>
      <c r="G20" s="507">
        <v>2009</v>
      </c>
      <c r="H20" s="507">
        <v>2010</v>
      </c>
      <c r="I20" s="507">
        <v>2011</v>
      </c>
      <c r="J20" s="507">
        <v>2012</v>
      </c>
      <c r="K20" s="508">
        <v>2013</v>
      </c>
      <c r="L20" s="509">
        <v>2014</v>
      </c>
    </row>
    <row r="21" spans="1:12" ht="303" customHeight="1" thickBot="1">
      <c r="A21" s="165">
        <v>3</v>
      </c>
      <c r="B21" s="510" t="s">
        <v>472</v>
      </c>
      <c r="C21" s="511" t="s">
        <v>833</v>
      </c>
      <c r="D21" s="168" t="s">
        <v>14</v>
      </c>
      <c r="E21" s="168" t="s">
        <v>473</v>
      </c>
      <c r="F21" s="149">
        <v>499</v>
      </c>
      <c r="G21" s="149">
        <v>451</v>
      </c>
      <c r="H21" s="149">
        <v>440</v>
      </c>
      <c r="I21" s="149">
        <v>446</v>
      </c>
      <c r="J21" s="149">
        <v>474</v>
      </c>
      <c r="K21" s="77">
        <v>556</v>
      </c>
      <c r="L21" s="512"/>
    </row>
    <row r="22" spans="1:81" s="513" customFormat="1" ht="30" customHeight="1">
      <c r="A22" s="943" t="s">
        <v>598</v>
      </c>
      <c r="B22" s="944"/>
      <c r="C22" s="944"/>
      <c r="D22" s="944"/>
      <c r="E22" s="944"/>
      <c r="F22" s="944"/>
      <c r="G22" s="944"/>
      <c r="H22" s="944"/>
      <c r="I22" s="944"/>
      <c r="J22" s="944"/>
      <c r="K22" s="944"/>
      <c r="L22" s="945"/>
      <c r="M22" s="506"/>
      <c r="N22" s="506"/>
      <c r="O22" s="506"/>
      <c r="P22" s="506"/>
      <c r="Q22" s="506"/>
      <c r="R22" s="506"/>
      <c r="S22" s="506"/>
      <c r="T22" s="506"/>
      <c r="U22" s="506"/>
      <c r="V22" s="506"/>
      <c r="W22" s="506"/>
      <c r="X22" s="506"/>
      <c r="Y22" s="506"/>
      <c r="Z22" s="506"/>
      <c r="AA22" s="506"/>
      <c r="AB22" s="506"/>
      <c r="AC22" s="506"/>
      <c r="AD22" s="506"/>
      <c r="AE22" s="506"/>
      <c r="AF22" s="506"/>
      <c r="AG22" s="506"/>
      <c r="AH22" s="506"/>
      <c r="AI22" s="506"/>
      <c r="AJ22" s="506"/>
      <c r="AK22" s="506"/>
      <c r="AL22" s="506"/>
      <c r="AM22" s="506"/>
      <c r="AN22" s="506"/>
      <c r="AO22" s="506"/>
      <c r="AP22" s="506"/>
      <c r="AQ22" s="506"/>
      <c r="AR22" s="506"/>
      <c r="AS22" s="506"/>
      <c r="AT22" s="506"/>
      <c r="AU22" s="506"/>
      <c r="AV22" s="506"/>
      <c r="AW22" s="506"/>
      <c r="AX22" s="506"/>
      <c r="AY22" s="506"/>
      <c r="AZ22" s="506"/>
      <c r="BA22" s="506"/>
      <c r="BB22" s="506"/>
      <c r="BC22" s="506"/>
      <c r="BD22" s="506"/>
      <c r="BE22" s="506"/>
      <c r="BF22" s="506"/>
      <c r="BG22" s="506"/>
      <c r="BH22" s="506"/>
      <c r="BI22" s="506"/>
      <c r="BJ22" s="506"/>
      <c r="BK22" s="506"/>
      <c r="BL22" s="506"/>
      <c r="BM22" s="506"/>
      <c r="BN22" s="506"/>
      <c r="BO22" s="506"/>
      <c r="BP22" s="506"/>
      <c r="BQ22" s="506"/>
      <c r="BR22" s="506"/>
      <c r="BS22" s="506"/>
      <c r="BT22" s="506"/>
      <c r="BU22" s="506"/>
      <c r="BV22" s="506"/>
      <c r="BW22" s="506"/>
      <c r="BX22" s="506"/>
      <c r="BY22" s="506"/>
      <c r="BZ22" s="506"/>
      <c r="CA22" s="506"/>
      <c r="CB22" s="506"/>
      <c r="CC22" s="506"/>
    </row>
    <row r="23" spans="1:81" s="514" customFormat="1" ht="30" customHeight="1" thickBot="1">
      <c r="A23" s="741"/>
      <c r="B23" s="942"/>
      <c r="C23" s="942"/>
      <c r="D23" s="942"/>
      <c r="E23" s="742"/>
      <c r="F23" s="114" t="s">
        <v>453</v>
      </c>
      <c r="G23" s="114" t="s">
        <v>454</v>
      </c>
      <c r="H23" s="114" t="s">
        <v>455</v>
      </c>
      <c r="I23" s="114" t="s">
        <v>456</v>
      </c>
      <c r="J23" s="114" t="s">
        <v>457</v>
      </c>
      <c r="K23" s="114" t="s">
        <v>474</v>
      </c>
      <c r="L23" s="321" t="s">
        <v>665</v>
      </c>
      <c r="M23" s="506"/>
      <c r="N23" s="506"/>
      <c r="O23" s="506"/>
      <c r="P23" s="506"/>
      <c r="Q23" s="506"/>
      <c r="R23" s="506"/>
      <c r="S23" s="506"/>
      <c r="T23" s="506"/>
      <c r="U23" s="506"/>
      <c r="V23" s="506"/>
      <c r="W23" s="506"/>
      <c r="X23" s="506"/>
      <c r="Y23" s="506"/>
      <c r="Z23" s="506"/>
      <c r="AA23" s="506"/>
      <c r="AB23" s="506"/>
      <c r="AC23" s="506"/>
      <c r="AD23" s="506"/>
      <c r="AE23" s="506"/>
      <c r="AF23" s="506"/>
      <c r="AG23" s="506"/>
      <c r="AH23" s="506"/>
      <c r="AI23" s="506"/>
      <c r="AJ23" s="506"/>
      <c r="AK23" s="506"/>
      <c r="AL23" s="506"/>
      <c r="AM23" s="506"/>
      <c r="AN23" s="506"/>
      <c r="AO23" s="506"/>
      <c r="AP23" s="506"/>
      <c r="AQ23" s="506"/>
      <c r="AR23" s="506"/>
      <c r="AS23" s="506"/>
      <c r="AT23" s="506"/>
      <c r="AU23" s="506"/>
      <c r="AV23" s="506"/>
      <c r="AW23" s="506"/>
      <c r="AX23" s="506"/>
      <c r="AY23" s="506"/>
      <c r="AZ23" s="506"/>
      <c r="BA23" s="506"/>
      <c r="BB23" s="506"/>
      <c r="BC23" s="506"/>
      <c r="BD23" s="506"/>
      <c r="BE23" s="506"/>
      <c r="BF23" s="506"/>
      <c r="BG23" s="506"/>
      <c r="BH23" s="506"/>
      <c r="BI23" s="506"/>
      <c r="BJ23" s="506"/>
      <c r="BK23" s="506"/>
      <c r="BL23" s="506"/>
      <c r="BM23" s="506"/>
      <c r="BN23" s="506"/>
      <c r="BO23" s="506"/>
      <c r="BP23" s="506"/>
      <c r="BQ23" s="506"/>
      <c r="BR23" s="506"/>
      <c r="BS23" s="506"/>
      <c r="BT23" s="506"/>
      <c r="BU23" s="506"/>
      <c r="BV23" s="506"/>
      <c r="BW23" s="506"/>
      <c r="BX23" s="506"/>
      <c r="BY23" s="506"/>
      <c r="BZ23" s="506"/>
      <c r="CA23" s="506"/>
      <c r="CB23" s="506"/>
      <c r="CC23" s="506"/>
    </row>
    <row r="24" spans="1:12" ht="202.5" customHeight="1" thickBot="1">
      <c r="A24" s="261">
        <v>4</v>
      </c>
      <c r="B24" s="316" t="s">
        <v>475</v>
      </c>
      <c r="C24" s="515" t="s">
        <v>830</v>
      </c>
      <c r="D24" s="132" t="s">
        <v>14</v>
      </c>
      <c r="E24" s="132" t="s">
        <v>476</v>
      </c>
      <c r="F24" s="134"/>
      <c r="G24" s="134">
        <v>118857</v>
      </c>
      <c r="H24" s="134">
        <v>122388</v>
      </c>
      <c r="I24" s="134">
        <v>126904</v>
      </c>
      <c r="J24" s="134">
        <v>130445</v>
      </c>
      <c r="K24" s="135">
        <v>135535</v>
      </c>
      <c r="L24" s="516">
        <v>134163</v>
      </c>
    </row>
    <row r="25" spans="1:12" ht="30" customHeight="1" thickBot="1">
      <c r="A25" s="788" t="s">
        <v>446</v>
      </c>
      <c r="B25" s="788"/>
      <c r="C25" s="788"/>
      <c r="D25" s="788"/>
      <c r="E25" s="788"/>
      <c r="F25" s="788"/>
      <c r="G25" s="788"/>
      <c r="H25" s="788"/>
      <c r="I25" s="788"/>
      <c r="J25" s="788"/>
      <c r="K25" s="788"/>
      <c r="L25" s="788"/>
    </row>
    <row r="26" spans="1:12" ht="30" customHeight="1">
      <c r="A26" s="946" t="s">
        <v>447</v>
      </c>
      <c r="B26" s="947"/>
      <c r="C26" s="947"/>
      <c r="D26" s="947"/>
      <c r="E26" s="947"/>
      <c r="F26" s="947"/>
      <c r="G26" s="947"/>
      <c r="H26" s="947"/>
      <c r="I26" s="947"/>
      <c r="J26" s="947"/>
      <c r="K26" s="947"/>
      <c r="L26" s="948"/>
    </row>
    <row r="27" spans="1:12" ht="30" customHeight="1">
      <c r="A27" s="949" t="s">
        <v>2</v>
      </c>
      <c r="B27" s="950"/>
      <c r="C27" s="950"/>
      <c r="D27" s="950"/>
      <c r="E27" s="950"/>
      <c r="F27" s="950"/>
      <c r="G27" s="950"/>
      <c r="H27" s="950"/>
      <c r="I27" s="950"/>
      <c r="J27" s="950"/>
      <c r="K27" s="950"/>
      <c r="L27" s="951"/>
    </row>
    <row r="28" spans="1:12" s="498" customFormat="1" ht="45.75" customHeight="1">
      <c r="A28" s="924" t="s">
        <v>8</v>
      </c>
      <c r="B28" s="925"/>
      <c r="C28" s="925"/>
      <c r="D28" s="925"/>
      <c r="E28" s="925"/>
      <c r="F28" s="925"/>
      <c r="G28" s="925"/>
      <c r="H28" s="925"/>
      <c r="I28" s="925"/>
      <c r="J28" s="925"/>
      <c r="K28" s="925"/>
      <c r="L28" s="926"/>
    </row>
    <row r="29" spans="1:12" ht="46.5" customHeight="1" thickBot="1">
      <c r="A29" s="952" t="s">
        <v>9</v>
      </c>
      <c r="B29" s="953"/>
      <c r="C29" s="517" t="s">
        <v>10</v>
      </c>
      <c r="D29" s="517" t="s">
        <v>11</v>
      </c>
      <c r="E29" s="517" t="s">
        <v>12</v>
      </c>
      <c r="F29" s="954" t="s">
        <v>170</v>
      </c>
      <c r="G29" s="955"/>
      <c r="H29" s="955"/>
      <c r="I29" s="955"/>
      <c r="J29" s="955"/>
      <c r="K29" s="955"/>
      <c r="L29" s="956"/>
    </row>
    <row r="30" spans="1:55" s="518" customFormat="1" ht="30" customHeight="1">
      <c r="A30" s="943" t="s">
        <v>477</v>
      </c>
      <c r="B30" s="944"/>
      <c r="C30" s="944"/>
      <c r="D30" s="944"/>
      <c r="E30" s="944"/>
      <c r="F30" s="944"/>
      <c r="G30" s="944"/>
      <c r="H30" s="944"/>
      <c r="I30" s="944"/>
      <c r="J30" s="944"/>
      <c r="K30" s="944"/>
      <c r="L30" s="945"/>
      <c r="M30" s="439"/>
      <c r="N30" s="439"/>
      <c r="O30" s="439"/>
      <c r="P30" s="439"/>
      <c r="Q30" s="439"/>
      <c r="R30" s="439"/>
      <c r="S30" s="439"/>
      <c r="T30" s="439"/>
      <c r="U30" s="439"/>
      <c r="V30" s="439"/>
      <c r="W30" s="439"/>
      <c r="X30" s="439"/>
      <c r="Y30" s="439"/>
      <c r="Z30" s="439"/>
      <c r="AA30" s="439"/>
      <c r="AB30" s="439"/>
      <c r="AC30" s="439"/>
      <c r="AD30" s="439"/>
      <c r="AE30" s="439"/>
      <c r="AF30" s="439"/>
      <c r="AG30" s="439"/>
      <c r="AH30" s="439"/>
      <c r="AI30" s="439"/>
      <c r="AJ30" s="439"/>
      <c r="AK30" s="439"/>
      <c r="AL30" s="439"/>
      <c r="AM30" s="439"/>
      <c r="AN30" s="439"/>
      <c r="AO30" s="439"/>
      <c r="AP30" s="439"/>
      <c r="AQ30" s="439"/>
      <c r="AR30" s="439"/>
      <c r="AS30" s="439"/>
      <c r="AT30" s="439"/>
      <c r="AU30" s="439"/>
      <c r="AV30" s="439"/>
      <c r="AW30" s="439"/>
      <c r="AX30" s="439"/>
      <c r="AY30" s="439"/>
      <c r="AZ30" s="439"/>
      <c r="BA30" s="439"/>
      <c r="BB30" s="439"/>
      <c r="BC30" s="439"/>
    </row>
    <row r="31" spans="1:55" s="521" customFormat="1" ht="30" customHeight="1" thickBot="1">
      <c r="A31" s="741"/>
      <c r="B31" s="942"/>
      <c r="C31" s="942"/>
      <c r="D31" s="942"/>
      <c r="E31" s="742"/>
      <c r="F31" s="519">
        <v>2008</v>
      </c>
      <c r="G31" s="519">
        <v>2009</v>
      </c>
      <c r="H31" s="519">
        <v>2010</v>
      </c>
      <c r="I31" s="519">
        <v>2011</v>
      </c>
      <c r="J31" s="519">
        <v>2012</v>
      </c>
      <c r="K31" s="519">
        <v>2013</v>
      </c>
      <c r="L31" s="520">
        <v>2014</v>
      </c>
      <c r="M31" s="439"/>
      <c r="N31" s="439"/>
      <c r="O31" s="439"/>
      <c r="P31" s="439"/>
      <c r="Q31" s="439"/>
      <c r="R31" s="439"/>
      <c r="S31" s="439"/>
      <c r="T31" s="439"/>
      <c r="U31" s="439"/>
      <c r="V31" s="439"/>
      <c r="W31" s="439"/>
      <c r="X31" s="439"/>
      <c r="Y31" s="439"/>
      <c r="Z31" s="439"/>
      <c r="AA31" s="439"/>
      <c r="AB31" s="439"/>
      <c r="AC31" s="439"/>
      <c r="AD31" s="439"/>
      <c r="AE31" s="439"/>
      <c r="AF31" s="439"/>
      <c r="AG31" s="439"/>
      <c r="AH31" s="439"/>
      <c r="AI31" s="439"/>
      <c r="AJ31" s="439"/>
      <c r="AK31" s="439"/>
      <c r="AL31" s="439"/>
      <c r="AM31" s="439"/>
      <c r="AN31" s="439"/>
      <c r="AO31" s="439"/>
      <c r="AP31" s="439"/>
      <c r="AQ31" s="439"/>
      <c r="AR31" s="439"/>
      <c r="AS31" s="439"/>
      <c r="AT31" s="439"/>
      <c r="AU31" s="439"/>
      <c r="AV31" s="439"/>
      <c r="AW31" s="439"/>
      <c r="AX31" s="439"/>
      <c r="AY31" s="439"/>
      <c r="AZ31" s="439"/>
      <c r="BA31" s="439"/>
      <c r="BB31" s="439"/>
      <c r="BC31" s="439"/>
    </row>
    <row r="32" spans="1:12" ht="144.75" customHeight="1">
      <c r="A32" s="119">
        <v>5</v>
      </c>
      <c r="B32" s="308" t="s">
        <v>478</v>
      </c>
      <c r="C32" s="522" t="s">
        <v>831</v>
      </c>
      <c r="D32" s="122" t="s">
        <v>14</v>
      </c>
      <c r="E32" s="122" t="s">
        <v>479</v>
      </c>
      <c r="F32" s="49">
        <v>1906</v>
      </c>
      <c r="G32" s="49">
        <v>1246</v>
      </c>
      <c r="H32" s="49">
        <v>1793</v>
      </c>
      <c r="I32" s="49">
        <v>456</v>
      </c>
      <c r="J32" s="49">
        <v>628</v>
      </c>
      <c r="K32" s="454">
        <v>835</v>
      </c>
      <c r="L32" s="512">
        <v>837</v>
      </c>
    </row>
    <row r="33" spans="1:12" ht="140.25" customHeight="1" thickBot="1">
      <c r="A33" s="129">
        <v>6</v>
      </c>
      <c r="B33" s="332" t="s">
        <v>480</v>
      </c>
      <c r="C33" s="523" t="s">
        <v>832</v>
      </c>
      <c r="D33" s="133" t="s">
        <v>14</v>
      </c>
      <c r="E33" s="133" t="s">
        <v>479</v>
      </c>
      <c r="F33" s="457">
        <v>3412</v>
      </c>
      <c r="G33" s="457">
        <v>1074</v>
      </c>
      <c r="H33" s="457">
        <v>1146</v>
      </c>
      <c r="I33" s="457">
        <v>768</v>
      </c>
      <c r="J33" s="457">
        <v>803</v>
      </c>
      <c r="K33" s="458">
        <v>755</v>
      </c>
      <c r="L33" s="524">
        <v>721</v>
      </c>
    </row>
  </sheetData>
  <sheetProtection/>
  <mergeCells count="32">
    <mergeCell ref="C11:C13"/>
    <mergeCell ref="D11:D13"/>
    <mergeCell ref="E11:E13"/>
    <mergeCell ref="A1:L1"/>
    <mergeCell ref="A2:L2"/>
    <mergeCell ref="A3:L3"/>
    <mergeCell ref="A4:L4"/>
    <mergeCell ref="A5:B5"/>
    <mergeCell ref="F5:L5"/>
    <mergeCell ref="A6:L6"/>
    <mergeCell ref="A7:E7"/>
    <mergeCell ref="C8:C10"/>
    <mergeCell ref="D8:D10"/>
    <mergeCell ref="E8:E10"/>
    <mergeCell ref="A14:L14"/>
    <mergeCell ref="A15:L15"/>
    <mergeCell ref="A16:L16"/>
    <mergeCell ref="A17:L17"/>
    <mergeCell ref="A18:B18"/>
    <mergeCell ref="F18:L18"/>
    <mergeCell ref="A31:E31"/>
    <mergeCell ref="A19:L19"/>
    <mergeCell ref="A20:E20"/>
    <mergeCell ref="A22:L22"/>
    <mergeCell ref="A23:E23"/>
    <mergeCell ref="A25:L25"/>
    <mergeCell ref="A26:L26"/>
    <mergeCell ref="A27:L27"/>
    <mergeCell ref="A28:L28"/>
    <mergeCell ref="A29:B29"/>
    <mergeCell ref="F29:L29"/>
    <mergeCell ref="A30:L30"/>
  </mergeCells>
  <printOptions horizontalCentered="1"/>
  <pageMargins left="0.2362204724409449" right="0.2362204724409449" top="0.7480314960629921" bottom="0.5511811023622047" header="0.31496062992125984" footer="0.31496062992125984"/>
  <pageSetup fitToHeight="3" horizontalDpi="600" verticalDpi="600" orientation="landscape" paperSize="9" scale="51" r:id="rId1"/>
  <rowBreaks count="2" manualBreakCount="2">
    <brk id="13" max="9" man="1"/>
    <brk id="24" max="9" man="1"/>
  </rowBreaks>
</worksheet>
</file>

<file path=xl/worksheets/sheet4.xml><?xml version="1.0" encoding="utf-8"?>
<worksheet xmlns="http://schemas.openxmlformats.org/spreadsheetml/2006/main" xmlns:r="http://schemas.openxmlformats.org/officeDocument/2006/relationships">
  <sheetPr>
    <tabColor theme="3" tint="0.39998000860214233"/>
    <pageSetUpPr fitToPage="1"/>
  </sheetPr>
  <dimension ref="A1:D13"/>
  <sheetViews>
    <sheetView zoomScalePageLayoutView="0" workbookViewId="0" topLeftCell="A1">
      <selection activeCell="A1" sqref="A1:B1"/>
    </sheetView>
  </sheetViews>
  <sheetFormatPr defaultColWidth="9.140625" defaultRowHeight="15"/>
  <cols>
    <col min="1" max="1" width="62.7109375" style="59" customWidth="1"/>
    <col min="2" max="2" width="111.00390625" style="72" customWidth="1"/>
    <col min="3" max="4" width="25.140625" style="69" customWidth="1"/>
    <col min="5" max="7" width="25.140625" style="20" customWidth="1"/>
    <col min="8" max="16384" width="9.140625" style="20" customWidth="1"/>
  </cols>
  <sheetData>
    <row r="1" spans="1:2" ht="30" customHeight="1" thickBot="1">
      <c r="A1" s="684" t="s">
        <v>0</v>
      </c>
      <c r="B1" s="684"/>
    </row>
    <row r="2" spans="1:2" ht="30" customHeight="1">
      <c r="A2" s="685" t="s">
        <v>42</v>
      </c>
      <c r="B2" s="686"/>
    </row>
    <row r="3" spans="1:2" ht="30" customHeight="1" thickBot="1">
      <c r="A3" s="687" t="s">
        <v>2</v>
      </c>
      <c r="B3" s="688"/>
    </row>
    <row r="4" spans="1:3" s="59" customFormat="1" ht="68.25" customHeight="1">
      <c r="A4" s="109" t="s">
        <v>43</v>
      </c>
      <c r="B4" s="110" t="s">
        <v>44</v>
      </c>
      <c r="C4" s="69"/>
    </row>
    <row r="5" spans="1:3" s="59" customFormat="1" ht="73.5" customHeight="1">
      <c r="A5" s="73" t="s">
        <v>45</v>
      </c>
      <c r="B5" s="111" t="s">
        <v>640</v>
      </c>
      <c r="C5" s="69"/>
    </row>
    <row r="6" spans="1:3" s="59" customFormat="1" ht="87" customHeight="1" thickBot="1">
      <c r="A6" s="75" t="s">
        <v>46</v>
      </c>
      <c r="B6" s="76" t="s">
        <v>47</v>
      </c>
      <c r="C6" s="69"/>
    </row>
    <row r="7" spans="1:2" ht="30" customHeight="1" thickBot="1">
      <c r="A7" s="689" t="s">
        <v>599</v>
      </c>
      <c r="B7" s="690"/>
    </row>
    <row r="8" spans="1:4" s="59" customFormat="1" ht="15">
      <c r="A8" s="691" t="s">
        <v>668</v>
      </c>
      <c r="B8" s="692"/>
      <c r="C8" s="69"/>
      <c r="D8" s="69"/>
    </row>
    <row r="9" spans="1:4" s="59" customFormat="1" ht="15">
      <c r="A9" s="693"/>
      <c r="B9" s="694"/>
      <c r="C9" s="69"/>
      <c r="D9" s="69"/>
    </row>
    <row r="10" spans="1:4" s="59" customFormat="1" ht="15">
      <c r="A10" s="693"/>
      <c r="B10" s="694"/>
      <c r="C10" s="69"/>
      <c r="D10" s="69"/>
    </row>
    <row r="11" spans="1:4" s="59" customFormat="1" ht="15">
      <c r="A11" s="693"/>
      <c r="B11" s="694"/>
      <c r="C11" s="69"/>
      <c r="D11" s="69"/>
    </row>
    <row r="12" spans="1:4" s="59" customFormat="1" ht="15">
      <c r="A12" s="693"/>
      <c r="B12" s="694"/>
      <c r="C12" s="69"/>
      <c r="D12" s="69"/>
    </row>
    <row r="13" spans="1:4" s="59" customFormat="1" ht="15.75" thickBot="1">
      <c r="A13" s="695"/>
      <c r="B13" s="696"/>
      <c r="C13" s="69"/>
      <c r="D13" s="69"/>
    </row>
  </sheetData>
  <sheetProtection/>
  <mergeCells count="5">
    <mergeCell ref="A1:B1"/>
    <mergeCell ref="A2:B2"/>
    <mergeCell ref="A3:B3"/>
    <mergeCell ref="A7:B7"/>
    <mergeCell ref="A8:B13"/>
  </mergeCells>
  <printOptions horizontalCentered="1"/>
  <pageMargins left="0.23622047244094488" right="0.23622047244094488" top="0.7480314960629921" bottom="0.5511811023622047" header="0" footer="0"/>
  <pageSetup fitToHeight="1" fitToWidth="1" horizontalDpi="600" verticalDpi="600" orientation="landscape" paperSize="8" scale="82" r:id="rId1"/>
  <headerFooter>
    <oddFooter>&amp;R&amp;P</oddFooter>
  </headerFooter>
</worksheet>
</file>

<file path=xl/worksheets/sheet40.xml><?xml version="1.0" encoding="utf-8"?>
<worksheet xmlns="http://schemas.openxmlformats.org/spreadsheetml/2006/main" xmlns:r="http://schemas.openxmlformats.org/officeDocument/2006/relationships">
  <dimension ref="A1:CM40"/>
  <sheetViews>
    <sheetView zoomScalePageLayoutView="0" workbookViewId="0" topLeftCell="A22">
      <selection activeCell="A22" sqref="A22:L22"/>
    </sheetView>
  </sheetViews>
  <sheetFormatPr defaultColWidth="9.140625" defaultRowHeight="15"/>
  <cols>
    <col min="1" max="1" width="4.140625" style="20" customWidth="1"/>
    <col min="2" max="2" width="36.00390625" style="64" customWidth="1"/>
    <col min="3" max="3" width="103.421875" style="64" customWidth="1"/>
    <col min="4" max="4" width="12.57421875" style="66" customWidth="1"/>
    <col min="5" max="5" width="17.7109375" style="66" customWidth="1"/>
    <col min="6" max="7" width="16.7109375" style="66" customWidth="1"/>
    <col min="8" max="11" width="16.7109375" style="20" customWidth="1"/>
    <col min="12" max="12" width="16.28125" style="20" customWidth="1"/>
    <col min="13" max="91" width="9.140625" style="59" customWidth="1"/>
    <col min="92" max="16384" width="9.140625" style="20" customWidth="1"/>
  </cols>
  <sheetData>
    <row r="1" spans="1:91" s="525" customFormat="1" ht="30" customHeight="1" thickBot="1">
      <c r="A1" s="684" t="s">
        <v>481</v>
      </c>
      <c r="B1" s="684"/>
      <c r="C1" s="684"/>
      <c r="D1" s="684"/>
      <c r="E1" s="684"/>
      <c r="F1" s="684"/>
      <c r="G1" s="684"/>
      <c r="H1" s="684"/>
      <c r="I1" s="684"/>
      <c r="J1" s="684"/>
      <c r="K1" s="684"/>
      <c r="L1" s="684"/>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row>
    <row r="2" spans="1:91" s="525" customFormat="1" ht="30" customHeight="1">
      <c r="A2" s="727" t="s">
        <v>447</v>
      </c>
      <c r="B2" s="728"/>
      <c r="C2" s="728"/>
      <c r="D2" s="728"/>
      <c r="E2" s="728"/>
      <c r="F2" s="728"/>
      <c r="G2" s="728"/>
      <c r="H2" s="728"/>
      <c r="I2" s="728"/>
      <c r="J2" s="728"/>
      <c r="K2" s="728"/>
      <c r="L2" s="729"/>
      <c r="M2" s="292"/>
      <c r="N2" s="292"/>
      <c r="O2" s="292"/>
      <c r="P2" s="292"/>
      <c r="Q2" s="292"/>
      <c r="R2" s="292"/>
      <c r="S2" s="292"/>
      <c r="T2" s="292"/>
      <c r="U2" s="292"/>
      <c r="V2" s="292"/>
      <c r="W2" s="292"/>
      <c r="X2" s="292"/>
      <c r="Y2" s="292"/>
      <c r="Z2" s="292"/>
      <c r="AA2" s="292"/>
      <c r="AB2" s="292"/>
      <c r="AC2" s="292"/>
      <c r="AD2" s="292"/>
      <c r="AE2" s="292"/>
      <c r="AF2" s="292"/>
      <c r="AG2" s="292"/>
      <c r="AH2" s="292"/>
      <c r="AI2" s="292"/>
      <c r="AJ2" s="292"/>
      <c r="AK2" s="292"/>
      <c r="AL2" s="292"/>
      <c r="AM2" s="292"/>
      <c r="AN2" s="292"/>
      <c r="AO2" s="292"/>
      <c r="AP2" s="292"/>
      <c r="AQ2" s="292"/>
      <c r="AR2" s="292"/>
      <c r="AS2" s="292"/>
      <c r="AT2" s="292"/>
      <c r="AU2" s="292"/>
      <c r="AV2" s="292"/>
      <c r="AW2" s="292"/>
      <c r="AX2" s="292"/>
      <c r="AY2" s="292"/>
      <c r="AZ2" s="292"/>
      <c r="BA2" s="292"/>
      <c r="BB2" s="292"/>
      <c r="BC2" s="292"/>
      <c r="BD2" s="292"/>
      <c r="BE2" s="292"/>
      <c r="BF2" s="292"/>
      <c r="BG2" s="292"/>
      <c r="BH2" s="292"/>
      <c r="BI2" s="292"/>
      <c r="BJ2" s="292"/>
      <c r="BK2" s="292"/>
      <c r="BL2" s="292"/>
      <c r="BM2" s="292"/>
      <c r="BN2" s="292"/>
      <c r="BO2" s="292"/>
      <c r="BP2" s="292"/>
      <c r="BQ2" s="292"/>
      <c r="BR2" s="292"/>
      <c r="BS2" s="292"/>
      <c r="BT2" s="292"/>
      <c r="BU2" s="292"/>
      <c r="BV2" s="292"/>
      <c r="BW2" s="292"/>
      <c r="BX2" s="292"/>
      <c r="BY2" s="292"/>
      <c r="BZ2" s="292"/>
      <c r="CA2" s="292"/>
      <c r="CB2" s="292"/>
      <c r="CC2" s="292"/>
      <c r="CD2" s="292"/>
      <c r="CE2" s="292"/>
      <c r="CF2" s="292"/>
      <c r="CG2" s="292"/>
      <c r="CH2" s="292"/>
      <c r="CI2" s="292"/>
      <c r="CJ2" s="292"/>
      <c r="CK2" s="292"/>
      <c r="CL2" s="292"/>
      <c r="CM2" s="292"/>
    </row>
    <row r="3" spans="1:91" s="525" customFormat="1" ht="30" customHeight="1">
      <c r="A3" s="700" t="s">
        <v>2</v>
      </c>
      <c r="B3" s="701"/>
      <c r="C3" s="701"/>
      <c r="D3" s="701"/>
      <c r="E3" s="701"/>
      <c r="F3" s="701"/>
      <c r="G3" s="701"/>
      <c r="H3" s="701"/>
      <c r="I3" s="701"/>
      <c r="J3" s="701"/>
      <c r="K3" s="701"/>
      <c r="L3" s="70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row>
    <row r="4" spans="1:91" s="526" customFormat="1" ht="45.75" customHeight="1">
      <c r="A4" s="730" t="s">
        <v>77</v>
      </c>
      <c r="B4" s="731"/>
      <c r="C4" s="732"/>
      <c r="D4" s="732"/>
      <c r="E4" s="732"/>
      <c r="F4" s="732"/>
      <c r="G4" s="732"/>
      <c r="H4" s="732"/>
      <c r="I4" s="732"/>
      <c r="J4" s="732"/>
      <c r="K4" s="732"/>
      <c r="L4" s="733"/>
      <c r="M4" s="59"/>
      <c r="N4" s="59"/>
      <c r="O4" s="59"/>
      <c r="P4" s="59"/>
      <c r="Q4" s="59"/>
      <c r="R4" s="59"/>
      <c r="S4" s="59"/>
      <c r="T4" s="59"/>
      <c r="U4" s="59"/>
      <c r="V4" s="59"/>
      <c r="W4" s="59"/>
      <c r="X4" s="59"/>
      <c r="Y4" s="59"/>
      <c r="Z4" s="59"/>
      <c r="AA4" s="59"/>
      <c r="AB4" s="59"/>
      <c r="AC4" s="59"/>
      <c r="AD4" s="59"/>
      <c r="AE4" s="59"/>
      <c r="AF4" s="59"/>
      <c r="AG4" s="59"/>
      <c r="AH4" s="59"/>
      <c r="AI4" s="59"/>
      <c r="AJ4" s="59"/>
      <c r="AK4" s="59"/>
      <c r="AL4" s="59"/>
      <c r="AM4" s="59"/>
      <c r="AN4" s="59"/>
      <c r="AO4" s="59"/>
      <c r="AP4" s="59"/>
      <c r="AQ4" s="59"/>
      <c r="AR4" s="59"/>
      <c r="AS4" s="59"/>
      <c r="AT4" s="59"/>
      <c r="AU4" s="59"/>
      <c r="AV4" s="59"/>
      <c r="AW4" s="59"/>
      <c r="AX4" s="59"/>
      <c r="AY4" s="59"/>
      <c r="AZ4" s="59"/>
      <c r="BA4" s="59"/>
      <c r="BB4" s="59"/>
      <c r="BC4" s="59"/>
      <c r="BD4" s="59"/>
      <c r="BE4" s="59"/>
      <c r="BF4" s="59"/>
      <c r="BG4" s="59"/>
      <c r="BH4" s="59"/>
      <c r="BI4" s="59"/>
      <c r="BJ4" s="59"/>
      <c r="BK4" s="59"/>
      <c r="BL4" s="59"/>
      <c r="BM4" s="59"/>
      <c r="BN4" s="59"/>
      <c r="BO4" s="59"/>
      <c r="BP4" s="59"/>
      <c r="BQ4" s="59"/>
      <c r="BR4" s="59"/>
      <c r="BS4" s="59"/>
      <c r="BT4" s="59"/>
      <c r="BU4" s="59"/>
      <c r="BV4" s="59"/>
      <c r="BW4" s="59"/>
      <c r="BX4" s="59"/>
      <c r="BY4" s="59"/>
      <c r="BZ4" s="59"/>
      <c r="CA4" s="59"/>
      <c r="CB4" s="59"/>
      <c r="CC4" s="59"/>
      <c r="CD4" s="59"/>
      <c r="CE4" s="59"/>
      <c r="CF4" s="59"/>
      <c r="CG4" s="59"/>
      <c r="CH4" s="59"/>
      <c r="CI4" s="59"/>
      <c r="CJ4" s="59"/>
      <c r="CK4" s="59"/>
      <c r="CL4" s="59"/>
      <c r="CM4" s="59"/>
    </row>
    <row r="5" spans="1:91" s="526" customFormat="1" ht="54.75" customHeight="1" thickBot="1">
      <c r="A5" s="792" t="s">
        <v>9</v>
      </c>
      <c r="B5" s="793"/>
      <c r="C5" s="15" t="s">
        <v>34</v>
      </c>
      <c r="D5" s="15" t="s">
        <v>11</v>
      </c>
      <c r="E5" s="15" t="s">
        <v>12</v>
      </c>
      <c r="F5" s="970" t="s">
        <v>170</v>
      </c>
      <c r="G5" s="971"/>
      <c r="H5" s="971"/>
      <c r="I5" s="971"/>
      <c r="J5" s="971"/>
      <c r="K5" s="971"/>
      <c r="L5" s="972"/>
      <c r="M5" s="59"/>
      <c r="N5" s="59"/>
      <c r="O5" s="59"/>
      <c r="P5" s="59"/>
      <c r="Q5" s="59"/>
      <c r="R5" s="59"/>
      <c r="S5" s="59"/>
      <c r="T5" s="59"/>
      <c r="U5" s="59"/>
      <c r="V5" s="59"/>
      <c r="W5" s="59"/>
      <c r="X5" s="59"/>
      <c r="Y5" s="59"/>
      <c r="Z5" s="59"/>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9"/>
      <c r="BZ5" s="59"/>
      <c r="CA5" s="59"/>
      <c r="CB5" s="59"/>
      <c r="CC5" s="59"/>
      <c r="CD5" s="59"/>
      <c r="CE5" s="59"/>
      <c r="CF5" s="59"/>
      <c r="CG5" s="59"/>
      <c r="CH5" s="59"/>
      <c r="CI5" s="59"/>
      <c r="CJ5" s="59"/>
      <c r="CK5" s="59"/>
      <c r="CL5" s="59"/>
      <c r="CM5" s="59"/>
    </row>
    <row r="6" spans="1:91" s="526" customFormat="1" ht="30" customHeight="1">
      <c r="A6" s="974" t="s">
        <v>452</v>
      </c>
      <c r="B6" s="975"/>
      <c r="C6" s="975"/>
      <c r="D6" s="975"/>
      <c r="E6" s="975"/>
      <c r="F6" s="975"/>
      <c r="G6" s="975"/>
      <c r="H6" s="975"/>
      <c r="I6" s="976"/>
      <c r="J6" s="976"/>
      <c r="K6" s="976"/>
      <c r="L6" s="977"/>
      <c r="M6" s="59"/>
      <c r="N6" s="59"/>
      <c r="O6" s="59"/>
      <c r="P6" s="59"/>
      <c r="Q6" s="59"/>
      <c r="R6" s="59"/>
      <c r="S6" s="59"/>
      <c r="T6" s="59"/>
      <c r="U6" s="59"/>
      <c r="V6" s="59"/>
      <c r="W6" s="59"/>
      <c r="X6" s="59"/>
      <c r="Y6" s="59"/>
      <c r="Z6" s="59"/>
      <c r="AA6" s="59"/>
      <c r="AB6" s="59"/>
      <c r="AC6" s="59"/>
      <c r="AD6" s="59"/>
      <c r="AE6" s="59"/>
      <c r="AF6" s="59"/>
      <c r="AG6" s="59"/>
      <c r="AH6" s="59"/>
      <c r="AI6" s="59"/>
      <c r="AJ6" s="59"/>
      <c r="AK6" s="59"/>
      <c r="AL6" s="59"/>
      <c r="AM6" s="59"/>
      <c r="AN6" s="59"/>
      <c r="AO6" s="59"/>
      <c r="AP6" s="59"/>
      <c r="AQ6" s="59"/>
      <c r="AR6" s="59"/>
      <c r="AS6" s="59"/>
      <c r="AT6" s="59"/>
      <c r="AU6" s="59"/>
      <c r="AV6" s="59"/>
      <c r="AW6" s="59"/>
      <c r="AX6" s="59"/>
      <c r="AY6" s="59"/>
      <c r="AZ6" s="59"/>
      <c r="BA6" s="59"/>
      <c r="BB6" s="59"/>
      <c r="BC6" s="59"/>
      <c r="BD6" s="59"/>
      <c r="BE6" s="59"/>
      <c r="BF6" s="59"/>
      <c r="BG6" s="59"/>
      <c r="BH6" s="59"/>
      <c r="BI6" s="59"/>
      <c r="BJ6" s="59"/>
      <c r="BK6" s="59"/>
      <c r="BL6" s="59"/>
      <c r="BM6" s="59"/>
      <c r="BN6" s="59"/>
      <c r="BO6" s="59"/>
      <c r="BP6" s="59"/>
      <c r="BQ6" s="59"/>
      <c r="BR6" s="59"/>
      <c r="BS6" s="59"/>
      <c r="BT6" s="59"/>
      <c r="BU6" s="59"/>
      <c r="BV6" s="59"/>
      <c r="BW6" s="59"/>
      <c r="BX6" s="59"/>
      <c r="BY6" s="59"/>
      <c r="BZ6" s="59"/>
      <c r="CA6" s="59"/>
      <c r="CB6" s="59"/>
      <c r="CC6" s="59"/>
      <c r="CD6" s="59"/>
      <c r="CE6" s="59"/>
      <c r="CF6" s="59"/>
      <c r="CG6" s="59"/>
      <c r="CH6" s="59"/>
      <c r="CI6" s="59"/>
      <c r="CJ6" s="59"/>
      <c r="CK6" s="59"/>
      <c r="CL6" s="59"/>
      <c r="CM6" s="59"/>
    </row>
    <row r="7" spans="1:91" s="528" customFormat="1" ht="36" customHeight="1" thickBot="1">
      <c r="A7" s="967"/>
      <c r="B7" s="968"/>
      <c r="C7" s="968"/>
      <c r="D7" s="968"/>
      <c r="E7" s="969"/>
      <c r="F7" s="15" t="s">
        <v>453</v>
      </c>
      <c r="G7" s="15" t="s">
        <v>454</v>
      </c>
      <c r="H7" s="15" t="s">
        <v>455</v>
      </c>
      <c r="I7" s="15" t="s">
        <v>456</v>
      </c>
      <c r="J7" s="202" t="s">
        <v>457</v>
      </c>
      <c r="K7" s="15" t="s">
        <v>474</v>
      </c>
      <c r="L7" s="203" t="s">
        <v>665</v>
      </c>
      <c r="M7" s="527"/>
      <c r="N7" s="527"/>
      <c r="O7" s="527"/>
      <c r="P7" s="527"/>
      <c r="Q7" s="527"/>
      <c r="R7" s="527"/>
      <c r="S7" s="527"/>
      <c r="T7" s="527"/>
      <c r="U7" s="527"/>
      <c r="V7" s="527"/>
      <c r="W7" s="527"/>
      <c r="X7" s="527"/>
      <c r="Y7" s="527"/>
      <c r="Z7" s="527"/>
      <c r="AA7" s="527"/>
      <c r="AB7" s="527"/>
      <c r="AC7" s="527"/>
      <c r="AD7" s="527"/>
      <c r="AE7" s="527"/>
      <c r="AF7" s="527"/>
      <c r="AG7" s="527"/>
      <c r="AH7" s="527"/>
      <c r="AI7" s="527"/>
      <c r="AJ7" s="527"/>
      <c r="AK7" s="527"/>
      <c r="AL7" s="527"/>
      <c r="AM7" s="527"/>
      <c r="AN7" s="527"/>
      <c r="AO7" s="527"/>
      <c r="AP7" s="527"/>
      <c r="AQ7" s="527"/>
      <c r="AR7" s="527"/>
      <c r="AS7" s="527"/>
      <c r="AT7" s="527"/>
      <c r="AU7" s="527"/>
      <c r="AV7" s="527"/>
      <c r="AW7" s="527"/>
      <c r="AX7" s="527"/>
      <c r="AY7" s="527"/>
      <c r="AZ7" s="527"/>
      <c r="BA7" s="527"/>
      <c r="BB7" s="527"/>
      <c r="BC7" s="527"/>
      <c r="BD7" s="527"/>
      <c r="BE7" s="527"/>
      <c r="BF7" s="527"/>
      <c r="BG7" s="527"/>
      <c r="BH7" s="527"/>
      <c r="BI7" s="527"/>
      <c r="BJ7" s="527"/>
      <c r="BK7" s="527"/>
      <c r="BL7" s="527"/>
      <c r="BM7" s="527"/>
      <c r="BN7" s="527"/>
      <c r="BO7" s="527"/>
      <c r="BP7" s="527"/>
      <c r="BQ7" s="527"/>
      <c r="BR7" s="527"/>
      <c r="BS7" s="527"/>
      <c r="BT7" s="527"/>
      <c r="BU7" s="527"/>
      <c r="BV7" s="527"/>
      <c r="BW7" s="527"/>
      <c r="BX7" s="527"/>
      <c r="BY7" s="527"/>
      <c r="BZ7" s="527"/>
      <c r="CA7" s="527"/>
      <c r="CB7" s="527"/>
      <c r="CC7" s="527"/>
      <c r="CD7" s="527"/>
      <c r="CE7" s="527"/>
      <c r="CF7" s="527"/>
      <c r="CG7" s="527"/>
      <c r="CH7" s="527"/>
      <c r="CI7" s="527"/>
      <c r="CJ7" s="527"/>
      <c r="CK7" s="527"/>
      <c r="CL7" s="527"/>
      <c r="CM7" s="527"/>
    </row>
    <row r="8" spans="1:12" ht="133.5" customHeight="1">
      <c r="A8" s="119" t="s">
        <v>458</v>
      </c>
      <c r="B8" s="120" t="s">
        <v>482</v>
      </c>
      <c r="C8" s="961" t="s">
        <v>834</v>
      </c>
      <c r="D8" s="853" t="s">
        <v>14</v>
      </c>
      <c r="E8" s="853" t="s">
        <v>460</v>
      </c>
      <c r="F8" s="49">
        <v>261670</v>
      </c>
      <c r="G8" s="49">
        <v>261668</v>
      </c>
      <c r="H8" s="49">
        <v>254927</v>
      </c>
      <c r="I8" s="49">
        <v>250760</v>
      </c>
      <c r="J8" s="49">
        <v>246167</v>
      </c>
      <c r="K8" s="454">
        <v>246444</v>
      </c>
      <c r="L8" s="455">
        <v>243938</v>
      </c>
    </row>
    <row r="9" spans="1:12" ht="133.5" customHeight="1">
      <c r="A9" s="125" t="s">
        <v>461</v>
      </c>
      <c r="B9" s="126" t="s">
        <v>483</v>
      </c>
      <c r="C9" s="961"/>
      <c r="D9" s="853"/>
      <c r="E9" s="853"/>
      <c r="F9" s="453">
        <v>4512</v>
      </c>
      <c r="G9" s="453">
        <v>3390</v>
      </c>
      <c r="H9" s="453">
        <v>2002</v>
      </c>
      <c r="I9" s="453">
        <v>2029</v>
      </c>
      <c r="J9" s="453">
        <v>2093</v>
      </c>
      <c r="K9" s="469">
        <v>2128</v>
      </c>
      <c r="L9" s="465">
        <v>2270</v>
      </c>
    </row>
    <row r="10" spans="1:12" ht="133.5" customHeight="1" thickBot="1">
      <c r="A10" s="129" t="s">
        <v>463</v>
      </c>
      <c r="B10" s="130" t="s">
        <v>484</v>
      </c>
      <c r="C10" s="962"/>
      <c r="D10" s="880"/>
      <c r="E10" s="880"/>
      <c r="F10" s="457">
        <v>266182</v>
      </c>
      <c r="G10" s="457">
        <v>265058</v>
      </c>
      <c r="H10" s="457">
        <v>256929</v>
      </c>
      <c r="I10" s="457">
        <v>252789</v>
      </c>
      <c r="J10" s="457">
        <v>248260</v>
      </c>
      <c r="K10" s="458">
        <v>248572</v>
      </c>
      <c r="L10" s="459">
        <v>246208</v>
      </c>
    </row>
    <row r="11" spans="1:91" s="525" customFormat="1" ht="30" customHeight="1" thickBot="1">
      <c r="A11" s="981" t="s">
        <v>481</v>
      </c>
      <c r="B11" s="981"/>
      <c r="C11" s="981"/>
      <c r="D11" s="981"/>
      <c r="E11" s="981"/>
      <c r="F11" s="981"/>
      <c r="G11" s="981"/>
      <c r="H11" s="981"/>
      <c r="I11" s="981"/>
      <c r="J11" s="981"/>
      <c r="K11" s="981"/>
      <c r="L11" s="981"/>
      <c r="M11" s="292"/>
      <c r="N11" s="292"/>
      <c r="O11" s="292"/>
      <c r="P11" s="292"/>
      <c r="Q11" s="292"/>
      <c r="R11" s="292"/>
      <c r="S11" s="292"/>
      <c r="T11" s="292"/>
      <c r="U11" s="292"/>
      <c r="V11" s="292"/>
      <c r="W11" s="292"/>
      <c r="X11" s="292"/>
      <c r="Y11" s="292"/>
      <c r="Z11" s="292"/>
      <c r="AA11" s="292"/>
      <c r="AB11" s="292"/>
      <c r="AC11" s="292"/>
      <c r="AD11" s="292"/>
      <c r="AE11" s="292"/>
      <c r="AF11" s="292"/>
      <c r="AG11" s="292"/>
      <c r="AH11" s="292"/>
      <c r="AI11" s="292"/>
      <c r="AJ11" s="292"/>
      <c r="AK11" s="292"/>
      <c r="AL11" s="292"/>
      <c r="AM11" s="292"/>
      <c r="AN11" s="292"/>
      <c r="AO11" s="292"/>
      <c r="AP11" s="292"/>
      <c r="AQ11" s="292"/>
      <c r="AR11" s="292"/>
      <c r="AS11" s="292"/>
      <c r="AT11" s="292"/>
      <c r="AU11" s="292"/>
      <c r="AV11" s="292"/>
      <c r="AW11" s="292"/>
      <c r="AX11" s="292"/>
      <c r="AY11" s="292"/>
      <c r="AZ11" s="292"/>
      <c r="BA11" s="292"/>
      <c r="BB11" s="292"/>
      <c r="BC11" s="292"/>
      <c r="BD11" s="292"/>
      <c r="BE11" s="292"/>
      <c r="BF11" s="292"/>
      <c r="BG11" s="292"/>
      <c r="BH11" s="292"/>
      <c r="BI11" s="292"/>
      <c r="BJ11" s="292"/>
      <c r="BK11" s="292"/>
      <c r="BL11" s="292"/>
      <c r="BM11" s="292"/>
      <c r="BN11" s="292"/>
      <c r="BO11" s="292"/>
      <c r="BP11" s="292"/>
      <c r="BQ11" s="292"/>
      <c r="BR11" s="292"/>
      <c r="BS11" s="292"/>
      <c r="BT11" s="292"/>
      <c r="BU11" s="292"/>
      <c r="BV11" s="292"/>
      <c r="BW11" s="292"/>
      <c r="BX11" s="292"/>
      <c r="BY11" s="292"/>
      <c r="BZ11" s="292"/>
      <c r="CA11" s="292"/>
      <c r="CB11" s="292"/>
      <c r="CC11" s="292"/>
      <c r="CD11" s="292"/>
      <c r="CE11" s="292"/>
      <c r="CF11" s="292"/>
      <c r="CG11" s="292"/>
      <c r="CH11" s="292"/>
      <c r="CI11" s="292"/>
      <c r="CJ11" s="292"/>
      <c r="CK11" s="292"/>
      <c r="CL11" s="292"/>
      <c r="CM11" s="292"/>
    </row>
    <row r="12" spans="1:91" s="525" customFormat="1" ht="30" customHeight="1">
      <c r="A12" s="727" t="s">
        <v>447</v>
      </c>
      <c r="B12" s="728"/>
      <c r="C12" s="728"/>
      <c r="D12" s="728"/>
      <c r="E12" s="728"/>
      <c r="F12" s="728"/>
      <c r="G12" s="728"/>
      <c r="H12" s="728"/>
      <c r="I12" s="728"/>
      <c r="J12" s="728"/>
      <c r="K12" s="728"/>
      <c r="L12" s="729"/>
      <c r="M12" s="292"/>
      <c r="N12" s="292"/>
      <c r="O12" s="292"/>
      <c r="P12" s="292"/>
      <c r="Q12" s="292"/>
      <c r="R12" s="292"/>
      <c r="S12" s="292"/>
      <c r="T12" s="292"/>
      <c r="U12" s="292"/>
      <c r="V12" s="292"/>
      <c r="W12" s="292"/>
      <c r="X12" s="292"/>
      <c r="Y12" s="292"/>
      <c r="Z12" s="292"/>
      <c r="AA12" s="292"/>
      <c r="AB12" s="292"/>
      <c r="AC12" s="292"/>
      <c r="AD12" s="292"/>
      <c r="AE12" s="292"/>
      <c r="AF12" s="292"/>
      <c r="AG12" s="292"/>
      <c r="AH12" s="292"/>
      <c r="AI12" s="292"/>
      <c r="AJ12" s="292"/>
      <c r="AK12" s="292"/>
      <c r="AL12" s="292"/>
      <c r="AM12" s="292"/>
      <c r="AN12" s="292"/>
      <c r="AO12" s="292"/>
      <c r="AP12" s="292"/>
      <c r="AQ12" s="292"/>
      <c r="AR12" s="292"/>
      <c r="AS12" s="292"/>
      <c r="AT12" s="292"/>
      <c r="AU12" s="292"/>
      <c r="AV12" s="292"/>
      <c r="AW12" s="292"/>
      <c r="AX12" s="292"/>
      <c r="AY12" s="292"/>
      <c r="AZ12" s="292"/>
      <c r="BA12" s="292"/>
      <c r="BB12" s="292"/>
      <c r="BC12" s="292"/>
      <c r="BD12" s="292"/>
      <c r="BE12" s="292"/>
      <c r="BF12" s="292"/>
      <c r="BG12" s="292"/>
      <c r="BH12" s="292"/>
      <c r="BI12" s="292"/>
      <c r="BJ12" s="292"/>
      <c r="BK12" s="292"/>
      <c r="BL12" s="292"/>
      <c r="BM12" s="292"/>
      <c r="BN12" s="292"/>
      <c r="BO12" s="292"/>
      <c r="BP12" s="292"/>
      <c r="BQ12" s="292"/>
      <c r="BR12" s="292"/>
      <c r="BS12" s="292"/>
      <c r="BT12" s="292"/>
      <c r="BU12" s="292"/>
      <c r="BV12" s="292"/>
      <c r="BW12" s="292"/>
      <c r="BX12" s="292"/>
      <c r="BY12" s="292"/>
      <c r="BZ12" s="292"/>
      <c r="CA12" s="292"/>
      <c r="CB12" s="292"/>
      <c r="CC12" s="292"/>
      <c r="CD12" s="292"/>
      <c r="CE12" s="292"/>
      <c r="CF12" s="292"/>
      <c r="CG12" s="292"/>
      <c r="CH12" s="292"/>
      <c r="CI12" s="292"/>
      <c r="CJ12" s="292"/>
      <c r="CK12" s="292"/>
      <c r="CL12" s="292"/>
      <c r="CM12" s="292"/>
    </row>
    <row r="13" spans="1:91" s="525" customFormat="1" ht="30" customHeight="1">
      <c r="A13" s="700" t="s">
        <v>2</v>
      </c>
      <c r="B13" s="701"/>
      <c r="C13" s="701"/>
      <c r="D13" s="701"/>
      <c r="E13" s="701"/>
      <c r="F13" s="701"/>
      <c r="G13" s="701"/>
      <c r="H13" s="701"/>
      <c r="I13" s="701"/>
      <c r="J13" s="701"/>
      <c r="K13" s="701"/>
      <c r="L13" s="702"/>
      <c r="M13" s="292"/>
      <c r="N13" s="292"/>
      <c r="O13" s="292"/>
      <c r="P13" s="292"/>
      <c r="Q13" s="292"/>
      <c r="R13" s="292"/>
      <c r="S13" s="292"/>
      <c r="T13" s="292"/>
      <c r="U13" s="292"/>
      <c r="V13" s="292"/>
      <c r="W13" s="292"/>
      <c r="X13" s="292"/>
      <c r="Y13" s="292"/>
      <c r="Z13" s="292"/>
      <c r="AA13" s="292"/>
      <c r="AB13" s="292"/>
      <c r="AC13" s="292"/>
      <c r="AD13" s="292"/>
      <c r="AE13" s="292"/>
      <c r="AF13" s="292"/>
      <c r="AG13" s="292"/>
      <c r="AH13" s="292"/>
      <c r="AI13" s="292"/>
      <c r="AJ13" s="292"/>
      <c r="AK13" s="292"/>
      <c r="AL13" s="292"/>
      <c r="AM13" s="292"/>
      <c r="AN13" s="292"/>
      <c r="AO13" s="292"/>
      <c r="AP13" s="292"/>
      <c r="AQ13" s="292"/>
      <c r="AR13" s="292"/>
      <c r="AS13" s="292"/>
      <c r="AT13" s="292"/>
      <c r="AU13" s="292"/>
      <c r="AV13" s="292"/>
      <c r="AW13" s="292"/>
      <c r="AX13" s="292"/>
      <c r="AY13" s="292"/>
      <c r="AZ13" s="292"/>
      <c r="BA13" s="292"/>
      <c r="BB13" s="292"/>
      <c r="BC13" s="292"/>
      <c r="BD13" s="292"/>
      <c r="BE13" s="292"/>
      <c r="BF13" s="292"/>
      <c r="BG13" s="292"/>
      <c r="BH13" s="292"/>
      <c r="BI13" s="292"/>
      <c r="BJ13" s="292"/>
      <c r="BK13" s="292"/>
      <c r="BL13" s="292"/>
      <c r="BM13" s="292"/>
      <c r="BN13" s="292"/>
      <c r="BO13" s="292"/>
      <c r="BP13" s="292"/>
      <c r="BQ13" s="292"/>
      <c r="BR13" s="292"/>
      <c r="BS13" s="292"/>
      <c r="BT13" s="292"/>
      <c r="BU13" s="292"/>
      <c r="BV13" s="292"/>
      <c r="BW13" s="292"/>
      <c r="BX13" s="292"/>
      <c r="BY13" s="292"/>
      <c r="BZ13" s="292"/>
      <c r="CA13" s="292"/>
      <c r="CB13" s="292"/>
      <c r="CC13" s="292"/>
      <c r="CD13" s="292"/>
      <c r="CE13" s="292"/>
      <c r="CF13" s="292"/>
      <c r="CG13" s="292"/>
      <c r="CH13" s="292"/>
      <c r="CI13" s="292"/>
      <c r="CJ13" s="292"/>
      <c r="CK13" s="292"/>
      <c r="CL13" s="292"/>
      <c r="CM13" s="292"/>
    </row>
    <row r="14" spans="1:91" s="526" customFormat="1" ht="45.75" customHeight="1">
      <c r="A14" s="730" t="s">
        <v>77</v>
      </c>
      <c r="B14" s="731"/>
      <c r="C14" s="731"/>
      <c r="D14" s="731"/>
      <c r="E14" s="731"/>
      <c r="F14" s="731"/>
      <c r="G14" s="731"/>
      <c r="H14" s="731"/>
      <c r="I14" s="731"/>
      <c r="J14" s="731"/>
      <c r="K14" s="731"/>
      <c r="L14" s="973"/>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59"/>
      <c r="BK14" s="59"/>
      <c r="BL14" s="59"/>
      <c r="BM14" s="59"/>
      <c r="BN14" s="59"/>
      <c r="BO14" s="59"/>
      <c r="BP14" s="59"/>
      <c r="BQ14" s="59"/>
      <c r="BR14" s="59"/>
      <c r="BS14" s="59"/>
      <c r="BT14" s="59"/>
      <c r="BU14" s="59"/>
      <c r="BV14" s="59"/>
      <c r="BW14" s="59"/>
      <c r="BX14" s="59"/>
      <c r="BY14" s="59"/>
      <c r="BZ14" s="59"/>
      <c r="CA14" s="59"/>
      <c r="CB14" s="59"/>
      <c r="CC14" s="59"/>
      <c r="CD14" s="59"/>
      <c r="CE14" s="59"/>
      <c r="CF14" s="59"/>
      <c r="CG14" s="59"/>
      <c r="CH14" s="59"/>
      <c r="CI14" s="59"/>
      <c r="CJ14" s="59"/>
      <c r="CK14" s="59"/>
      <c r="CL14" s="59"/>
      <c r="CM14" s="59"/>
    </row>
    <row r="15" spans="1:91" s="526" customFormat="1" ht="54.75" customHeight="1" thickBot="1">
      <c r="A15" s="706" t="s">
        <v>9</v>
      </c>
      <c r="B15" s="707"/>
      <c r="C15" s="15" t="s">
        <v>34</v>
      </c>
      <c r="D15" s="15" t="s">
        <v>11</v>
      </c>
      <c r="E15" s="15" t="s">
        <v>12</v>
      </c>
      <c r="F15" s="970" t="s">
        <v>170</v>
      </c>
      <c r="G15" s="971"/>
      <c r="H15" s="971"/>
      <c r="I15" s="971"/>
      <c r="J15" s="971"/>
      <c r="K15" s="971"/>
      <c r="L15" s="972"/>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59"/>
      <c r="BK15" s="59"/>
      <c r="BL15" s="59"/>
      <c r="BM15" s="59"/>
      <c r="BN15" s="59"/>
      <c r="BO15" s="59"/>
      <c r="BP15" s="59"/>
      <c r="BQ15" s="59"/>
      <c r="BR15" s="59"/>
      <c r="BS15" s="59"/>
      <c r="BT15" s="59"/>
      <c r="BU15" s="59"/>
      <c r="BV15" s="59"/>
      <c r="BW15" s="59"/>
      <c r="BX15" s="59"/>
      <c r="BY15" s="59"/>
      <c r="BZ15" s="59"/>
      <c r="CA15" s="59"/>
      <c r="CB15" s="59"/>
      <c r="CC15" s="59"/>
      <c r="CD15" s="59"/>
      <c r="CE15" s="59"/>
      <c r="CF15" s="59"/>
      <c r="CG15" s="59"/>
      <c r="CH15" s="59"/>
      <c r="CI15" s="59"/>
      <c r="CJ15" s="59"/>
      <c r="CK15" s="59"/>
      <c r="CL15" s="59"/>
      <c r="CM15" s="59"/>
    </row>
    <row r="16" spans="1:91" s="526" customFormat="1" ht="30" customHeight="1">
      <c r="A16" s="974" t="s">
        <v>485</v>
      </c>
      <c r="B16" s="975"/>
      <c r="C16" s="975"/>
      <c r="D16" s="975"/>
      <c r="E16" s="975"/>
      <c r="F16" s="975"/>
      <c r="G16" s="975"/>
      <c r="H16" s="975"/>
      <c r="I16" s="976"/>
      <c r="J16" s="976"/>
      <c r="K16" s="976"/>
      <c r="L16" s="977"/>
      <c r="M16" s="59"/>
      <c r="N16" s="59"/>
      <c r="O16" s="59"/>
      <c r="P16" s="59"/>
      <c r="Q16" s="59"/>
      <c r="R16" s="59"/>
      <c r="S16" s="59"/>
      <c r="T16" s="59"/>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c r="AS16" s="59"/>
      <c r="AT16" s="59"/>
      <c r="AU16" s="59"/>
      <c r="AV16" s="59"/>
      <c r="AW16" s="59"/>
      <c r="AX16" s="59"/>
      <c r="AY16" s="59"/>
      <c r="AZ16" s="59"/>
      <c r="BA16" s="59"/>
      <c r="BB16" s="59"/>
      <c r="BC16" s="59"/>
      <c r="BD16" s="59"/>
      <c r="BE16" s="59"/>
      <c r="BF16" s="59"/>
      <c r="BG16" s="59"/>
      <c r="BH16" s="59"/>
      <c r="BI16" s="59"/>
      <c r="BJ16" s="59"/>
      <c r="BK16" s="59"/>
      <c r="BL16" s="59"/>
      <c r="BM16" s="59"/>
      <c r="BN16" s="59"/>
      <c r="BO16" s="59"/>
      <c r="BP16" s="59"/>
      <c r="BQ16" s="59"/>
      <c r="BR16" s="59"/>
      <c r="BS16" s="59"/>
      <c r="BT16" s="59"/>
      <c r="BU16" s="59"/>
      <c r="BV16" s="59"/>
      <c r="BW16" s="59"/>
      <c r="BX16" s="59"/>
      <c r="BY16" s="59"/>
      <c r="BZ16" s="59"/>
      <c r="CA16" s="59"/>
      <c r="CB16" s="59"/>
      <c r="CC16" s="59"/>
      <c r="CD16" s="59"/>
      <c r="CE16" s="59"/>
      <c r="CF16" s="59"/>
      <c r="CG16" s="59"/>
      <c r="CH16" s="59"/>
      <c r="CI16" s="59"/>
      <c r="CJ16" s="59"/>
      <c r="CK16" s="59"/>
      <c r="CL16" s="59"/>
      <c r="CM16" s="59"/>
    </row>
    <row r="17" spans="1:91" s="528" customFormat="1" ht="35.25" customHeight="1" thickBot="1">
      <c r="A17" s="967"/>
      <c r="B17" s="968"/>
      <c r="C17" s="968"/>
      <c r="D17" s="968"/>
      <c r="E17" s="969"/>
      <c r="F17" s="15" t="s">
        <v>453</v>
      </c>
      <c r="G17" s="15" t="s">
        <v>454</v>
      </c>
      <c r="H17" s="15" t="s">
        <v>455</v>
      </c>
      <c r="I17" s="15" t="s">
        <v>456</v>
      </c>
      <c r="J17" s="202" t="s">
        <v>457</v>
      </c>
      <c r="K17" s="202" t="s">
        <v>474</v>
      </c>
      <c r="L17" s="154" t="s">
        <v>665</v>
      </c>
      <c r="M17" s="59"/>
      <c r="N17" s="59"/>
      <c r="O17" s="59"/>
      <c r="P17" s="59"/>
      <c r="Q17" s="527"/>
      <c r="R17" s="527"/>
      <c r="S17" s="527"/>
      <c r="T17" s="527"/>
      <c r="U17" s="527"/>
      <c r="V17" s="527"/>
      <c r="W17" s="527"/>
      <c r="X17" s="527"/>
      <c r="Y17" s="527"/>
      <c r="Z17" s="527"/>
      <c r="AA17" s="527"/>
      <c r="AB17" s="527"/>
      <c r="AC17" s="527"/>
      <c r="AD17" s="527"/>
      <c r="AE17" s="527"/>
      <c r="AF17" s="527"/>
      <c r="AG17" s="527"/>
      <c r="AH17" s="527"/>
      <c r="AI17" s="527"/>
      <c r="AJ17" s="527"/>
      <c r="AK17" s="527"/>
      <c r="AL17" s="527"/>
      <c r="AM17" s="527"/>
      <c r="AN17" s="527"/>
      <c r="AO17" s="527"/>
      <c r="AP17" s="527"/>
      <c r="AQ17" s="527"/>
      <c r="AR17" s="527"/>
      <c r="AS17" s="527"/>
      <c r="AT17" s="527"/>
      <c r="AU17" s="527"/>
      <c r="AV17" s="527"/>
      <c r="AW17" s="527"/>
      <c r="AX17" s="527"/>
      <c r="AY17" s="527"/>
      <c r="AZ17" s="527"/>
      <c r="BA17" s="527"/>
      <c r="BB17" s="527"/>
      <c r="BC17" s="527"/>
      <c r="BD17" s="527"/>
      <c r="BE17" s="527"/>
      <c r="BF17" s="527"/>
      <c r="BG17" s="527"/>
      <c r="BH17" s="527"/>
      <c r="BI17" s="527"/>
      <c r="BJ17" s="527"/>
      <c r="BK17" s="527"/>
      <c r="BL17" s="527"/>
      <c r="BM17" s="527"/>
      <c r="BN17" s="527"/>
      <c r="BO17" s="527"/>
      <c r="BP17" s="527"/>
      <c r="BQ17" s="527"/>
      <c r="BR17" s="527"/>
      <c r="BS17" s="527"/>
      <c r="BT17" s="527"/>
      <c r="BU17" s="527"/>
      <c r="BV17" s="527"/>
      <c r="BW17" s="527"/>
      <c r="BX17" s="527"/>
      <c r="BY17" s="527"/>
      <c r="BZ17" s="527"/>
      <c r="CA17" s="527"/>
      <c r="CB17" s="527"/>
      <c r="CC17" s="527"/>
      <c r="CD17" s="527"/>
      <c r="CE17" s="527"/>
      <c r="CF17" s="527"/>
      <c r="CG17" s="527"/>
      <c r="CH17" s="527"/>
      <c r="CI17" s="527"/>
      <c r="CJ17" s="527"/>
      <c r="CK17" s="527"/>
      <c r="CL17" s="527"/>
      <c r="CM17" s="527"/>
    </row>
    <row r="18" spans="1:12" ht="243" customHeight="1">
      <c r="A18" s="119">
        <v>2</v>
      </c>
      <c r="B18" s="120" t="s">
        <v>486</v>
      </c>
      <c r="C18" s="522" t="s">
        <v>835</v>
      </c>
      <c r="D18" s="122" t="s">
        <v>14</v>
      </c>
      <c r="E18" s="122" t="s">
        <v>487</v>
      </c>
      <c r="F18" s="49"/>
      <c r="G18" s="49">
        <v>3031</v>
      </c>
      <c r="H18" s="49">
        <v>3027</v>
      </c>
      <c r="I18" s="49">
        <v>3233</v>
      </c>
      <c r="J18" s="49">
        <v>3405</v>
      </c>
      <c r="K18" s="454">
        <v>3941</v>
      </c>
      <c r="L18" s="512"/>
    </row>
    <row r="19" spans="1:12" ht="231.75" customHeight="1" thickBot="1">
      <c r="A19" s="144">
        <v>3</v>
      </c>
      <c r="B19" s="490" t="s">
        <v>488</v>
      </c>
      <c r="C19" s="529" t="s">
        <v>836</v>
      </c>
      <c r="D19" s="147" t="s">
        <v>14</v>
      </c>
      <c r="E19" s="147" t="s">
        <v>487</v>
      </c>
      <c r="F19" s="530"/>
      <c r="G19" s="530">
        <v>1003</v>
      </c>
      <c r="H19" s="530">
        <v>1103</v>
      </c>
      <c r="I19" s="530">
        <v>1237</v>
      </c>
      <c r="J19" s="530">
        <v>1100</v>
      </c>
      <c r="K19" s="464">
        <v>1356</v>
      </c>
      <c r="L19" s="512"/>
    </row>
    <row r="20" spans="1:91" s="247" customFormat="1" ht="30" customHeight="1" thickBot="1">
      <c r="A20" s="978"/>
      <c r="B20" s="979"/>
      <c r="C20" s="979"/>
      <c r="D20" s="979"/>
      <c r="E20" s="980"/>
      <c r="F20" s="531">
        <v>2008</v>
      </c>
      <c r="G20" s="531">
        <v>2009</v>
      </c>
      <c r="H20" s="531">
        <v>2010</v>
      </c>
      <c r="I20" s="531">
        <v>2011</v>
      </c>
      <c r="J20" s="532">
        <v>2012</v>
      </c>
      <c r="K20" s="532">
        <v>2013</v>
      </c>
      <c r="L20" s="533">
        <v>2014</v>
      </c>
      <c r="M20" s="59"/>
      <c r="N20" s="59"/>
      <c r="O20" s="59"/>
      <c r="P20" s="59"/>
      <c r="Q20" s="527"/>
      <c r="R20" s="527"/>
      <c r="S20" s="527"/>
      <c r="T20" s="527"/>
      <c r="U20" s="527"/>
      <c r="V20" s="527"/>
      <c r="W20" s="527"/>
      <c r="X20" s="527"/>
      <c r="Y20" s="527"/>
      <c r="Z20" s="527"/>
      <c r="AA20" s="527"/>
      <c r="AB20" s="527"/>
      <c r="AC20" s="527"/>
      <c r="AD20" s="527"/>
      <c r="AE20" s="527"/>
      <c r="AF20" s="527"/>
      <c r="AG20" s="527"/>
      <c r="AH20" s="527"/>
      <c r="AI20" s="527"/>
      <c r="AJ20" s="527"/>
      <c r="AK20" s="527"/>
      <c r="AL20" s="527"/>
      <c r="AM20" s="527"/>
      <c r="AN20" s="527"/>
      <c r="AO20" s="527"/>
      <c r="AP20" s="527"/>
      <c r="AQ20" s="527"/>
      <c r="AR20" s="527"/>
      <c r="AS20" s="527"/>
      <c r="AT20" s="527"/>
      <c r="AU20" s="527"/>
      <c r="AV20" s="527"/>
      <c r="AW20" s="527"/>
      <c r="AX20" s="527"/>
      <c r="AY20" s="527"/>
      <c r="AZ20" s="527"/>
      <c r="BA20" s="527"/>
      <c r="BB20" s="527"/>
      <c r="BC20" s="527"/>
      <c r="BD20" s="527"/>
      <c r="BE20" s="527"/>
      <c r="BF20" s="527"/>
      <c r="BG20" s="527"/>
      <c r="BH20" s="527"/>
      <c r="BI20" s="527"/>
      <c r="BJ20" s="527"/>
      <c r="BK20" s="527"/>
      <c r="BL20" s="527"/>
      <c r="BM20" s="527"/>
      <c r="BN20" s="527"/>
      <c r="BO20" s="527"/>
      <c r="BP20" s="527"/>
      <c r="BQ20" s="527"/>
      <c r="BR20" s="527"/>
      <c r="BS20" s="527"/>
      <c r="BT20" s="527"/>
      <c r="BU20" s="527"/>
      <c r="BV20" s="527"/>
      <c r="BW20" s="527"/>
      <c r="BX20" s="527"/>
      <c r="BY20" s="527"/>
      <c r="BZ20" s="527"/>
      <c r="CA20" s="527"/>
      <c r="CB20" s="527"/>
      <c r="CC20" s="527"/>
      <c r="CD20" s="527"/>
      <c r="CE20" s="527"/>
      <c r="CF20" s="527"/>
      <c r="CG20" s="527"/>
      <c r="CH20" s="527"/>
      <c r="CI20" s="527"/>
      <c r="CJ20" s="527"/>
      <c r="CK20" s="527"/>
      <c r="CL20" s="527"/>
      <c r="CM20" s="527"/>
    </row>
    <row r="21" spans="1:12" ht="249" customHeight="1" thickBot="1">
      <c r="A21" s="261">
        <v>4</v>
      </c>
      <c r="B21" s="262" t="s">
        <v>489</v>
      </c>
      <c r="C21" s="515" t="s">
        <v>837</v>
      </c>
      <c r="D21" s="132" t="s">
        <v>25</v>
      </c>
      <c r="E21" s="132" t="s">
        <v>490</v>
      </c>
      <c r="F21" s="278">
        <v>22.24</v>
      </c>
      <c r="G21" s="278">
        <v>21.68</v>
      </c>
      <c r="H21" s="278">
        <v>23.88</v>
      </c>
      <c r="I21" s="278">
        <v>21.747146072761094</v>
      </c>
      <c r="J21" s="278">
        <v>31.862424692201934</v>
      </c>
      <c r="K21" s="279">
        <v>15.925760034328635</v>
      </c>
      <c r="L21" s="534"/>
    </row>
    <row r="22" spans="1:91" s="525" customFormat="1" ht="30" customHeight="1" thickBot="1">
      <c r="A22" s="684" t="s">
        <v>481</v>
      </c>
      <c r="B22" s="684"/>
      <c r="C22" s="684"/>
      <c r="D22" s="684"/>
      <c r="E22" s="684"/>
      <c r="F22" s="684"/>
      <c r="G22" s="684"/>
      <c r="H22" s="684"/>
      <c r="I22" s="684"/>
      <c r="J22" s="684"/>
      <c r="K22" s="684"/>
      <c r="L22" s="684"/>
      <c r="M22" s="292"/>
      <c r="N22" s="292"/>
      <c r="O22" s="292"/>
      <c r="P22" s="292"/>
      <c r="Q22" s="292"/>
      <c r="R22" s="292"/>
      <c r="S22" s="292"/>
      <c r="T22" s="292"/>
      <c r="U22" s="292"/>
      <c r="V22" s="292"/>
      <c r="W22" s="292"/>
      <c r="X22" s="292"/>
      <c r="Y22" s="292"/>
      <c r="Z22" s="292"/>
      <c r="AA22" s="292"/>
      <c r="AB22" s="292"/>
      <c r="AC22" s="292"/>
      <c r="AD22" s="292"/>
      <c r="AE22" s="292"/>
      <c r="AF22" s="292"/>
      <c r="AG22" s="292"/>
      <c r="AH22" s="292"/>
      <c r="AI22" s="292"/>
      <c r="AJ22" s="292"/>
      <c r="AK22" s="292"/>
      <c r="AL22" s="292"/>
      <c r="AM22" s="292"/>
      <c r="AN22" s="292"/>
      <c r="AO22" s="292"/>
      <c r="AP22" s="292"/>
      <c r="AQ22" s="292"/>
      <c r="AR22" s="292"/>
      <c r="AS22" s="292"/>
      <c r="AT22" s="292"/>
      <c r="AU22" s="292"/>
      <c r="AV22" s="292"/>
      <c r="AW22" s="292"/>
      <c r="AX22" s="292"/>
      <c r="AY22" s="292"/>
      <c r="AZ22" s="292"/>
      <c r="BA22" s="292"/>
      <c r="BB22" s="292"/>
      <c r="BC22" s="292"/>
      <c r="BD22" s="292"/>
      <c r="BE22" s="292"/>
      <c r="BF22" s="292"/>
      <c r="BG22" s="292"/>
      <c r="BH22" s="292"/>
      <c r="BI22" s="292"/>
      <c r="BJ22" s="292"/>
      <c r="BK22" s="292"/>
      <c r="BL22" s="292"/>
      <c r="BM22" s="292"/>
      <c r="BN22" s="292"/>
      <c r="BO22" s="292"/>
      <c r="BP22" s="292"/>
      <c r="BQ22" s="292"/>
      <c r="BR22" s="292"/>
      <c r="BS22" s="292"/>
      <c r="BT22" s="292"/>
      <c r="BU22" s="292"/>
      <c r="BV22" s="292"/>
      <c r="BW22" s="292"/>
      <c r="BX22" s="292"/>
      <c r="BY22" s="292"/>
      <c r="BZ22" s="292"/>
      <c r="CA22" s="292"/>
      <c r="CB22" s="292"/>
      <c r="CC22" s="292"/>
      <c r="CD22" s="292"/>
      <c r="CE22" s="292"/>
      <c r="CF22" s="292"/>
      <c r="CG22" s="292"/>
      <c r="CH22" s="292"/>
      <c r="CI22" s="292"/>
      <c r="CJ22" s="292"/>
      <c r="CK22" s="292"/>
      <c r="CL22" s="292"/>
      <c r="CM22" s="292"/>
    </row>
    <row r="23" spans="1:91" s="525" customFormat="1" ht="30" customHeight="1">
      <c r="A23" s="727" t="s">
        <v>447</v>
      </c>
      <c r="B23" s="728"/>
      <c r="C23" s="728"/>
      <c r="D23" s="728"/>
      <c r="E23" s="728"/>
      <c r="F23" s="728"/>
      <c r="G23" s="728"/>
      <c r="H23" s="728"/>
      <c r="I23" s="728"/>
      <c r="J23" s="728"/>
      <c r="K23" s="728"/>
      <c r="L23" s="729"/>
      <c r="M23" s="292"/>
      <c r="N23" s="292"/>
      <c r="O23" s="292"/>
      <c r="P23" s="292"/>
      <c r="Q23" s="292"/>
      <c r="R23" s="292"/>
      <c r="S23" s="292"/>
      <c r="T23" s="292"/>
      <c r="U23" s="292"/>
      <c r="V23" s="292"/>
      <c r="W23" s="292"/>
      <c r="X23" s="292"/>
      <c r="Y23" s="292"/>
      <c r="Z23" s="292"/>
      <c r="AA23" s="292"/>
      <c r="AB23" s="292"/>
      <c r="AC23" s="292"/>
      <c r="AD23" s="292"/>
      <c r="AE23" s="292"/>
      <c r="AF23" s="292"/>
      <c r="AG23" s="292"/>
      <c r="AH23" s="292"/>
      <c r="AI23" s="292"/>
      <c r="AJ23" s="292"/>
      <c r="AK23" s="292"/>
      <c r="AL23" s="292"/>
      <c r="AM23" s="292"/>
      <c r="AN23" s="292"/>
      <c r="AO23" s="292"/>
      <c r="AP23" s="292"/>
      <c r="AQ23" s="292"/>
      <c r="AR23" s="292"/>
      <c r="AS23" s="292"/>
      <c r="AT23" s="292"/>
      <c r="AU23" s="292"/>
      <c r="AV23" s="292"/>
      <c r="AW23" s="292"/>
      <c r="AX23" s="292"/>
      <c r="AY23" s="292"/>
      <c r="AZ23" s="292"/>
      <c r="BA23" s="292"/>
      <c r="BB23" s="292"/>
      <c r="BC23" s="292"/>
      <c r="BD23" s="292"/>
      <c r="BE23" s="292"/>
      <c r="BF23" s="292"/>
      <c r="BG23" s="292"/>
      <c r="BH23" s="292"/>
      <c r="BI23" s="292"/>
      <c r="BJ23" s="292"/>
      <c r="BK23" s="292"/>
      <c r="BL23" s="292"/>
      <c r="BM23" s="292"/>
      <c r="BN23" s="292"/>
      <c r="BO23" s="292"/>
      <c r="BP23" s="292"/>
      <c r="BQ23" s="292"/>
      <c r="BR23" s="292"/>
      <c r="BS23" s="292"/>
      <c r="BT23" s="292"/>
      <c r="BU23" s="292"/>
      <c r="BV23" s="292"/>
      <c r="BW23" s="292"/>
      <c r="BX23" s="292"/>
      <c r="BY23" s="292"/>
      <c r="BZ23" s="292"/>
      <c r="CA23" s="292"/>
      <c r="CB23" s="292"/>
      <c r="CC23" s="292"/>
      <c r="CD23" s="292"/>
      <c r="CE23" s="292"/>
      <c r="CF23" s="292"/>
      <c r="CG23" s="292"/>
      <c r="CH23" s="292"/>
      <c r="CI23" s="292"/>
      <c r="CJ23" s="292"/>
      <c r="CK23" s="292"/>
      <c r="CL23" s="292"/>
      <c r="CM23" s="292"/>
    </row>
    <row r="24" spans="1:91" s="525" customFormat="1" ht="30" customHeight="1">
      <c r="A24" s="700" t="s">
        <v>2</v>
      </c>
      <c r="B24" s="701"/>
      <c r="C24" s="701"/>
      <c r="D24" s="701"/>
      <c r="E24" s="701"/>
      <c r="F24" s="701"/>
      <c r="G24" s="701"/>
      <c r="H24" s="701"/>
      <c r="I24" s="701"/>
      <c r="J24" s="701"/>
      <c r="K24" s="701"/>
      <c r="L24" s="702"/>
      <c r="M24" s="292"/>
      <c r="N24" s="292"/>
      <c r="O24" s="292"/>
      <c r="P24" s="292"/>
      <c r="Q24" s="292"/>
      <c r="R24" s="292"/>
      <c r="S24" s="292"/>
      <c r="T24" s="292"/>
      <c r="U24" s="292"/>
      <c r="V24" s="292"/>
      <c r="W24" s="292"/>
      <c r="X24" s="292"/>
      <c r="Y24" s="292"/>
      <c r="Z24" s="292"/>
      <c r="AA24" s="292"/>
      <c r="AB24" s="292"/>
      <c r="AC24" s="292"/>
      <c r="AD24" s="292"/>
      <c r="AE24" s="292"/>
      <c r="AF24" s="292"/>
      <c r="AG24" s="292"/>
      <c r="AH24" s="292"/>
      <c r="AI24" s="292"/>
      <c r="AJ24" s="292"/>
      <c r="AK24" s="292"/>
      <c r="AL24" s="292"/>
      <c r="AM24" s="292"/>
      <c r="AN24" s="292"/>
      <c r="AO24" s="292"/>
      <c r="AP24" s="292"/>
      <c r="AQ24" s="292"/>
      <c r="AR24" s="292"/>
      <c r="AS24" s="292"/>
      <c r="AT24" s="292"/>
      <c r="AU24" s="292"/>
      <c r="AV24" s="292"/>
      <c r="AW24" s="292"/>
      <c r="AX24" s="292"/>
      <c r="AY24" s="292"/>
      <c r="AZ24" s="292"/>
      <c r="BA24" s="292"/>
      <c r="BB24" s="292"/>
      <c r="BC24" s="292"/>
      <c r="BD24" s="292"/>
      <c r="BE24" s="292"/>
      <c r="BF24" s="292"/>
      <c r="BG24" s="292"/>
      <c r="BH24" s="292"/>
      <c r="BI24" s="292"/>
      <c r="BJ24" s="292"/>
      <c r="BK24" s="292"/>
      <c r="BL24" s="292"/>
      <c r="BM24" s="292"/>
      <c r="BN24" s="292"/>
      <c r="BO24" s="292"/>
      <c r="BP24" s="292"/>
      <c r="BQ24" s="292"/>
      <c r="BR24" s="292"/>
      <c r="BS24" s="292"/>
      <c r="BT24" s="292"/>
      <c r="BU24" s="292"/>
      <c r="BV24" s="292"/>
      <c r="BW24" s="292"/>
      <c r="BX24" s="292"/>
      <c r="BY24" s="292"/>
      <c r="BZ24" s="292"/>
      <c r="CA24" s="292"/>
      <c r="CB24" s="292"/>
      <c r="CC24" s="292"/>
      <c r="CD24" s="292"/>
      <c r="CE24" s="292"/>
      <c r="CF24" s="292"/>
      <c r="CG24" s="292"/>
      <c r="CH24" s="292"/>
      <c r="CI24" s="292"/>
      <c r="CJ24" s="292"/>
      <c r="CK24" s="292"/>
      <c r="CL24" s="292"/>
      <c r="CM24" s="292"/>
    </row>
    <row r="25" spans="1:91" s="526" customFormat="1" ht="45.75" customHeight="1">
      <c r="A25" s="730" t="s">
        <v>77</v>
      </c>
      <c r="B25" s="731"/>
      <c r="C25" s="732"/>
      <c r="D25" s="732"/>
      <c r="E25" s="732"/>
      <c r="F25" s="732"/>
      <c r="G25" s="732"/>
      <c r="H25" s="732"/>
      <c r="I25" s="732"/>
      <c r="J25" s="732"/>
      <c r="K25" s="732"/>
      <c r="L25" s="733"/>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L25" s="59"/>
      <c r="AM25" s="59"/>
      <c r="AN25" s="59"/>
      <c r="AO25" s="59"/>
      <c r="AP25" s="59"/>
      <c r="AQ25" s="59"/>
      <c r="AR25" s="59"/>
      <c r="AS25" s="59"/>
      <c r="AT25" s="59"/>
      <c r="AU25" s="59"/>
      <c r="AV25" s="59"/>
      <c r="AW25" s="59"/>
      <c r="AX25" s="59"/>
      <c r="AY25" s="59"/>
      <c r="AZ25" s="59"/>
      <c r="BA25" s="59"/>
      <c r="BB25" s="59"/>
      <c r="BC25" s="59"/>
      <c r="BD25" s="59"/>
      <c r="BE25" s="59"/>
      <c r="BF25" s="59"/>
      <c r="BG25" s="59"/>
      <c r="BH25" s="59"/>
      <c r="BI25" s="59"/>
      <c r="BJ25" s="59"/>
      <c r="BK25" s="59"/>
      <c r="BL25" s="59"/>
      <c r="BM25" s="59"/>
      <c r="BN25" s="59"/>
      <c r="BO25" s="59"/>
      <c r="BP25" s="59"/>
      <c r="BQ25" s="59"/>
      <c r="BR25" s="59"/>
      <c r="BS25" s="59"/>
      <c r="BT25" s="59"/>
      <c r="BU25" s="59"/>
      <c r="BV25" s="59"/>
      <c r="BW25" s="59"/>
      <c r="BX25" s="59"/>
      <c r="BY25" s="59"/>
      <c r="BZ25" s="59"/>
      <c r="CA25" s="59"/>
      <c r="CB25" s="59"/>
      <c r="CC25" s="59"/>
      <c r="CD25" s="59"/>
      <c r="CE25" s="59"/>
      <c r="CF25" s="59"/>
      <c r="CG25" s="59"/>
      <c r="CH25" s="59"/>
      <c r="CI25" s="59"/>
      <c r="CJ25" s="59"/>
      <c r="CK25" s="59"/>
      <c r="CL25" s="59"/>
      <c r="CM25" s="59"/>
    </row>
    <row r="26" spans="1:91" s="526" customFormat="1" ht="54.75" customHeight="1" thickBot="1">
      <c r="A26" s="792" t="s">
        <v>9</v>
      </c>
      <c r="B26" s="793"/>
      <c r="C26" s="15" t="s">
        <v>34</v>
      </c>
      <c r="D26" s="15" t="s">
        <v>11</v>
      </c>
      <c r="E26" s="15" t="s">
        <v>12</v>
      </c>
      <c r="F26" s="970" t="s">
        <v>170</v>
      </c>
      <c r="G26" s="971"/>
      <c r="H26" s="971"/>
      <c r="I26" s="971"/>
      <c r="J26" s="971"/>
      <c r="K26" s="971"/>
      <c r="L26" s="972"/>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59"/>
      <c r="AL26" s="59"/>
      <c r="AM26" s="59"/>
      <c r="AN26" s="59"/>
      <c r="AO26" s="59"/>
      <c r="AP26" s="59"/>
      <c r="AQ26" s="59"/>
      <c r="AR26" s="59"/>
      <c r="AS26" s="59"/>
      <c r="AT26" s="59"/>
      <c r="AU26" s="59"/>
      <c r="AV26" s="59"/>
      <c r="AW26" s="59"/>
      <c r="AX26" s="59"/>
      <c r="AY26" s="59"/>
      <c r="AZ26" s="59"/>
      <c r="BA26" s="59"/>
      <c r="BB26" s="59"/>
      <c r="BC26" s="59"/>
      <c r="BD26" s="59"/>
      <c r="BE26" s="59"/>
      <c r="BF26" s="59"/>
      <c r="BG26" s="59"/>
      <c r="BH26" s="59"/>
      <c r="BI26" s="59"/>
      <c r="BJ26" s="59"/>
      <c r="BK26" s="59"/>
      <c r="BL26" s="59"/>
      <c r="BM26" s="59"/>
      <c r="BN26" s="59"/>
      <c r="BO26" s="59"/>
      <c r="BP26" s="59"/>
      <c r="BQ26" s="59"/>
      <c r="BR26" s="59"/>
      <c r="BS26" s="59"/>
      <c r="BT26" s="59"/>
      <c r="BU26" s="59"/>
      <c r="BV26" s="59"/>
      <c r="BW26" s="59"/>
      <c r="BX26" s="59"/>
      <c r="BY26" s="59"/>
      <c r="BZ26" s="59"/>
      <c r="CA26" s="59"/>
      <c r="CB26" s="59"/>
      <c r="CC26" s="59"/>
      <c r="CD26" s="59"/>
      <c r="CE26" s="59"/>
      <c r="CF26" s="59"/>
      <c r="CG26" s="59"/>
      <c r="CH26" s="59"/>
      <c r="CI26" s="59"/>
      <c r="CJ26" s="59"/>
      <c r="CK26" s="59"/>
      <c r="CL26" s="59"/>
      <c r="CM26" s="59"/>
    </row>
    <row r="27" spans="1:12" ht="30" customHeight="1">
      <c r="A27" s="840" t="s">
        <v>491</v>
      </c>
      <c r="B27" s="841"/>
      <c r="C27" s="841"/>
      <c r="D27" s="841"/>
      <c r="E27" s="841"/>
      <c r="F27" s="841"/>
      <c r="G27" s="841"/>
      <c r="H27" s="841"/>
      <c r="I27" s="842"/>
      <c r="J27" s="842"/>
      <c r="K27" s="842"/>
      <c r="L27" s="843"/>
    </row>
    <row r="28" spans="1:91" s="247" customFormat="1" ht="36" customHeight="1" thickBot="1">
      <c r="A28" s="967"/>
      <c r="B28" s="968"/>
      <c r="C28" s="968"/>
      <c r="D28" s="968"/>
      <c r="E28" s="969"/>
      <c r="F28" s="15" t="s">
        <v>453</v>
      </c>
      <c r="G28" s="15" t="s">
        <v>454</v>
      </c>
      <c r="H28" s="15" t="s">
        <v>455</v>
      </c>
      <c r="I28" s="15" t="s">
        <v>456</v>
      </c>
      <c r="J28" s="202" t="s">
        <v>457</v>
      </c>
      <c r="K28" s="15" t="s">
        <v>474</v>
      </c>
      <c r="L28" s="203" t="s">
        <v>665</v>
      </c>
      <c r="M28" s="59"/>
      <c r="N28" s="59"/>
      <c r="O28" s="59"/>
      <c r="P28" s="59"/>
      <c r="Q28" s="527"/>
      <c r="R28" s="527"/>
      <c r="S28" s="527"/>
      <c r="T28" s="527"/>
      <c r="U28" s="527"/>
      <c r="V28" s="527"/>
      <c r="W28" s="527"/>
      <c r="X28" s="527"/>
      <c r="Y28" s="527"/>
      <c r="Z28" s="527"/>
      <c r="AA28" s="527"/>
      <c r="AB28" s="527"/>
      <c r="AC28" s="527"/>
      <c r="AD28" s="527"/>
      <c r="AE28" s="527"/>
      <c r="AF28" s="527"/>
      <c r="AG28" s="527"/>
      <c r="AH28" s="527"/>
      <c r="AI28" s="527"/>
      <c r="AJ28" s="527"/>
      <c r="AK28" s="527"/>
      <c r="AL28" s="527"/>
      <c r="AM28" s="527"/>
      <c r="AN28" s="527"/>
      <c r="AO28" s="527"/>
      <c r="AP28" s="527"/>
      <c r="AQ28" s="527"/>
      <c r="AR28" s="527"/>
      <c r="AS28" s="527"/>
      <c r="AT28" s="527"/>
      <c r="AU28" s="527"/>
      <c r="AV28" s="527"/>
      <c r="AW28" s="527"/>
      <c r="AX28" s="527"/>
      <c r="AY28" s="527"/>
      <c r="AZ28" s="527"/>
      <c r="BA28" s="527"/>
      <c r="BB28" s="527"/>
      <c r="BC28" s="527"/>
      <c r="BD28" s="527"/>
      <c r="BE28" s="527"/>
      <c r="BF28" s="527"/>
      <c r="BG28" s="527"/>
      <c r="BH28" s="527"/>
      <c r="BI28" s="527"/>
      <c r="BJ28" s="527"/>
      <c r="BK28" s="527"/>
      <c r="BL28" s="527"/>
      <c r="BM28" s="527"/>
      <c r="BN28" s="527"/>
      <c r="BO28" s="527"/>
      <c r="BP28" s="527"/>
      <c r="BQ28" s="527"/>
      <c r="BR28" s="527"/>
      <c r="BS28" s="527"/>
      <c r="BT28" s="527"/>
      <c r="BU28" s="527"/>
      <c r="BV28" s="527"/>
      <c r="BW28" s="527"/>
      <c r="BX28" s="527"/>
      <c r="BY28" s="527"/>
      <c r="BZ28" s="527"/>
      <c r="CA28" s="527"/>
      <c r="CB28" s="527"/>
      <c r="CC28" s="527"/>
      <c r="CD28" s="527"/>
      <c r="CE28" s="527"/>
      <c r="CF28" s="527"/>
      <c r="CG28" s="527"/>
      <c r="CH28" s="527"/>
      <c r="CI28" s="527"/>
      <c r="CJ28" s="527"/>
      <c r="CK28" s="527"/>
      <c r="CL28" s="527"/>
      <c r="CM28" s="527"/>
    </row>
    <row r="29" spans="1:12" ht="204.75" customHeight="1">
      <c r="A29" s="119">
        <v>5</v>
      </c>
      <c r="B29" s="120" t="s">
        <v>492</v>
      </c>
      <c r="C29" s="522" t="s">
        <v>838</v>
      </c>
      <c r="D29" s="122" t="s">
        <v>14</v>
      </c>
      <c r="E29" s="122" t="s">
        <v>493</v>
      </c>
      <c r="F29" s="49"/>
      <c r="G29" s="49">
        <v>473</v>
      </c>
      <c r="H29" s="49">
        <v>474</v>
      </c>
      <c r="I29" s="49">
        <v>508</v>
      </c>
      <c r="J29" s="49">
        <v>516</v>
      </c>
      <c r="K29" s="454">
        <v>516</v>
      </c>
      <c r="L29" s="512">
        <v>549</v>
      </c>
    </row>
    <row r="30" spans="1:12" ht="201" customHeight="1" thickBot="1">
      <c r="A30" s="129">
        <v>6</v>
      </c>
      <c r="B30" s="130" t="s">
        <v>494</v>
      </c>
      <c r="C30" s="523" t="s">
        <v>839</v>
      </c>
      <c r="D30" s="133" t="s">
        <v>25</v>
      </c>
      <c r="E30" s="133" t="s">
        <v>495</v>
      </c>
      <c r="F30" s="56"/>
      <c r="G30" s="56">
        <v>86.94</v>
      </c>
      <c r="H30" s="56">
        <v>86.58</v>
      </c>
      <c r="I30" s="56">
        <v>86.33</v>
      </c>
      <c r="J30" s="56">
        <v>86.0711151520406</v>
      </c>
      <c r="K30" s="57">
        <v>87.73827489247013</v>
      </c>
      <c r="L30" s="535">
        <v>87.6293829736019</v>
      </c>
    </row>
    <row r="31" spans="1:91" s="525" customFormat="1" ht="30" customHeight="1" thickBot="1">
      <c r="A31" s="684" t="s">
        <v>481</v>
      </c>
      <c r="B31" s="684"/>
      <c r="C31" s="684"/>
      <c r="D31" s="684"/>
      <c r="E31" s="684"/>
      <c r="F31" s="684"/>
      <c r="G31" s="684"/>
      <c r="H31" s="684"/>
      <c r="I31" s="684"/>
      <c r="J31" s="684"/>
      <c r="K31" s="684"/>
      <c r="L31" s="684"/>
      <c r="M31" s="292"/>
      <c r="N31" s="292"/>
      <c r="O31" s="292"/>
      <c r="P31" s="292"/>
      <c r="Q31" s="292"/>
      <c r="R31" s="292"/>
      <c r="S31" s="292"/>
      <c r="T31" s="292"/>
      <c r="U31" s="292"/>
      <c r="V31" s="292"/>
      <c r="W31" s="292"/>
      <c r="X31" s="292"/>
      <c r="Y31" s="292"/>
      <c r="Z31" s="292"/>
      <c r="AA31" s="292"/>
      <c r="AB31" s="292"/>
      <c r="AC31" s="292"/>
      <c r="AD31" s="292"/>
      <c r="AE31" s="292"/>
      <c r="AF31" s="292"/>
      <c r="AG31" s="292"/>
      <c r="AH31" s="292"/>
      <c r="AI31" s="292"/>
      <c r="AJ31" s="292"/>
      <c r="AK31" s="292"/>
      <c r="AL31" s="292"/>
      <c r="AM31" s="292"/>
      <c r="AN31" s="292"/>
      <c r="AO31" s="292"/>
      <c r="AP31" s="292"/>
      <c r="AQ31" s="292"/>
      <c r="AR31" s="292"/>
      <c r="AS31" s="292"/>
      <c r="AT31" s="292"/>
      <c r="AU31" s="292"/>
      <c r="AV31" s="292"/>
      <c r="AW31" s="292"/>
      <c r="AX31" s="292"/>
      <c r="AY31" s="292"/>
      <c r="AZ31" s="292"/>
      <c r="BA31" s="292"/>
      <c r="BB31" s="292"/>
      <c r="BC31" s="292"/>
      <c r="BD31" s="292"/>
      <c r="BE31" s="292"/>
      <c r="BF31" s="292"/>
      <c r="BG31" s="292"/>
      <c r="BH31" s="292"/>
      <c r="BI31" s="292"/>
      <c r="BJ31" s="292"/>
      <c r="BK31" s="292"/>
      <c r="BL31" s="292"/>
      <c r="BM31" s="292"/>
      <c r="BN31" s="292"/>
      <c r="BO31" s="292"/>
      <c r="BP31" s="292"/>
      <c r="BQ31" s="292"/>
      <c r="BR31" s="292"/>
      <c r="BS31" s="292"/>
      <c r="BT31" s="292"/>
      <c r="BU31" s="292"/>
      <c r="BV31" s="292"/>
      <c r="BW31" s="292"/>
      <c r="BX31" s="292"/>
      <c r="BY31" s="292"/>
      <c r="BZ31" s="292"/>
      <c r="CA31" s="292"/>
      <c r="CB31" s="292"/>
      <c r="CC31" s="292"/>
      <c r="CD31" s="292"/>
      <c r="CE31" s="292"/>
      <c r="CF31" s="292"/>
      <c r="CG31" s="292"/>
      <c r="CH31" s="292"/>
      <c r="CI31" s="292"/>
      <c r="CJ31" s="292"/>
      <c r="CK31" s="292"/>
      <c r="CL31" s="292"/>
      <c r="CM31" s="292"/>
    </row>
    <row r="32" spans="1:91" s="525" customFormat="1" ht="30" customHeight="1">
      <c r="A32" s="727" t="s">
        <v>447</v>
      </c>
      <c r="B32" s="728"/>
      <c r="C32" s="728"/>
      <c r="D32" s="728"/>
      <c r="E32" s="728"/>
      <c r="F32" s="728"/>
      <c r="G32" s="728"/>
      <c r="H32" s="728"/>
      <c r="I32" s="728"/>
      <c r="J32" s="728"/>
      <c r="K32" s="728"/>
      <c r="L32" s="729"/>
      <c r="M32" s="292"/>
      <c r="N32" s="292"/>
      <c r="O32" s="292"/>
      <c r="P32" s="292"/>
      <c r="Q32" s="292"/>
      <c r="R32" s="292"/>
      <c r="S32" s="292"/>
      <c r="T32" s="292"/>
      <c r="U32" s="292"/>
      <c r="V32" s="292"/>
      <c r="W32" s="292"/>
      <c r="X32" s="292"/>
      <c r="Y32" s="292"/>
      <c r="Z32" s="292"/>
      <c r="AA32" s="292"/>
      <c r="AB32" s="292"/>
      <c r="AC32" s="292"/>
      <c r="AD32" s="292"/>
      <c r="AE32" s="292"/>
      <c r="AF32" s="292"/>
      <c r="AG32" s="292"/>
      <c r="AH32" s="292"/>
      <c r="AI32" s="292"/>
      <c r="AJ32" s="292"/>
      <c r="AK32" s="292"/>
      <c r="AL32" s="292"/>
      <c r="AM32" s="292"/>
      <c r="AN32" s="292"/>
      <c r="AO32" s="292"/>
      <c r="AP32" s="292"/>
      <c r="AQ32" s="292"/>
      <c r="AR32" s="292"/>
      <c r="AS32" s="292"/>
      <c r="AT32" s="292"/>
      <c r="AU32" s="292"/>
      <c r="AV32" s="292"/>
      <c r="AW32" s="292"/>
      <c r="AX32" s="292"/>
      <c r="AY32" s="292"/>
      <c r="AZ32" s="292"/>
      <c r="BA32" s="292"/>
      <c r="BB32" s="292"/>
      <c r="BC32" s="292"/>
      <c r="BD32" s="292"/>
      <c r="BE32" s="292"/>
      <c r="BF32" s="292"/>
      <c r="BG32" s="292"/>
      <c r="BH32" s="292"/>
      <c r="BI32" s="292"/>
      <c r="BJ32" s="292"/>
      <c r="BK32" s="292"/>
      <c r="BL32" s="292"/>
      <c r="BM32" s="292"/>
      <c r="BN32" s="292"/>
      <c r="BO32" s="292"/>
      <c r="BP32" s="292"/>
      <c r="BQ32" s="292"/>
      <c r="BR32" s="292"/>
      <c r="BS32" s="292"/>
      <c r="BT32" s="292"/>
      <c r="BU32" s="292"/>
      <c r="BV32" s="292"/>
      <c r="BW32" s="292"/>
      <c r="BX32" s="292"/>
      <c r="BY32" s="292"/>
      <c r="BZ32" s="292"/>
      <c r="CA32" s="292"/>
      <c r="CB32" s="292"/>
      <c r="CC32" s="292"/>
      <c r="CD32" s="292"/>
      <c r="CE32" s="292"/>
      <c r="CF32" s="292"/>
      <c r="CG32" s="292"/>
      <c r="CH32" s="292"/>
      <c r="CI32" s="292"/>
      <c r="CJ32" s="292"/>
      <c r="CK32" s="292"/>
      <c r="CL32" s="292"/>
      <c r="CM32" s="292"/>
    </row>
    <row r="33" spans="1:91" s="525" customFormat="1" ht="30" customHeight="1">
      <c r="A33" s="700" t="s">
        <v>2</v>
      </c>
      <c r="B33" s="701"/>
      <c r="C33" s="701"/>
      <c r="D33" s="701"/>
      <c r="E33" s="701"/>
      <c r="F33" s="701"/>
      <c r="G33" s="701"/>
      <c r="H33" s="701"/>
      <c r="I33" s="701"/>
      <c r="J33" s="701"/>
      <c r="K33" s="701"/>
      <c r="L33" s="702"/>
      <c r="M33" s="292"/>
      <c r="N33" s="292"/>
      <c r="O33" s="292"/>
      <c r="P33" s="292"/>
      <c r="Q33" s="292"/>
      <c r="R33" s="292"/>
      <c r="S33" s="292"/>
      <c r="T33" s="292"/>
      <c r="U33" s="292"/>
      <c r="V33" s="292"/>
      <c r="W33" s="292"/>
      <c r="X33" s="292"/>
      <c r="Y33" s="292"/>
      <c r="Z33" s="292"/>
      <c r="AA33" s="292"/>
      <c r="AB33" s="292"/>
      <c r="AC33" s="292"/>
      <c r="AD33" s="292"/>
      <c r="AE33" s="292"/>
      <c r="AF33" s="292"/>
      <c r="AG33" s="292"/>
      <c r="AH33" s="292"/>
      <c r="AI33" s="292"/>
      <c r="AJ33" s="292"/>
      <c r="AK33" s="292"/>
      <c r="AL33" s="292"/>
      <c r="AM33" s="292"/>
      <c r="AN33" s="292"/>
      <c r="AO33" s="292"/>
      <c r="AP33" s="292"/>
      <c r="AQ33" s="292"/>
      <c r="AR33" s="292"/>
      <c r="AS33" s="292"/>
      <c r="AT33" s="292"/>
      <c r="AU33" s="292"/>
      <c r="AV33" s="292"/>
      <c r="AW33" s="292"/>
      <c r="AX33" s="292"/>
      <c r="AY33" s="292"/>
      <c r="AZ33" s="292"/>
      <c r="BA33" s="292"/>
      <c r="BB33" s="292"/>
      <c r="BC33" s="292"/>
      <c r="BD33" s="292"/>
      <c r="BE33" s="292"/>
      <c r="BF33" s="292"/>
      <c r="BG33" s="292"/>
      <c r="BH33" s="292"/>
      <c r="BI33" s="292"/>
      <c r="BJ33" s="292"/>
      <c r="BK33" s="292"/>
      <c r="BL33" s="292"/>
      <c r="BM33" s="292"/>
      <c r="BN33" s="292"/>
      <c r="BO33" s="292"/>
      <c r="BP33" s="292"/>
      <c r="BQ33" s="292"/>
      <c r="BR33" s="292"/>
      <c r="BS33" s="292"/>
      <c r="BT33" s="292"/>
      <c r="BU33" s="292"/>
      <c r="BV33" s="292"/>
      <c r="BW33" s="292"/>
      <c r="BX33" s="292"/>
      <c r="BY33" s="292"/>
      <c r="BZ33" s="292"/>
      <c r="CA33" s="292"/>
      <c r="CB33" s="292"/>
      <c r="CC33" s="292"/>
      <c r="CD33" s="292"/>
      <c r="CE33" s="292"/>
      <c r="CF33" s="292"/>
      <c r="CG33" s="292"/>
      <c r="CH33" s="292"/>
      <c r="CI33" s="292"/>
      <c r="CJ33" s="292"/>
      <c r="CK33" s="292"/>
      <c r="CL33" s="292"/>
      <c r="CM33" s="292"/>
    </row>
    <row r="34" spans="1:91" s="526" customFormat="1" ht="45.75" customHeight="1">
      <c r="A34" s="730" t="s">
        <v>77</v>
      </c>
      <c r="B34" s="731"/>
      <c r="C34" s="732"/>
      <c r="D34" s="732"/>
      <c r="E34" s="732"/>
      <c r="F34" s="732"/>
      <c r="G34" s="732"/>
      <c r="H34" s="732"/>
      <c r="I34" s="732"/>
      <c r="J34" s="732"/>
      <c r="K34" s="732"/>
      <c r="L34" s="733"/>
      <c r="M34" s="59"/>
      <c r="N34" s="59"/>
      <c r="O34" s="59"/>
      <c r="P34" s="59"/>
      <c r="Q34" s="59"/>
      <c r="R34" s="59"/>
      <c r="S34" s="59"/>
      <c r="T34" s="59"/>
      <c r="U34" s="59"/>
      <c r="V34" s="59"/>
      <c r="W34" s="59"/>
      <c r="X34" s="59"/>
      <c r="Y34" s="59"/>
      <c r="Z34" s="59"/>
      <c r="AA34" s="59"/>
      <c r="AB34" s="59"/>
      <c r="AC34" s="59"/>
      <c r="AD34" s="59"/>
      <c r="AE34" s="59"/>
      <c r="AF34" s="59"/>
      <c r="AG34" s="59"/>
      <c r="AH34" s="59"/>
      <c r="AI34" s="59"/>
      <c r="AJ34" s="59"/>
      <c r="AK34" s="59"/>
      <c r="AL34" s="59"/>
      <c r="AM34" s="59"/>
      <c r="AN34" s="59"/>
      <c r="AO34" s="59"/>
      <c r="AP34" s="59"/>
      <c r="AQ34" s="59"/>
      <c r="AR34" s="59"/>
      <c r="AS34" s="59"/>
      <c r="AT34" s="59"/>
      <c r="AU34" s="59"/>
      <c r="AV34" s="59"/>
      <c r="AW34" s="59"/>
      <c r="AX34" s="59"/>
      <c r="AY34" s="59"/>
      <c r="AZ34" s="59"/>
      <c r="BA34" s="59"/>
      <c r="BB34" s="59"/>
      <c r="BC34" s="59"/>
      <c r="BD34" s="59"/>
      <c r="BE34" s="59"/>
      <c r="BF34" s="59"/>
      <c r="BG34" s="59"/>
      <c r="BH34" s="59"/>
      <c r="BI34" s="59"/>
      <c r="BJ34" s="59"/>
      <c r="BK34" s="59"/>
      <c r="BL34" s="59"/>
      <c r="BM34" s="59"/>
      <c r="BN34" s="59"/>
      <c r="BO34" s="59"/>
      <c r="BP34" s="59"/>
      <c r="BQ34" s="59"/>
      <c r="BR34" s="59"/>
      <c r="BS34" s="59"/>
      <c r="BT34" s="59"/>
      <c r="BU34" s="59"/>
      <c r="BV34" s="59"/>
      <c r="BW34" s="59"/>
      <c r="BX34" s="59"/>
      <c r="BY34" s="59"/>
      <c r="BZ34" s="59"/>
      <c r="CA34" s="59"/>
      <c r="CB34" s="59"/>
      <c r="CC34" s="59"/>
      <c r="CD34" s="59"/>
      <c r="CE34" s="59"/>
      <c r="CF34" s="59"/>
      <c r="CG34" s="59"/>
      <c r="CH34" s="59"/>
      <c r="CI34" s="59"/>
      <c r="CJ34" s="59"/>
      <c r="CK34" s="59"/>
      <c r="CL34" s="59"/>
      <c r="CM34" s="59"/>
    </row>
    <row r="35" spans="1:91" s="526" customFormat="1" ht="54.75" customHeight="1" thickBot="1">
      <c r="A35" s="792" t="s">
        <v>9</v>
      </c>
      <c r="B35" s="793"/>
      <c r="C35" s="15" t="s">
        <v>34</v>
      </c>
      <c r="D35" s="15" t="s">
        <v>11</v>
      </c>
      <c r="E35" s="15" t="s">
        <v>12</v>
      </c>
      <c r="F35" s="970" t="s">
        <v>170</v>
      </c>
      <c r="G35" s="971"/>
      <c r="H35" s="971"/>
      <c r="I35" s="971"/>
      <c r="J35" s="971"/>
      <c r="K35" s="971"/>
      <c r="L35" s="972"/>
      <c r="M35" s="59"/>
      <c r="N35" s="59"/>
      <c r="O35" s="59"/>
      <c r="P35" s="59"/>
      <c r="Q35" s="59"/>
      <c r="R35" s="59"/>
      <c r="S35" s="59"/>
      <c r="T35" s="59"/>
      <c r="U35" s="59"/>
      <c r="V35" s="59"/>
      <c r="W35" s="59"/>
      <c r="X35" s="59"/>
      <c r="Y35" s="59"/>
      <c r="Z35" s="59"/>
      <c r="AA35" s="59"/>
      <c r="AB35" s="59"/>
      <c r="AC35" s="59"/>
      <c r="AD35" s="59"/>
      <c r="AE35" s="59"/>
      <c r="AF35" s="59"/>
      <c r="AG35" s="59"/>
      <c r="AH35" s="59"/>
      <c r="AI35" s="59"/>
      <c r="AJ35" s="59"/>
      <c r="AK35" s="59"/>
      <c r="AL35" s="59"/>
      <c r="AM35" s="59"/>
      <c r="AN35" s="59"/>
      <c r="AO35" s="59"/>
      <c r="AP35" s="59"/>
      <c r="AQ35" s="59"/>
      <c r="AR35" s="59"/>
      <c r="AS35" s="59"/>
      <c r="AT35" s="59"/>
      <c r="AU35" s="59"/>
      <c r="AV35" s="59"/>
      <c r="AW35" s="59"/>
      <c r="AX35" s="59"/>
      <c r="AY35" s="59"/>
      <c r="AZ35" s="59"/>
      <c r="BA35" s="59"/>
      <c r="BB35" s="59"/>
      <c r="BC35" s="59"/>
      <c r="BD35" s="59"/>
      <c r="BE35" s="59"/>
      <c r="BF35" s="59"/>
      <c r="BG35" s="59"/>
      <c r="BH35" s="59"/>
      <c r="BI35" s="59"/>
      <c r="BJ35" s="59"/>
      <c r="BK35" s="59"/>
      <c r="BL35" s="59"/>
      <c r="BM35" s="59"/>
      <c r="BN35" s="59"/>
      <c r="BO35" s="59"/>
      <c r="BP35" s="59"/>
      <c r="BQ35" s="59"/>
      <c r="BR35" s="59"/>
      <c r="BS35" s="59"/>
      <c r="BT35" s="59"/>
      <c r="BU35" s="59"/>
      <c r="BV35" s="59"/>
      <c r="BW35" s="59"/>
      <c r="BX35" s="59"/>
      <c r="BY35" s="59"/>
      <c r="BZ35" s="59"/>
      <c r="CA35" s="59"/>
      <c r="CB35" s="59"/>
      <c r="CC35" s="59"/>
      <c r="CD35" s="59"/>
      <c r="CE35" s="59"/>
      <c r="CF35" s="59"/>
      <c r="CG35" s="59"/>
      <c r="CH35" s="59"/>
      <c r="CI35" s="59"/>
      <c r="CJ35" s="59"/>
      <c r="CK35" s="59"/>
      <c r="CL35" s="59"/>
      <c r="CM35" s="59"/>
    </row>
    <row r="36" spans="1:12" ht="30" customHeight="1">
      <c r="A36" s="840" t="s">
        <v>496</v>
      </c>
      <c r="B36" s="841"/>
      <c r="C36" s="841"/>
      <c r="D36" s="841"/>
      <c r="E36" s="841"/>
      <c r="F36" s="841"/>
      <c r="G36" s="841"/>
      <c r="H36" s="841"/>
      <c r="I36" s="842"/>
      <c r="J36" s="842"/>
      <c r="K36" s="842"/>
      <c r="L36" s="843"/>
    </row>
    <row r="37" spans="1:91" s="247" customFormat="1" ht="41.25" customHeight="1" thickBot="1">
      <c r="A37" s="967"/>
      <c r="B37" s="968"/>
      <c r="C37" s="968"/>
      <c r="D37" s="968"/>
      <c r="E37" s="969"/>
      <c r="F37" s="15" t="s">
        <v>453</v>
      </c>
      <c r="G37" s="15" t="s">
        <v>454</v>
      </c>
      <c r="H37" s="15" t="s">
        <v>455</v>
      </c>
      <c r="I37" s="15" t="s">
        <v>456</v>
      </c>
      <c r="J37" s="15" t="s">
        <v>457</v>
      </c>
      <c r="K37" s="306" t="s">
        <v>474</v>
      </c>
      <c r="L37" s="154" t="s">
        <v>665</v>
      </c>
      <c r="M37" s="527"/>
      <c r="N37" s="527"/>
      <c r="O37" s="527"/>
      <c r="P37" s="527"/>
      <c r="Q37" s="527"/>
      <c r="R37" s="527"/>
      <c r="S37" s="527"/>
      <c r="T37" s="527"/>
      <c r="U37" s="527"/>
      <c r="V37" s="527"/>
      <c r="W37" s="527"/>
      <c r="X37" s="527"/>
      <c r="Y37" s="527"/>
      <c r="Z37" s="527"/>
      <c r="AA37" s="527"/>
      <c r="AB37" s="527"/>
      <c r="AC37" s="527"/>
      <c r="AD37" s="527"/>
      <c r="AE37" s="527"/>
      <c r="AF37" s="527"/>
      <c r="AG37" s="527"/>
      <c r="AH37" s="527"/>
      <c r="AI37" s="527"/>
      <c r="AJ37" s="527"/>
      <c r="AK37" s="527"/>
      <c r="AL37" s="527"/>
      <c r="AM37" s="527"/>
      <c r="AN37" s="527"/>
      <c r="AO37" s="527"/>
      <c r="AP37" s="527"/>
      <c r="AQ37" s="527"/>
      <c r="AR37" s="527"/>
      <c r="AS37" s="527"/>
      <c r="AT37" s="527"/>
      <c r="AU37" s="527"/>
      <c r="AV37" s="527"/>
      <c r="AW37" s="527"/>
      <c r="AX37" s="527"/>
      <c r="AY37" s="527"/>
      <c r="AZ37" s="527"/>
      <c r="BA37" s="527"/>
      <c r="BB37" s="527"/>
      <c r="BC37" s="527"/>
      <c r="BD37" s="527"/>
      <c r="BE37" s="527"/>
      <c r="BF37" s="527"/>
      <c r="BG37" s="527"/>
      <c r="BH37" s="527"/>
      <c r="BI37" s="527"/>
      <c r="BJ37" s="527"/>
      <c r="BK37" s="527"/>
      <c r="BL37" s="527"/>
      <c r="BM37" s="527"/>
      <c r="BN37" s="527"/>
      <c r="BO37" s="527"/>
      <c r="BP37" s="527"/>
      <c r="BQ37" s="527"/>
      <c r="BR37" s="527"/>
      <c r="BS37" s="527"/>
      <c r="BT37" s="527"/>
      <c r="BU37" s="527"/>
      <c r="BV37" s="527"/>
      <c r="BW37" s="527"/>
      <c r="BX37" s="527"/>
      <c r="BY37" s="527"/>
      <c r="BZ37" s="527"/>
      <c r="CA37" s="527"/>
      <c r="CB37" s="527"/>
      <c r="CC37" s="527"/>
      <c r="CD37" s="527"/>
      <c r="CE37" s="527"/>
      <c r="CF37" s="527"/>
      <c r="CG37" s="527"/>
      <c r="CH37" s="527"/>
      <c r="CI37" s="527"/>
      <c r="CJ37" s="527"/>
      <c r="CK37" s="527"/>
      <c r="CL37" s="527"/>
      <c r="CM37" s="527"/>
    </row>
    <row r="38" spans="1:12" ht="228.75" customHeight="1">
      <c r="A38" s="119">
        <v>7</v>
      </c>
      <c r="B38" s="120" t="s">
        <v>497</v>
      </c>
      <c r="C38" s="522" t="s">
        <v>840</v>
      </c>
      <c r="D38" s="122" t="s">
        <v>14</v>
      </c>
      <c r="E38" s="122" t="s">
        <v>495</v>
      </c>
      <c r="F38" s="49">
        <v>929</v>
      </c>
      <c r="G38" s="49">
        <v>3429</v>
      </c>
      <c r="H38" s="49">
        <v>3281</v>
      </c>
      <c r="I38" s="49">
        <v>4059</v>
      </c>
      <c r="J38" s="49">
        <v>3046</v>
      </c>
      <c r="K38" s="454">
        <v>2004</v>
      </c>
      <c r="L38" s="455">
        <v>2976</v>
      </c>
    </row>
    <row r="39" spans="1:12" ht="287.25" customHeight="1">
      <c r="A39" s="125">
        <v>8</v>
      </c>
      <c r="B39" s="126" t="s">
        <v>498</v>
      </c>
      <c r="C39" s="536" t="s">
        <v>841</v>
      </c>
      <c r="D39" s="128" t="s">
        <v>14</v>
      </c>
      <c r="E39" s="128" t="s">
        <v>495</v>
      </c>
      <c r="F39" s="453">
        <v>54894</v>
      </c>
      <c r="G39" s="453">
        <v>52792</v>
      </c>
      <c r="H39" s="453">
        <v>52447</v>
      </c>
      <c r="I39" s="453">
        <v>59204</v>
      </c>
      <c r="J39" s="453">
        <v>67001</v>
      </c>
      <c r="K39" s="469">
        <v>66401</v>
      </c>
      <c r="L39" s="465">
        <v>67575</v>
      </c>
    </row>
    <row r="40" spans="1:12" ht="135" customHeight="1" thickBot="1">
      <c r="A40" s="129">
        <v>9</v>
      </c>
      <c r="B40" s="130" t="s">
        <v>499</v>
      </c>
      <c r="C40" s="523" t="s">
        <v>500</v>
      </c>
      <c r="D40" s="133" t="s">
        <v>14</v>
      </c>
      <c r="E40" s="133" t="s">
        <v>501</v>
      </c>
      <c r="F40" s="457" t="s">
        <v>502</v>
      </c>
      <c r="G40" s="457" t="s">
        <v>502</v>
      </c>
      <c r="H40" s="457" t="s">
        <v>502</v>
      </c>
      <c r="I40" s="457" t="s">
        <v>503</v>
      </c>
      <c r="J40" s="457" t="s">
        <v>504</v>
      </c>
      <c r="K40" s="458" t="s">
        <v>708</v>
      </c>
      <c r="L40" s="524"/>
    </row>
  </sheetData>
  <sheetProtection/>
  <mergeCells count="36">
    <mergeCell ref="A11:L11"/>
    <mergeCell ref="A1:L1"/>
    <mergeCell ref="A2:L2"/>
    <mergeCell ref="A3:L3"/>
    <mergeCell ref="A4:L4"/>
    <mergeCell ref="A5:B5"/>
    <mergeCell ref="F5:L5"/>
    <mergeCell ref="A6:L6"/>
    <mergeCell ref="A7:E7"/>
    <mergeCell ref="C8:C10"/>
    <mergeCell ref="D8:D10"/>
    <mergeCell ref="E8:E10"/>
    <mergeCell ref="A25:L25"/>
    <mergeCell ref="A12:L12"/>
    <mergeCell ref="A13:L13"/>
    <mergeCell ref="A14:L14"/>
    <mergeCell ref="A15:B15"/>
    <mergeCell ref="F15:L15"/>
    <mergeCell ref="A16:L16"/>
    <mergeCell ref="A17:E17"/>
    <mergeCell ref="A20:E20"/>
    <mergeCell ref="A22:L22"/>
    <mergeCell ref="A23:L23"/>
    <mergeCell ref="A24:L24"/>
    <mergeCell ref="A37:E37"/>
    <mergeCell ref="A26:B26"/>
    <mergeCell ref="F26:L26"/>
    <mergeCell ref="A27:L27"/>
    <mergeCell ref="A28:E28"/>
    <mergeCell ref="A31:L31"/>
    <mergeCell ref="A32:L32"/>
    <mergeCell ref="A33:L33"/>
    <mergeCell ref="A34:L34"/>
    <mergeCell ref="A35:B35"/>
    <mergeCell ref="F35:L35"/>
    <mergeCell ref="A36:L36"/>
  </mergeCells>
  <printOptions horizontalCentered="1"/>
  <pageMargins left="0.2362204724409449" right="0.2362204724409449" top="0.7480314960629921" bottom="0.5511811023622047" header="0.31496062992125984" footer="0.31496062992125984"/>
  <pageSetup fitToHeight="3" horizontalDpi="600" verticalDpi="600" orientation="landscape" paperSize="9" scale="47" r:id="rId1"/>
  <rowBreaks count="3" manualBreakCount="3">
    <brk id="10" max="9" man="1"/>
    <brk id="21" max="12" man="1"/>
    <brk id="30" max="9" man="1"/>
  </rowBreaks>
</worksheet>
</file>

<file path=xl/worksheets/sheet41.xml><?xml version="1.0" encoding="utf-8"?>
<worksheet xmlns="http://schemas.openxmlformats.org/spreadsheetml/2006/main" xmlns:r="http://schemas.openxmlformats.org/officeDocument/2006/relationships">
  <sheetPr>
    <tabColor theme="3" tint="0.39998000860214233"/>
    <pageSetUpPr fitToPage="1"/>
  </sheetPr>
  <dimension ref="A1:L8"/>
  <sheetViews>
    <sheetView zoomScalePageLayoutView="0" workbookViewId="0" topLeftCell="A4">
      <selection activeCell="B6" sqref="B6"/>
    </sheetView>
  </sheetViews>
  <sheetFormatPr defaultColWidth="9.140625" defaultRowHeight="15"/>
  <cols>
    <col min="1" max="1" width="50.8515625" style="64" customWidth="1"/>
    <col min="2" max="2" width="135.8515625" style="64" customWidth="1"/>
    <col min="3" max="3" width="27.421875" style="64" customWidth="1"/>
    <col min="4" max="4" width="23.421875" style="64" customWidth="1"/>
    <col min="5" max="5" width="30.00390625" style="64" customWidth="1"/>
    <col min="6" max="6" width="26.140625" style="64" customWidth="1"/>
    <col min="7" max="7" width="29.57421875" style="66" customWidth="1"/>
    <col min="8" max="8" width="10.57421875" style="66" customWidth="1"/>
    <col min="9" max="9" width="11.00390625" style="66" customWidth="1"/>
    <col min="10" max="10" width="10.57421875" style="66" customWidth="1"/>
    <col min="11" max="11" width="11.7109375" style="66" customWidth="1"/>
    <col min="12" max="12" width="10.57421875" style="66" customWidth="1"/>
    <col min="13" max="13" width="10.57421875" style="20" customWidth="1"/>
    <col min="14" max="14" width="9.7109375" style="20" customWidth="1"/>
    <col min="15" max="16384" width="9.140625" style="20" customWidth="1"/>
  </cols>
  <sheetData>
    <row r="1" spans="1:12" ht="30" customHeight="1" thickBot="1">
      <c r="A1" s="684" t="s">
        <v>446</v>
      </c>
      <c r="B1" s="684"/>
      <c r="F1" s="66"/>
      <c r="L1" s="20"/>
    </row>
    <row r="2" spans="1:12" ht="30" customHeight="1">
      <c r="A2" s="685" t="s">
        <v>505</v>
      </c>
      <c r="B2" s="686"/>
      <c r="F2" s="66"/>
      <c r="L2" s="20"/>
    </row>
    <row r="3" spans="1:12" ht="30" customHeight="1" thickBot="1">
      <c r="A3" s="897" t="s">
        <v>2</v>
      </c>
      <c r="B3" s="898"/>
      <c r="F3" s="66"/>
      <c r="L3" s="20"/>
    </row>
    <row r="4" spans="1:11" s="59" customFormat="1" ht="92.25" customHeight="1">
      <c r="A4" s="240" t="s">
        <v>506</v>
      </c>
      <c r="B4" s="241" t="s">
        <v>507</v>
      </c>
      <c r="C4" s="72"/>
      <c r="D4" s="72"/>
      <c r="E4" s="72"/>
      <c r="F4" s="69"/>
      <c r="G4" s="69"/>
      <c r="H4" s="69"/>
      <c r="I4" s="69"/>
      <c r="J4" s="69"/>
      <c r="K4" s="69"/>
    </row>
    <row r="5" spans="1:11" s="59" customFormat="1" ht="159" customHeight="1">
      <c r="A5" s="243" t="s">
        <v>508</v>
      </c>
      <c r="B5" s="244" t="s">
        <v>509</v>
      </c>
      <c r="C5" s="72"/>
      <c r="D5" s="72"/>
      <c r="E5" s="72"/>
      <c r="F5" s="69"/>
      <c r="G5" s="69"/>
      <c r="H5" s="69"/>
      <c r="I5" s="69"/>
      <c r="J5" s="69"/>
      <c r="K5" s="69"/>
    </row>
    <row r="6" spans="1:11" s="59" customFormat="1" ht="99" customHeight="1" thickBot="1">
      <c r="A6" s="245" t="s">
        <v>510</v>
      </c>
      <c r="B6" s="246" t="s">
        <v>511</v>
      </c>
      <c r="C6" s="72"/>
      <c r="D6" s="72"/>
      <c r="E6" s="72"/>
      <c r="F6" s="69"/>
      <c r="G6" s="69"/>
      <c r="H6" s="69"/>
      <c r="I6" s="69"/>
      <c r="J6" s="69"/>
      <c r="K6" s="69"/>
    </row>
    <row r="7" spans="1:2" ht="32.25" customHeight="1" thickBot="1">
      <c r="A7" s="689" t="s">
        <v>599</v>
      </c>
      <c r="B7" s="690"/>
    </row>
    <row r="8" spans="1:2" ht="28.5" customHeight="1" thickBot="1">
      <c r="A8" s="761" t="s">
        <v>696</v>
      </c>
      <c r="B8" s="762"/>
    </row>
  </sheetData>
  <sheetProtection/>
  <mergeCells count="5">
    <mergeCell ref="A1:B1"/>
    <mergeCell ref="A2:B2"/>
    <mergeCell ref="A3:B3"/>
    <mergeCell ref="A7:B7"/>
    <mergeCell ref="A8:B8"/>
  </mergeCells>
  <printOptions horizontalCentered="1"/>
  <pageMargins left="0.2362204724409449" right="0.2362204724409449" top="0.7480314960629921" bottom="0.5511811023622047" header="0.31496062992125984" footer="0.31496062992125984"/>
  <pageSetup fitToHeight="1" fitToWidth="1" horizontalDpi="600" verticalDpi="600" orientation="landscape" paperSize="9" scale="76" r:id="rId1"/>
</worksheet>
</file>

<file path=xl/worksheets/sheet42.xml><?xml version="1.0" encoding="utf-8"?>
<worksheet xmlns="http://schemas.openxmlformats.org/spreadsheetml/2006/main" xmlns:r="http://schemas.openxmlformats.org/officeDocument/2006/relationships">
  <sheetPr>
    <pageSetUpPr fitToPage="1"/>
  </sheetPr>
  <dimension ref="A1:L13"/>
  <sheetViews>
    <sheetView zoomScalePageLayoutView="0" workbookViewId="0" topLeftCell="A1">
      <selection activeCell="A1" sqref="A1:L1"/>
    </sheetView>
  </sheetViews>
  <sheetFormatPr defaultColWidth="9.140625" defaultRowHeight="15"/>
  <cols>
    <col min="1" max="1" width="4.140625" style="247" customWidth="1"/>
    <col min="2" max="2" width="39.7109375" style="247" customWidth="1"/>
    <col min="3" max="3" width="78.28125" style="247" customWidth="1"/>
    <col min="4" max="4" width="9.140625" style="247" customWidth="1"/>
    <col min="5" max="5" width="23.7109375" style="247" customWidth="1"/>
    <col min="6" max="12" width="14.57421875" style="247" customWidth="1"/>
    <col min="13" max="16384" width="9.140625" style="247" customWidth="1"/>
  </cols>
  <sheetData>
    <row r="1" spans="1:12" s="20" customFormat="1" ht="30" customHeight="1" thickBot="1">
      <c r="A1" s="788" t="s">
        <v>446</v>
      </c>
      <c r="B1" s="788"/>
      <c r="C1" s="788"/>
      <c r="D1" s="788"/>
      <c r="E1" s="788"/>
      <c r="F1" s="788"/>
      <c r="G1" s="788"/>
      <c r="H1" s="788"/>
      <c r="I1" s="788"/>
      <c r="J1" s="788"/>
      <c r="K1" s="788"/>
      <c r="L1" s="788"/>
    </row>
    <row r="2" spans="1:12" s="20" customFormat="1" ht="30" customHeight="1">
      <c r="A2" s="916" t="s">
        <v>505</v>
      </c>
      <c r="B2" s="917"/>
      <c r="C2" s="917"/>
      <c r="D2" s="917"/>
      <c r="E2" s="917"/>
      <c r="F2" s="917"/>
      <c r="G2" s="917"/>
      <c r="H2" s="917"/>
      <c r="I2" s="918"/>
      <c r="J2" s="918"/>
      <c r="K2" s="918"/>
      <c r="L2" s="919"/>
    </row>
    <row r="3" spans="1:12" s="20" customFormat="1" ht="30" customHeight="1">
      <c r="A3" s="920" t="s">
        <v>2</v>
      </c>
      <c r="B3" s="921"/>
      <c r="C3" s="921"/>
      <c r="D3" s="921"/>
      <c r="E3" s="921"/>
      <c r="F3" s="921"/>
      <c r="G3" s="921"/>
      <c r="H3" s="921"/>
      <c r="I3" s="922"/>
      <c r="J3" s="922"/>
      <c r="K3" s="922"/>
      <c r="L3" s="923"/>
    </row>
    <row r="4" spans="1:12" s="20" customFormat="1" ht="45.75" customHeight="1">
      <c r="A4" s="924" t="s">
        <v>8</v>
      </c>
      <c r="B4" s="925"/>
      <c r="C4" s="925"/>
      <c r="D4" s="925"/>
      <c r="E4" s="925"/>
      <c r="F4" s="925"/>
      <c r="G4" s="925"/>
      <c r="H4" s="925"/>
      <c r="I4" s="925"/>
      <c r="J4" s="925"/>
      <c r="K4" s="925"/>
      <c r="L4" s="926"/>
    </row>
    <row r="5" spans="1:12" s="20" customFormat="1" ht="54.75" customHeight="1">
      <c r="A5" s="924" t="s">
        <v>9</v>
      </c>
      <c r="B5" s="984"/>
      <c r="C5" s="54" t="s">
        <v>10</v>
      </c>
      <c r="D5" s="54" t="s">
        <v>11</v>
      </c>
      <c r="E5" s="54" t="s">
        <v>12</v>
      </c>
      <c r="F5" s="985" t="s">
        <v>170</v>
      </c>
      <c r="G5" s="986"/>
      <c r="H5" s="986"/>
      <c r="I5" s="986"/>
      <c r="J5" s="986"/>
      <c r="K5" s="986"/>
      <c r="L5" s="987"/>
    </row>
    <row r="6" spans="1:12" s="20" customFormat="1" ht="45.75" customHeight="1" thickBot="1">
      <c r="A6" s="741"/>
      <c r="B6" s="942"/>
      <c r="C6" s="942"/>
      <c r="D6" s="942"/>
      <c r="E6" s="742"/>
      <c r="F6" s="507">
        <v>2008</v>
      </c>
      <c r="G6" s="507">
        <v>2009</v>
      </c>
      <c r="H6" s="507">
        <v>2010</v>
      </c>
      <c r="I6" s="507">
        <v>2011</v>
      </c>
      <c r="J6" s="507">
        <v>2012</v>
      </c>
      <c r="K6" s="508">
        <v>2013</v>
      </c>
      <c r="L6" s="509">
        <v>2014</v>
      </c>
    </row>
    <row r="7" spans="1:12" s="20" customFormat="1" ht="102" customHeight="1">
      <c r="A7" s="119">
        <v>1</v>
      </c>
      <c r="B7" s="120" t="s">
        <v>512</v>
      </c>
      <c r="C7" s="522" t="s">
        <v>842</v>
      </c>
      <c r="D7" s="122" t="s">
        <v>14</v>
      </c>
      <c r="E7" s="122" t="s">
        <v>513</v>
      </c>
      <c r="F7" s="25">
        <v>10183</v>
      </c>
      <c r="G7" s="25">
        <v>9626</v>
      </c>
      <c r="H7" s="25">
        <v>8322</v>
      </c>
      <c r="I7" s="25">
        <v>8966</v>
      </c>
      <c r="J7" s="25">
        <v>7874</v>
      </c>
      <c r="K7" s="537">
        <v>9123</v>
      </c>
      <c r="L7" s="123"/>
    </row>
    <row r="8" spans="1:12" s="20" customFormat="1" ht="102.75" customHeight="1">
      <c r="A8" s="125">
        <v>2</v>
      </c>
      <c r="B8" s="126" t="s">
        <v>514</v>
      </c>
      <c r="C8" s="536" t="s">
        <v>843</v>
      </c>
      <c r="D8" s="128" t="s">
        <v>25</v>
      </c>
      <c r="E8" s="128" t="s">
        <v>513</v>
      </c>
      <c r="F8" s="47">
        <f>6247/F7*100</f>
        <v>61.3473436119022</v>
      </c>
      <c r="G8" s="47">
        <f>6785/G7*100</f>
        <v>70.48618325368793</v>
      </c>
      <c r="H8" s="47">
        <f>5700/H7*100</f>
        <v>68.4931506849315</v>
      </c>
      <c r="I8" s="47">
        <f>6200/I7*100</f>
        <v>69.15012268570155</v>
      </c>
      <c r="J8" s="47">
        <v>71.3741427482855</v>
      </c>
      <c r="K8" s="538">
        <v>75.6</v>
      </c>
      <c r="L8" s="141"/>
    </row>
    <row r="9" spans="1:12" ht="45.75" customHeight="1">
      <c r="A9" s="982"/>
      <c r="B9" s="983"/>
      <c r="C9" s="983"/>
      <c r="D9" s="983"/>
      <c r="E9" s="983"/>
      <c r="F9" s="54" t="s">
        <v>453</v>
      </c>
      <c r="G9" s="54" t="s">
        <v>454</v>
      </c>
      <c r="H9" s="54" t="s">
        <v>455</v>
      </c>
      <c r="I9" s="54" t="s">
        <v>456</v>
      </c>
      <c r="J9" s="54" t="s">
        <v>457</v>
      </c>
      <c r="K9" s="539" t="s">
        <v>474</v>
      </c>
      <c r="L9" s="55" t="s">
        <v>665</v>
      </c>
    </row>
    <row r="10" spans="1:12" s="20" customFormat="1" ht="103.5" customHeight="1">
      <c r="A10" s="125">
        <v>3</v>
      </c>
      <c r="B10" s="126" t="s">
        <v>515</v>
      </c>
      <c r="C10" s="536" t="s">
        <v>844</v>
      </c>
      <c r="D10" s="128" t="s">
        <v>14</v>
      </c>
      <c r="E10" s="128" t="s">
        <v>513</v>
      </c>
      <c r="F10" s="283">
        <v>8189</v>
      </c>
      <c r="G10" s="283">
        <v>8493</v>
      </c>
      <c r="H10" s="283">
        <v>8488</v>
      </c>
      <c r="I10" s="283">
        <v>8340</v>
      </c>
      <c r="J10" s="283">
        <v>8200</v>
      </c>
      <c r="K10" s="540">
        <v>8822</v>
      </c>
      <c r="L10" s="285">
        <v>9370</v>
      </c>
    </row>
    <row r="11" spans="1:12" s="20" customFormat="1" ht="108" customHeight="1">
      <c r="A11" s="125">
        <v>4</v>
      </c>
      <c r="B11" s="126" t="s">
        <v>516</v>
      </c>
      <c r="C11" s="536" t="s">
        <v>845</v>
      </c>
      <c r="D11" s="128" t="s">
        <v>14</v>
      </c>
      <c r="E11" s="128" t="s">
        <v>513</v>
      </c>
      <c r="F11" s="32">
        <v>2007</v>
      </c>
      <c r="G11" s="32">
        <v>2036</v>
      </c>
      <c r="H11" s="32">
        <v>1979</v>
      </c>
      <c r="I11" s="32">
        <v>1949</v>
      </c>
      <c r="J11" s="32">
        <v>1988</v>
      </c>
      <c r="K11" s="541">
        <v>1998</v>
      </c>
      <c r="L11" s="33">
        <v>1982</v>
      </c>
    </row>
    <row r="12" spans="1:12" s="20" customFormat="1" ht="109.5" customHeight="1" thickBot="1">
      <c r="A12" s="129">
        <v>5</v>
      </c>
      <c r="B12" s="130" t="s">
        <v>517</v>
      </c>
      <c r="C12" s="543" t="s">
        <v>846</v>
      </c>
      <c r="D12" s="133" t="s">
        <v>25</v>
      </c>
      <c r="E12" s="133" t="s">
        <v>513</v>
      </c>
      <c r="F12" s="278">
        <v>7.213945536695567</v>
      </c>
      <c r="G12" s="278">
        <v>7.040268456375839</v>
      </c>
      <c r="H12" s="278">
        <v>7.172950047125354</v>
      </c>
      <c r="I12" s="278">
        <v>7.8</v>
      </c>
      <c r="J12" s="278">
        <v>7.98109756097561</v>
      </c>
      <c r="K12" s="542">
        <v>7.5</v>
      </c>
      <c r="L12" s="280">
        <v>7.1</v>
      </c>
    </row>
    <row r="13" spans="1:7" s="20" customFormat="1" ht="15">
      <c r="A13" s="195"/>
      <c r="B13" s="195"/>
      <c r="C13" s="64"/>
      <c r="D13" s="64"/>
      <c r="E13" s="64"/>
      <c r="F13" s="66"/>
      <c r="G13" s="66"/>
    </row>
  </sheetData>
  <sheetProtection/>
  <mergeCells count="8">
    <mergeCell ref="A6:E6"/>
    <mergeCell ref="A9:E9"/>
    <mergeCell ref="A1:L1"/>
    <mergeCell ref="A2:L2"/>
    <mergeCell ref="A3:L3"/>
    <mergeCell ref="A4:L4"/>
    <mergeCell ref="A5:B5"/>
    <mergeCell ref="F5:L5"/>
  </mergeCells>
  <printOptions/>
  <pageMargins left="0.2362204724409449" right="0.2362204724409449" top="0.7480314960629921" bottom="0.5511811023622047" header="0.31496062992125984" footer="0.31496062992125984"/>
  <pageSetup fitToHeight="1" fitToWidth="1" horizontalDpi="600" verticalDpi="600" orientation="landscape" paperSize="9" scale="55" r:id="rId1"/>
</worksheet>
</file>

<file path=xl/worksheets/sheet43.xml><?xml version="1.0" encoding="utf-8"?>
<worksheet xmlns="http://schemas.openxmlformats.org/spreadsheetml/2006/main" xmlns:r="http://schemas.openxmlformats.org/officeDocument/2006/relationships">
  <sheetPr>
    <pageSetUpPr fitToPage="1"/>
  </sheetPr>
  <dimension ref="A1:M11"/>
  <sheetViews>
    <sheetView zoomScalePageLayoutView="0" workbookViewId="0" topLeftCell="D1">
      <selection activeCell="M1" sqref="M1:M65536"/>
    </sheetView>
  </sheetViews>
  <sheetFormatPr defaultColWidth="9.140625" defaultRowHeight="15"/>
  <cols>
    <col min="1" max="1" width="4.140625" style="247" customWidth="1"/>
    <col min="2" max="2" width="30.140625" style="247" customWidth="1"/>
    <col min="3" max="3" width="131.140625" style="247" customWidth="1"/>
    <col min="4" max="4" width="15.28125" style="247" customWidth="1"/>
    <col min="5" max="5" width="19.00390625" style="247" customWidth="1"/>
    <col min="6" max="12" width="13.7109375" style="247" customWidth="1"/>
    <col min="13" max="16384" width="9.140625" style="247" customWidth="1"/>
  </cols>
  <sheetData>
    <row r="1" spans="1:12" s="20" customFormat="1" ht="30" customHeight="1" thickBot="1">
      <c r="A1" s="684" t="s">
        <v>446</v>
      </c>
      <c r="B1" s="684"/>
      <c r="C1" s="684"/>
      <c r="D1" s="684"/>
      <c r="E1" s="684"/>
      <c r="F1" s="684"/>
      <c r="G1" s="684"/>
      <c r="H1" s="684"/>
      <c r="I1" s="684"/>
      <c r="J1" s="684"/>
      <c r="K1" s="684"/>
      <c r="L1" s="684"/>
    </row>
    <row r="2" spans="1:12" s="20" customFormat="1" ht="30" customHeight="1">
      <c r="A2" s="727" t="s">
        <v>505</v>
      </c>
      <c r="B2" s="728"/>
      <c r="C2" s="728"/>
      <c r="D2" s="728"/>
      <c r="E2" s="728"/>
      <c r="F2" s="728"/>
      <c r="G2" s="728"/>
      <c r="H2" s="728"/>
      <c r="I2" s="728"/>
      <c r="J2" s="728"/>
      <c r="K2" s="728"/>
      <c r="L2" s="729"/>
    </row>
    <row r="3" spans="1:12" s="20" customFormat="1" ht="30" customHeight="1">
      <c r="A3" s="700" t="s">
        <v>2</v>
      </c>
      <c r="B3" s="701"/>
      <c r="C3" s="701"/>
      <c r="D3" s="701"/>
      <c r="E3" s="701"/>
      <c r="F3" s="701"/>
      <c r="G3" s="701"/>
      <c r="H3" s="701"/>
      <c r="I3" s="701"/>
      <c r="J3" s="701"/>
      <c r="K3" s="701"/>
      <c r="L3" s="702"/>
    </row>
    <row r="4" spans="1:12" s="20" customFormat="1" ht="45.75" customHeight="1">
      <c r="A4" s="730" t="s">
        <v>518</v>
      </c>
      <c r="B4" s="731"/>
      <c r="C4" s="732"/>
      <c r="D4" s="732"/>
      <c r="E4" s="732"/>
      <c r="F4" s="732"/>
      <c r="G4" s="732"/>
      <c r="H4" s="732"/>
      <c r="I4" s="732"/>
      <c r="J4" s="732"/>
      <c r="K4" s="732"/>
      <c r="L4" s="733"/>
    </row>
    <row r="5" spans="1:12" s="59" customFormat="1" ht="54.75" customHeight="1">
      <c r="A5" s="816" t="s">
        <v>9</v>
      </c>
      <c r="B5" s="817"/>
      <c r="C5" s="293" t="s">
        <v>10</v>
      </c>
      <c r="D5" s="293" t="s">
        <v>11</v>
      </c>
      <c r="E5" s="293" t="s">
        <v>12</v>
      </c>
      <c r="F5" s="990" t="s">
        <v>170</v>
      </c>
      <c r="G5" s="991"/>
      <c r="H5" s="991"/>
      <c r="I5" s="991"/>
      <c r="J5" s="991"/>
      <c r="K5" s="991"/>
      <c r="L5" s="992"/>
    </row>
    <row r="6" spans="1:12" ht="45.75" customHeight="1" thickBot="1">
      <c r="A6" s="988"/>
      <c r="B6" s="989"/>
      <c r="C6" s="989"/>
      <c r="D6" s="989"/>
      <c r="E6" s="989"/>
      <c r="F6" s="15" t="s">
        <v>453</v>
      </c>
      <c r="G6" s="15" t="s">
        <v>454</v>
      </c>
      <c r="H6" s="15" t="s">
        <v>455</v>
      </c>
      <c r="I6" s="15" t="s">
        <v>456</v>
      </c>
      <c r="J6" s="306" t="s">
        <v>457</v>
      </c>
      <c r="K6" s="306" t="s">
        <v>474</v>
      </c>
      <c r="L6" s="154" t="s">
        <v>665</v>
      </c>
    </row>
    <row r="7" spans="1:12" s="20" customFormat="1" ht="207.75" customHeight="1">
      <c r="A7" s="119">
        <v>1</v>
      </c>
      <c r="B7" s="120" t="s">
        <v>519</v>
      </c>
      <c r="C7" s="522" t="s">
        <v>847</v>
      </c>
      <c r="D7" s="122" t="s">
        <v>14</v>
      </c>
      <c r="E7" s="122" t="s">
        <v>460</v>
      </c>
      <c r="F7" s="25">
        <v>59075</v>
      </c>
      <c r="G7" s="25">
        <v>59793</v>
      </c>
      <c r="H7" s="25">
        <v>60884</v>
      </c>
      <c r="I7" s="25">
        <v>64763</v>
      </c>
      <c r="J7" s="26">
        <v>65445</v>
      </c>
      <c r="K7" s="26">
        <v>66095</v>
      </c>
      <c r="L7" s="123">
        <v>66954</v>
      </c>
    </row>
    <row r="8" spans="1:12" s="20" customFormat="1" ht="258" customHeight="1">
      <c r="A8" s="125">
        <v>2</v>
      </c>
      <c r="B8" s="126" t="s">
        <v>520</v>
      </c>
      <c r="C8" s="536" t="s">
        <v>848</v>
      </c>
      <c r="D8" s="128" t="s">
        <v>25</v>
      </c>
      <c r="E8" s="122" t="s">
        <v>460</v>
      </c>
      <c r="F8" s="47">
        <f>F9/F7*100</f>
        <v>57.18324164198053</v>
      </c>
      <c r="G8" s="47">
        <f>G9/G7*100</f>
        <v>55.916244376432026</v>
      </c>
      <c r="H8" s="47">
        <f>H9/H7*100</f>
        <v>55.172130609027</v>
      </c>
      <c r="I8" s="47">
        <v>55.959421274493145</v>
      </c>
      <c r="J8" s="48">
        <v>59.18557567423027</v>
      </c>
      <c r="K8" s="48">
        <v>61.715712232392775</v>
      </c>
      <c r="L8" s="141">
        <v>64.32177315769036</v>
      </c>
    </row>
    <row r="9" spans="1:13" s="20" customFormat="1" ht="249" customHeight="1">
      <c r="A9" s="125">
        <v>3</v>
      </c>
      <c r="B9" s="126" t="s">
        <v>521</v>
      </c>
      <c r="C9" s="536" t="s">
        <v>849</v>
      </c>
      <c r="D9" s="128" t="s">
        <v>14</v>
      </c>
      <c r="E9" s="122" t="s">
        <v>460</v>
      </c>
      <c r="F9" s="25">
        <v>33781</v>
      </c>
      <c r="G9" s="25">
        <v>33434</v>
      </c>
      <c r="H9" s="25">
        <v>33591</v>
      </c>
      <c r="I9" s="25">
        <v>36241</v>
      </c>
      <c r="J9" s="26">
        <v>38734</v>
      </c>
      <c r="K9" s="26">
        <v>40791</v>
      </c>
      <c r="L9" s="123">
        <v>43066</v>
      </c>
      <c r="M9" s="544"/>
    </row>
    <row r="10" spans="1:12" s="20" customFormat="1" ht="249" customHeight="1">
      <c r="A10" s="125">
        <v>4</v>
      </c>
      <c r="B10" s="126" t="s">
        <v>522</v>
      </c>
      <c r="C10" s="536" t="s">
        <v>850</v>
      </c>
      <c r="D10" s="128" t="s">
        <v>25</v>
      </c>
      <c r="E10" s="122" t="s">
        <v>460</v>
      </c>
      <c r="F10" s="47">
        <f>25416/F9*100</f>
        <v>75.23755957490897</v>
      </c>
      <c r="G10" s="47">
        <f>26523/G9*100</f>
        <v>79.32942513608901</v>
      </c>
      <c r="H10" s="47">
        <f>27425/H9*100</f>
        <v>81.64389270935666</v>
      </c>
      <c r="I10" s="47">
        <v>83.58489004166552</v>
      </c>
      <c r="J10" s="48">
        <v>85.97356327774048</v>
      </c>
      <c r="K10" s="48">
        <v>88.02186756882647</v>
      </c>
      <c r="L10" s="141">
        <v>89.33033019086982</v>
      </c>
    </row>
    <row r="11" spans="1:12" s="20" customFormat="1" ht="279.75" customHeight="1" thickBot="1">
      <c r="A11" s="129">
        <v>5</v>
      </c>
      <c r="B11" s="130" t="s">
        <v>523</v>
      </c>
      <c r="C11" s="523" t="s">
        <v>851</v>
      </c>
      <c r="D11" s="133" t="s">
        <v>25</v>
      </c>
      <c r="E11" s="133" t="s">
        <v>460</v>
      </c>
      <c r="F11" s="278">
        <f>7781/F9*100</f>
        <v>23.03365797341701</v>
      </c>
      <c r="G11" s="278">
        <f>7660/G9*100</f>
        <v>22.91080935574565</v>
      </c>
      <c r="H11" s="278">
        <f>8071/H9*100</f>
        <v>24.027269209014317</v>
      </c>
      <c r="I11" s="278">
        <v>32.366656549212216</v>
      </c>
      <c r="J11" s="279">
        <v>34.28512418030671</v>
      </c>
      <c r="K11" s="279">
        <v>34</v>
      </c>
      <c r="L11" s="280">
        <v>34.66771931454048</v>
      </c>
    </row>
  </sheetData>
  <sheetProtection/>
  <mergeCells count="7">
    <mergeCell ref="A6:E6"/>
    <mergeCell ref="A1:L1"/>
    <mergeCell ref="A2:L2"/>
    <mergeCell ref="A3:L3"/>
    <mergeCell ref="A4:L4"/>
    <mergeCell ref="A5:B5"/>
    <mergeCell ref="F5:L5"/>
  </mergeCells>
  <printOptions/>
  <pageMargins left="0.7086614173228347" right="0.7086614173228347" top="0.3937007874015748" bottom="0.4330708661417323" header="0.31496062992125984" footer="0.31496062992125984"/>
  <pageSetup fitToHeight="2" fitToWidth="1" horizontalDpi="600" verticalDpi="600" orientation="landscape" paperSize="9" scale="41" r:id="rId1"/>
  <rowBreaks count="1" manualBreakCount="1">
    <brk id="9" max="9" man="1"/>
  </rowBreaks>
</worksheet>
</file>

<file path=xl/worksheets/sheet44.xml><?xml version="1.0" encoding="utf-8"?>
<worksheet xmlns="http://schemas.openxmlformats.org/spreadsheetml/2006/main" xmlns:r="http://schemas.openxmlformats.org/officeDocument/2006/relationships">
  <sheetPr>
    <tabColor theme="3" tint="0.39998000860214233"/>
    <pageSetUpPr fitToPage="1"/>
  </sheetPr>
  <dimension ref="A1:L9"/>
  <sheetViews>
    <sheetView zoomScalePageLayoutView="0" workbookViewId="0" topLeftCell="A1">
      <selection activeCell="A4" sqref="A4"/>
    </sheetView>
  </sheetViews>
  <sheetFormatPr defaultColWidth="9.140625" defaultRowHeight="15"/>
  <cols>
    <col min="1" max="1" width="49.8515625" style="64" customWidth="1"/>
    <col min="2" max="2" width="104.7109375" style="64" customWidth="1"/>
    <col min="3" max="3" width="52.8515625" style="64" customWidth="1"/>
    <col min="4" max="4" width="28.7109375" style="64" customWidth="1"/>
    <col min="5" max="5" width="18.7109375" style="64" customWidth="1"/>
    <col min="6" max="6" width="28.28125" style="66" customWidth="1"/>
    <col min="7" max="7" width="10.57421875" style="66" customWidth="1"/>
    <col min="8" max="8" width="11.00390625" style="66" customWidth="1"/>
    <col min="9" max="9" width="10.57421875" style="66" customWidth="1"/>
    <col min="10" max="10" width="11.7109375" style="66" customWidth="1"/>
    <col min="11" max="11" width="10.57421875" style="66" customWidth="1"/>
    <col min="12" max="12" width="10.57421875" style="20" customWidth="1"/>
    <col min="13" max="13" width="9.7109375" style="20" customWidth="1"/>
    <col min="14" max="16384" width="9.140625" style="20" customWidth="1"/>
  </cols>
  <sheetData>
    <row r="1" spans="1:2" ht="30" customHeight="1" thickBot="1">
      <c r="A1" s="684" t="s">
        <v>446</v>
      </c>
      <c r="B1" s="684"/>
    </row>
    <row r="2" spans="1:2" ht="30" customHeight="1">
      <c r="A2" s="685" t="s">
        <v>524</v>
      </c>
      <c r="B2" s="686"/>
    </row>
    <row r="3" spans="1:2" ht="30" customHeight="1" thickBot="1">
      <c r="A3" s="897" t="s">
        <v>2</v>
      </c>
      <c r="B3" s="898"/>
    </row>
    <row r="4" spans="1:10" s="59" customFormat="1" ht="202.5" customHeight="1">
      <c r="A4" s="545" t="s">
        <v>525</v>
      </c>
      <c r="B4" s="546" t="s">
        <v>701</v>
      </c>
      <c r="C4" s="72"/>
      <c r="D4" s="72"/>
      <c r="E4" s="69"/>
      <c r="F4" s="69"/>
      <c r="G4" s="69"/>
      <c r="H4" s="69"/>
      <c r="I4" s="69"/>
      <c r="J4" s="69"/>
    </row>
    <row r="5" spans="1:10" s="59" customFormat="1" ht="59.25" customHeight="1">
      <c r="A5" s="993" t="s">
        <v>526</v>
      </c>
      <c r="B5" s="547" t="s">
        <v>527</v>
      </c>
      <c r="C5" s="72"/>
      <c r="D5" s="72"/>
      <c r="E5" s="69"/>
      <c r="F5" s="69"/>
      <c r="G5" s="69"/>
      <c r="H5" s="69"/>
      <c r="I5" s="69"/>
      <c r="J5" s="69"/>
    </row>
    <row r="6" spans="1:10" s="59" customFormat="1" ht="45" customHeight="1" thickBot="1">
      <c r="A6" s="994"/>
      <c r="B6" s="548" t="s">
        <v>528</v>
      </c>
      <c r="C6" s="72"/>
      <c r="D6" s="72"/>
      <c r="E6" s="69"/>
      <c r="F6" s="69"/>
      <c r="G6" s="69"/>
      <c r="H6" s="69"/>
      <c r="I6" s="69"/>
      <c r="J6" s="69"/>
    </row>
    <row r="7" spans="1:12" ht="32.25" customHeight="1" thickBot="1">
      <c r="A7" s="689" t="s">
        <v>599</v>
      </c>
      <c r="B7" s="690"/>
      <c r="F7" s="64"/>
      <c r="L7" s="66"/>
    </row>
    <row r="8" spans="1:12" ht="28.5" customHeight="1" thickBot="1">
      <c r="A8" s="761" t="s">
        <v>696</v>
      </c>
      <c r="B8" s="762"/>
      <c r="F8" s="64"/>
      <c r="L8" s="66"/>
    </row>
    <row r="9" spans="1:2" ht="39.75" customHeight="1">
      <c r="A9" s="995"/>
      <c r="B9" s="995"/>
    </row>
  </sheetData>
  <sheetProtection/>
  <mergeCells count="7">
    <mergeCell ref="A1:B1"/>
    <mergeCell ref="A2:B2"/>
    <mergeCell ref="A3:B3"/>
    <mergeCell ref="A5:A6"/>
    <mergeCell ref="A9:B9"/>
    <mergeCell ref="A7:B7"/>
    <mergeCell ref="A8:B8"/>
  </mergeCells>
  <printOptions horizontalCentered="1"/>
  <pageMargins left="0.2362204724409449" right="0.2362204724409449" top="0.7480314960629921" bottom="0.5511811023622047" header="0.31496062992125984" footer="0.31496062992125984"/>
  <pageSetup fitToHeight="1" fitToWidth="1" horizontalDpi="600" verticalDpi="600" orientation="landscape" paperSize="9" scale="92" r:id="rId1"/>
</worksheet>
</file>

<file path=xl/worksheets/sheet45.xml><?xml version="1.0" encoding="utf-8"?>
<worksheet xmlns="http://schemas.openxmlformats.org/spreadsheetml/2006/main" xmlns:r="http://schemas.openxmlformats.org/officeDocument/2006/relationships">
  <dimension ref="A1:L60"/>
  <sheetViews>
    <sheetView zoomScalePageLayoutView="0" workbookViewId="0" topLeftCell="D34">
      <selection activeCell="M38" sqref="M38"/>
    </sheetView>
  </sheetViews>
  <sheetFormatPr defaultColWidth="9.140625" defaultRowHeight="15"/>
  <cols>
    <col min="1" max="1" width="5.421875" style="247" customWidth="1"/>
    <col min="2" max="2" width="45.7109375" style="247" customWidth="1"/>
    <col min="3" max="3" width="123.421875" style="247" customWidth="1"/>
    <col min="4" max="4" width="17.7109375" style="247" customWidth="1"/>
    <col min="5" max="5" width="27.7109375" style="247" customWidth="1"/>
    <col min="6" max="11" width="13.7109375" style="247" customWidth="1"/>
    <col min="12" max="12" width="14.00390625" style="247" customWidth="1"/>
    <col min="13" max="17" width="9.140625" style="247" customWidth="1"/>
    <col min="18" max="18" width="7.00390625" style="247" customWidth="1"/>
    <col min="19" max="16384" width="9.140625" style="247" customWidth="1"/>
  </cols>
  <sheetData>
    <row r="1" spans="1:12" ht="30" customHeight="1" thickBot="1">
      <c r="A1" s="788" t="s">
        <v>446</v>
      </c>
      <c r="B1" s="788"/>
      <c r="C1" s="788"/>
      <c r="D1" s="788"/>
      <c r="E1" s="788"/>
      <c r="F1" s="788"/>
      <c r="G1" s="788"/>
      <c r="H1" s="788"/>
      <c r="I1" s="788"/>
      <c r="J1" s="549"/>
      <c r="K1" s="549"/>
      <c r="L1" s="549"/>
    </row>
    <row r="2" spans="1:12" ht="30" customHeight="1">
      <c r="A2" s="946" t="s">
        <v>529</v>
      </c>
      <c r="B2" s="947"/>
      <c r="C2" s="947"/>
      <c r="D2" s="947"/>
      <c r="E2" s="947"/>
      <c r="F2" s="947"/>
      <c r="G2" s="947"/>
      <c r="H2" s="947"/>
      <c r="I2" s="947"/>
      <c r="J2" s="947"/>
      <c r="K2" s="947"/>
      <c r="L2" s="948"/>
    </row>
    <row r="3" spans="1:12" ht="30" customHeight="1">
      <c r="A3" s="949" t="s">
        <v>2</v>
      </c>
      <c r="B3" s="950"/>
      <c r="C3" s="950"/>
      <c r="D3" s="950"/>
      <c r="E3" s="950"/>
      <c r="F3" s="950"/>
      <c r="G3" s="950"/>
      <c r="H3" s="950"/>
      <c r="I3" s="950"/>
      <c r="J3" s="950"/>
      <c r="K3" s="950"/>
      <c r="L3" s="951"/>
    </row>
    <row r="4" spans="1:12" ht="46.5" customHeight="1">
      <c r="A4" s="924" t="s">
        <v>8</v>
      </c>
      <c r="B4" s="925"/>
      <c r="C4" s="925"/>
      <c r="D4" s="925"/>
      <c r="E4" s="925"/>
      <c r="F4" s="925"/>
      <c r="G4" s="925"/>
      <c r="H4" s="925"/>
      <c r="I4" s="925"/>
      <c r="J4" s="925"/>
      <c r="K4" s="925"/>
      <c r="L4" s="926"/>
    </row>
    <row r="5" spans="1:12" ht="32.25" customHeight="1" thickBot="1">
      <c r="A5" s="998" t="s">
        <v>9</v>
      </c>
      <c r="B5" s="999"/>
      <c r="C5" s="116" t="s">
        <v>10</v>
      </c>
      <c r="D5" s="116" t="s">
        <v>11</v>
      </c>
      <c r="E5" s="116" t="s">
        <v>12</v>
      </c>
      <c r="F5" s="957" t="s">
        <v>170</v>
      </c>
      <c r="G5" s="958"/>
      <c r="H5" s="958"/>
      <c r="I5" s="958"/>
      <c r="J5" s="958"/>
      <c r="K5" s="958"/>
      <c r="L5" s="959"/>
    </row>
    <row r="6" spans="1:12" ht="30" customHeight="1">
      <c r="A6" s="1000" t="s">
        <v>525</v>
      </c>
      <c r="B6" s="1001"/>
      <c r="C6" s="1001"/>
      <c r="D6" s="1001"/>
      <c r="E6" s="1001"/>
      <c r="F6" s="1001"/>
      <c r="G6" s="1001"/>
      <c r="H6" s="1001"/>
      <c r="I6" s="1001"/>
      <c r="J6" s="1001"/>
      <c r="K6" s="1001"/>
      <c r="L6" s="1002"/>
    </row>
    <row r="7" spans="1:12" ht="30" customHeight="1">
      <c r="A7" s="908" t="s">
        <v>530</v>
      </c>
      <c r="B7" s="909"/>
      <c r="C7" s="909"/>
      <c r="D7" s="909"/>
      <c r="E7" s="909"/>
      <c r="F7" s="909"/>
      <c r="G7" s="909"/>
      <c r="H7" s="909"/>
      <c r="I7" s="909"/>
      <c r="J7" s="909"/>
      <c r="K7" s="909"/>
      <c r="L7" s="910"/>
    </row>
    <row r="8" spans="1:12" ht="34.5" customHeight="1">
      <c r="A8" s="1015"/>
      <c r="B8" s="1016"/>
      <c r="C8" s="1016"/>
      <c r="D8" s="1016"/>
      <c r="E8" s="1016"/>
      <c r="F8" s="550" t="s">
        <v>453</v>
      </c>
      <c r="G8" s="550" t="s">
        <v>454</v>
      </c>
      <c r="H8" s="550" t="s">
        <v>455</v>
      </c>
      <c r="I8" s="550" t="s">
        <v>456</v>
      </c>
      <c r="J8" s="551" t="s">
        <v>457</v>
      </c>
      <c r="K8" s="551" t="s">
        <v>474</v>
      </c>
      <c r="L8" s="552" t="s">
        <v>665</v>
      </c>
    </row>
    <row r="9" spans="1:12" ht="249" customHeight="1">
      <c r="A9" s="125">
        <v>1</v>
      </c>
      <c r="B9" s="126" t="s">
        <v>635</v>
      </c>
      <c r="C9" s="536" t="s">
        <v>852</v>
      </c>
      <c r="D9" s="128" t="s">
        <v>25</v>
      </c>
      <c r="E9" s="128" t="s">
        <v>531</v>
      </c>
      <c r="F9" s="553">
        <v>56.82</v>
      </c>
      <c r="G9" s="553">
        <v>55.17</v>
      </c>
      <c r="H9" s="553">
        <v>55.13</v>
      </c>
      <c r="I9" s="553">
        <v>55.38</v>
      </c>
      <c r="J9" s="554">
        <v>55.10458143004482</v>
      </c>
      <c r="K9" s="554">
        <v>57.1</v>
      </c>
      <c r="L9" s="555" t="s">
        <v>710</v>
      </c>
    </row>
    <row r="10" spans="1:12" ht="249" customHeight="1">
      <c r="A10" s="125" t="s">
        <v>458</v>
      </c>
      <c r="B10" s="126" t="s">
        <v>709</v>
      </c>
      <c r="C10" s="536" t="s">
        <v>853</v>
      </c>
      <c r="D10" s="128" t="s">
        <v>25</v>
      </c>
      <c r="E10" s="128" t="s">
        <v>531</v>
      </c>
      <c r="F10" s="556"/>
      <c r="G10" s="556"/>
      <c r="H10" s="556"/>
      <c r="I10" s="556"/>
      <c r="J10" s="557"/>
      <c r="K10" s="557">
        <v>75.90809358531052</v>
      </c>
      <c r="L10" s="558"/>
    </row>
    <row r="11" spans="1:12" ht="118.5" customHeight="1">
      <c r="A11" s="125">
        <v>2</v>
      </c>
      <c r="B11" s="337" t="s">
        <v>532</v>
      </c>
      <c r="C11" s="559" t="s">
        <v>533</v>
      </c>
      <c r="D11" s="128" t="s">
        <v>25</v>
      </c>
      <c r="E11" s="128" t="s">
        <v>531</v>
      </c>
      <c r="F11" s="560">
        <v>42.21</v>
      </c>
      <c r="G11" s="560">
        <v>41.79</v>
      </c>
      <c r="H11" s="560">
        <v>43.21</v>
      </c>
      <c r="I11" s="560">
        <v>44.17</v>
      </c>
      <c r="J11" s="561">
        <v>44.63554949254919</v>
      </c>
      <c r="K11" s="561">
        <v>46.96309343091244</v>
      </c>
      <c r="L11" s="562">
        <v>47.67425342800715</v>
      </c>
    </row>
    <row r="12" spans="1:12" ht="79.5" customHeight="1">
      <c r="A12" s="144">
        <v>3</v>
      </c>
      <c r="B12" s="490" t="s">
        <v>534</v>
      </c>
      <c r="C12" s="563" t="s">
        <v>535</v>
      </c>
      <c r="D12" s="147" t="s">
        <v>25</v>
      </c>
      <c r="E12" s="147" t="s">
        <v>531</v>
      </c>
      <c r="F12" s="564">
        <v>3.04</v>
      </c>
      <c r="G12" s="564">
        <v>3.23</v>
      </c>
      <c r="H12" s="564">
        <v>3.43</v>
      </c>
      <c r="I12" s="564">
        <v>3.71</v>
      </c>
      <c r="J12" s="565">
        <v>4</v>
      </c>
      <c r="K12" s="565">
        <v>4.33</v>
      </c>
      <c r="L12" s="562">
        <v>5.5760398973934375</v>
      </c>
    </row>
    <row r="13" spans="1:12" ht="123.75" customHeight="1">
      <c r="A13" s="125">
        <v>4</v>
      </c>
      <c r="B13" s="126" t="s">
        <v>536</v>
      </c>
      <c r="C13" s="559" t="s">
        <v>537</v>
      </c>
      <c r="D13" s="128" t="s">
        <v>133</v>
      </c>
      <c r="E13" s="128" t="s">
        <v>538</v>
      </c>
      <c r="F13" s="560"/>
      <c r="G13" s="560">
        <v>10.8600460122699</v>
      </c>
      <c r="H13" s="560">
        <v>11.4941932807964</v>
      </c>
      <c r="I13" s="560">
        <v>11.5786479982498</v>
      </c>
      <c r="J13" s="561">
        <v>11.66</v>
      </c>
      <c r="K13" s="561">
        <v>11.6</v>
      </c>
      <c r="L13" s="566"/>
    </row>
    <row r="14" spans="1:12" ht="121.5" customHeight="1">
      <c r="A14" s="125">
        <v>5</v>
      </c>
      <c r="B14" s="126" t="s">
        <v>539</v>
      </c>
      <c r="C14" s="559" t="s">
        <v>540</v>
      </c>
      <c r="D14" s="128" t="s">
        <v>25</v>
      </c>
      <c r="E14" s="128" t="s">
        <v>531</v>
      </c>
      <c r="F14" s="560">
        <v>9.94</v>
      </c>
      <c r="G14" s="560">
        <v>9.62</v>
      </c>
      <c r="H14" s="560">
        <v>10.42</v>
      </c>
      <c r="I14" s="560">
        <v>11.52</v>
      </c>
      <c r="J14" s="561">
        <v>10.6</v>
      </c>
      <c r="K14" s="561">
        <v>4.13</v>
      </c>
      <c r="L14" s="567">
        <v>2.42</v>
      </c>
    </row>
    <row r="15" spans="1:12" ht="30" customHeight="1" thickBot="1">
      <c r="A15" s="788" t="s">
        <v>446</v>
      </c>
      <c r="B15" s="788"/>
      <c r="C15" s="788"/>
      <c r="D15" s="788"/>
      <c r="E15" s="788"/>
      <c r="F15" s="788"/>
      <c r="G15" s="788"/>
      <c r="H15" s="788"/>
      <c r="I15" s="788"/>
      <c r="J15" s="549"/>
      <c r="K15" s="549"/>
      <c r="L15" s="549"/>
    </row>
    <row r="16" spans="1:12" ht="30" customHeight="1">
      <c r="A16" s="946" t="s">
        <v>529</v>
      </c>
      <c r="B16" s="947"/>
      <c r="C16" s="947"/>
      <c r="D16" s="947"/>
      <c r="E16" s="947"/>
      <c r="F16" s="947"/>
      <c r="G16" s="947"/>
      <c r="H16" s="947"/>
      <c r="I16" s="947"/>
      <c r="J16" s="947"/>
      <c r="K16" s="947"/>
      <c r="L16" s="948"/>
    </row>
    <row r="17" spans="1:12" ht="30" customHeight="1">
      <c r="A17" s="949" t="s">
        <v>2</v>
      </c>
      <c r="B17" s="950"/>
      <c r="C17" s="950"/>
      <c r="D17" s="950"/>
      <c r="E17" s="950"/>
      <c r="F17" s="950"/>
      <c r="G17" s="950"/>
      <c r="H17" s="950"/>
      <c r="I17" s="950"/>
      <c r="J17" s="950"/>
      <c r="K17" s="950"/>
      <c r="L17" s="951"/>
    </row>
    <row r="18" spans="1:12" ht="43.5" customHeight="1">
      <c r="A18" s="924" t="s">
        <v>8</v>
      </c>
      <c r="B18" s="925"/>
      <c r="C18" s="925"/>
      <c r="D18" s="925"/>
      <c r="E18" s="925"/>
      <c r="F18" s="925"/>
      <c r="G18" s="925"/>
      <c r="H18" s="925"/>
      <c r="I18" s="925"/>
      <c r="J18" s="925"/>
      <c r="K18" s="925"/>
      <c r="L18" s="926"/>
    </row>
    <row r="19" spans="1:12" ht="42" customHeight="1" thickBot="1">
      <c r="A19" s="998" t="s">
        <v>9</v>
      </c>
      <c r="B19" s="999"/>
      <c r="C19" s="116" t="s">
        <v>10</v>
      </c>
      <c r="D19" s="116" t="s">
        <v>11</v>
      </c>
      <c r="E19" s="116" t="s">
        <v>12</v>
      </c>
      <c r="F19" s="957" t="s">
        <v>170</v>
      </c>
      <c r="G19" s="958"/>
      <c r="H19" s="958"/>
      <c r="I19" s="958"/>
      <c r="J19" s="958"/>
      <c r="K19" s="958"/>
      <c r="L19" s="959"/>
    </row>
    <row r="20" spans="1:12" ht="30" customHeight="1">
      <c r="A20" s="1000" t="s">
        <v>525</v>
      </c>
      <c r="B20" s="1001"/>
      <c r="C20" s="1001"/>
      <c r="D20" s="1001"/>
      <c r="E20" s="1001"/>
      <c r="F20" s="1001"/>
      <c r="G20" s="1001"/>
      <c r="H20" s="1001"/>
      <c r="I20" s="1001"/>
      <c r="J20" s="1001"/>
      <c r="K20" s="1001"/>
      <c r="L20" s="1002"/>
    </row>
    <row r="21" spans="1:12" ht="30" customHeight="1">
      <c r="A21" s="908" t="s">
        <v>530</v>
      </c>
      <c r="B21" s="909"/>
      <c r="C21" s="909"/>
      <c r="D21" s="909"/>
      <c r="E21" s="909"/>
      <c r="F21" s="909"/>
      <c r="G21" s="909"/>
      <c r="H21" s="909"/>
      <c r="I21" s="909"/>
      <c r="J21" s="909"/>
      <c r="K21" s="909"/>
      <c r="L21" s="910"/>
    </row>
    <row r="22" spans="1:12" ht="30" customHeight="1">
      <c r="A22" s="996"/>
      <c r="B22" s="997"/>
      <c r="C22" s="997"/>
      <c r="D22" s="997"/>
      <c r="E22" s="997"/>
      <c r="F22" s="550">
        <v>2008</v>
      </c>
      <c r="G22" s="550">
        <v>2009</v>
      </c>
      <c r="H22" s="550">
        <v>2010</v>
      </c>
      <c r="I22" s="550">
        <v>2011</v>
      </c>
      <c r="J22" s="551">
        <v>2012</v>
      </c>
      <c r="K22" s="551">
        <v>2013</v>
      </c>
      <c r="L22" s="552">
        <v>2014</v>
      </c>
    </row>
    <row r="23" spans="1:12" ht="60" customHeight="1">
      <c r="A23" s="125">
        <v>6</v>
      </c>
      <c r="B23" s="126" t="s">
        <v>541</v>
      </c>
      <c r="C23" s="559" t="s">
        <v>541</v>
      </c>
      <c r="D23" s="128" t="s">
        <v>14</v>
      </c>
      <c r="E23" s="128" t="s">
        <v>531</v>
      </c>
      <c r="F23" s="313">
        <v>225153</v>
      </c>
      <c r="G23" s="313">
        <v>238324</v>
      </c>
      <c r="H23" s="313">
        <v>240425</v>
      </c>
      <c r="I23" s="313">
        <v>252041</v>
      </c>
      <c r="J23" s="585">
        <v>259447</v>
      </c>
      <c r="K23" s="585">
        <v>264129</v>
      </c>
      <c r="L23" s="586">
        <v>266283</v>
      </c>
    </row>
    <row r="24" spans="1:12" ht="208.5" customHeight="1">
      <c r="A24" s="125">
        <v>7</v>
      </c>
      <c r="B24" s="126" t="s">
        <v>542</v>
      </c>
      <c r="C24" s="568" t="s">
        <v>854</v>
      </c>
      <c r="D24" s="128" t="s">
        <v>25</v>
      </c>
      <c r="E24" s="128" t="s">
        <v>543</v>
      </c>
      <c r="F24" s="560">
        <v>33.44</v>
      </c>
      <c r="G24" s="560">
        <v>26.38</v>
      </c>
      <c r="H24" s="560"/>
      <c r="I24" s="560">
        <v>14</v>
      </c>
      <c r="J24" s="587"/>
      <c r="K24" s="588"/>
      <c r="L24" s="570"/>
    </row>
    <row r="25" spans="1:12" ht="68.25" customHeight="1">
      <c r="A25" s="125">
        <v>8</v>
      </c>
      <c r="B25" s="126" t="s">
        <v>544</v>
      </c>
      <c r="C25" s="559" t="s">
        <v>545</v>
      </c>
      <c r="D25" s="128" t="s">
        <v>25</v>
      </c>
      <c r="E25" s="128" t="s">
        <v>546</v>
      </c>
      <c r="F25" s="560">
        <v>2.15</v>
      </c>
      <c r="G25" s="560">
        <v>2.04</v>
      </c>
      <c r="H25" s="560">
        <v>2.3</v>
      </c>
      <c r="I25" s="560">
        <v>3.6</v>
      </c>
      <c r="J25" s="560">
        <v>3.000919558202617</v>
      </c>
      <c r="K25" s="561">
        <v>3.6325251488576793</v>
      </c>
      <c r="L25" s="570"/>
    </row>
    <row r="26" spans="1:12" ht="75">
      <c r="A26" s="119">
        <v>9</v>
      </c>
      <c r="B26" s="120" t="s">
        <v>547</v>
      </c>
      <c r="C26" s="592" t="s">
        <v>548</v>
      </c>
      <c r="D26" s="122" t="s">
        <v>25</v>
      </c>
      <c r="E26" s="122" t="s">
        <v>549</v>
      </c>
      <c r="F26" s="47">
        <v>53.79</v>
      </c>
      <c r="G26" s="47">
        <v>55.44</v>
      </c>
      <c r="H26" s="47">
        <v>53.24</v>
      </c>
      <c r="I26" s="47">
        <v>52.7</v>
      </c>
      <c r="J26" s="48">
        <v>53.07</v>
      </c>
      <c r="K26" s="48">
        <v>50.29</v>
      </c>
      <c r="L26" s="593"/>
    </row>
    <row r="27" spans="1:12" ht="150">
      <c r="A27" s="125" t="s">
        <v>258</v>
      </c>
      <c r="B27" s="126" t="s">
        <v>550</v>
      </c>
      <c r="C27" s="559" t="s">
        <v>855</v>
      </c>
      <c r="D27" s="128" t="s">
        <v>25</v>
      </c>
      <c r="E27" s="128" t="s">
        <v>551</v>
      </c>
      <c r="F27" s="571">
        <v>95.45</v>
      </c>
      <c r="G27" s="571">
        <v>89.39</v>
      </c>
      <c r="H27" s="571">
        <v>75.76</v>
      </c>
      <c r="I27" s="571">
        <v>57.58</v>
      </c>
      <c r="J27" s="1012" t="s">
        <v>636</v>
      </c>
      <c r="K27" s="1013"/>
      <c r="L27" s="1014"/>
    </row>
    <row r="28" spans="1:12" ht="90">
      <c r="A28" s="125" t="s">
        <v>260</v>
      </c>
      <c r="B28" s="126" t="s">
        <v>552</v>
      </c>
      <c r="C28" s="559" t="s">
        <v>856</v>
      </c>
      <c r="D28" s="128" t="s">
        <v>25</v>
      </c>
      <c r="E28" s="128" t="s">
        <v>551</v>
      </c>
      <c r="F28" s="571"/>
      <c r="G28" s="571"/>
      <c r="H28" s="571"/>
      <c r="I28" s="571">
        <f>(63-13)/63*100</f>
        <v>79.36507936507937</v>
      </c>
      <c r="J28" s="572">
        <v>84.12698412698413</v>
      </c>
      <c r="K28" s="572">
        <v>82.5396825396825</v>
      </c>
      <c r="L28" s="573"/>
    </row>
    <row r="29" spans="1:12" ht="90">
      <c r="A29" s="125" t="s">
        <v>553</v>
      </c>
      <c r="B29" s="126" t="s">
        <v>554</v>
      </c>
      <c r="C29" s="559" t="s">
        <v>857</v>
      </c>
      <c r="D29" s="128" t="s">
        <v>25</v>
      </c>
      <c r="E29" s="128" t="s">
        <v>551</v>
      </c>
      <c r="F29" s="44"/>
      <c r="G29" s="44"/>
      <c r="H29" s="44"/>
      <c r="I29" s="44">
        <v>74.47</v>
      </c>
      <c r="J29" s="45">
        <v>72.38</v>
      </c>
      <c r="K29" s="45">
        <v>72.1</v>
      </c>
      <c r="L29" s="589"/>
    </row>
    <row r="30" spans="1:12" ht="30" customHeight="1" thickBot="1">
      <c r="A30" s="788" t="s">
        <v>446</v>
      </c>
      <c r="B30" s="788"/>
      <c r="C30" s="788"/>
      <c r="D30" s="788"/>
      <c r="E30" s="788"/>
      <c r="F30" s="788"/>
      <c r="G30" s="788"/>
      <c r="H30" s="788"/>
      <c r="I30" s="788"/>
      <c r="J30" s="549"/>
      <c r="K30" s="549"/>
      <c r="L30" s="549"/>
    </row>
    <row r="31" spans="1:12" ht="30" customHeight="1">
      <c r="A31" s="946" t="s">
        <v>529</v>
      </c>
      <c r="B31" s="947"/>
      <c r="C31" s="947"/>
      <c r="D31" s="947"/>
      <c r="E31" s="947"/>
      <c r="F31" s="947"/>
      <c r="G31" s="947"/>
      <c r="H31" s="947"/>
      <c r="I31" s="947"/>
      <c r="J31" s="947"/>
      <c r="K31" s="947"/>
      <c r="L31" s="948"/>
    </row>
    <row r="32" spans="1:12" ht="30" customHeight="1">
      <c r="A32" s="949" t="s">
        <v>2</v>
      </c>
      <c r="B32" s="950"/>
      <c r="C32" s="950"/>
      <c r="D32" s="950"/>
      <c r="E32" s="950"/>
      <c r="F32" s="950"/>
      <c r="G32" s="950"/>
      <c r="H32" s="950"/>
      <c r="I32" s="950"/>
      <c r="J32" s="950"/>
      <c r="K32" s="950"/>
      <c r="L32" s="951"/>
    </row>
    <row r="33" spans="1:12" ht="39.75" customHeight="1">
      <c r="A33" s="924" t="s">
        <v>8</v>
      </c>
      <c r="B33" s="925"/>
      <c r="C33" s="925"/>
      <c r="D33" s="925"/>
      <c r="E33" s="925"/>
      <c r="F33" s="925"/>
      <c r="G33" s="925"/>
      <c r="H33" s="925"/>
      <c r="I33" s="925"/>
      <c r="J33" s="925"/>
      <c r="K33" s="925"/>
      <c r="L33" s="926"/>
    </row>
    <row r="34" spans="1:12" ht="43.5" customHeight="1" thickBot="1">
      <c r="A34" s="998" t="s">
        <v>9</v>
      </c>
      <c r="B34" s="999"/>
      <c r="C34" s="116" t="s">
        <v>10</v>
      </c>
      <c r="D34" s="116" t="s">
        <v>11</v>
      </c>
      <c r="E34" s="116" t="s">
        <v>12</v>
      </c>
      <c r="F34" s="957" t="s">
        <v>170</v>
      </c>
      <c r="G34" s="958"/>
      <c r="H34" s="958"/>
      <c r="I34" s="958"/>
      <c r="J34" s="958"/>
      <c r="K34" s="958"/>
      <c r="L34" s="959"/>
    </row>
    <row r="35" spans="1:12" ht="30" customHeight="1">
      <c r="A35" s="1000" t="s">
        <v>525</v>
      </c>
      <c r="B35" s="1001"/>
      <c r="C35" s="1001"/>
      <c r="D35" s="1001"/>
      <c r="E35" s="1001"/>
      <c r="F35" s="1001"/>
      <c r="G35" s="1001"/>
      <c r="H35" s="1001"/>
      <c r="I35" s="1001"/>
      <c r="J35" s="1001"/>
      <c r="K35" s="1001"/>
      <c r="L35" s="1002"/>
    </row>
    <row r="36" spans="1:12" ht="30" customHeight="1">
      <c r="A36" s="908" t="s">
        <v>530</v>
      </c>
      <c r="B36" s="909"/>
      <c r="C36" s="909"/>
      <c r="D36" s="909"/>
      <c r="E36" s="909"/>
      <c r="F36" s="909"/>
      <c r="G36" s="909"/>
      <c r="H36" s="909"/>
      <c r="I36" s="909"/>
      <c r="J36" s="909"/>
      <c r="K36" s="909"/>
      <c r="L36" s="910"/>
    </row>
    <row r="37" spans="1:12" ht="30" customHeight="1">
      <c r="A37" s="996"/>
      <c r="B37" s="997"/>
      <c r="C37" s="997"/>
      <c r="D37" s="997"/>
      <c r="E37" s="997"/>
      <c r="F37" s="550">
        <v>2008</v>
      </c>
      <c r="G37" s="550">
        <v>2009</v>
      </c>
      <c r="H37" s="550">
        <v>2010</v>
      </c>
      <c r="I37" s="550">
        <v>2011</v>
      </c>
      <c r="J37" s="551">
        <v>2012</v>
      </c>
      <c r="K37" s="551">
        <v>2013</v>
      </c>
      <c r="L37" s="552">
        <v>2014</v>
      </c>
    </row>
    <row r="38" spans="1:12" ht="135" customHeight="1">
      <c r="A38" s="119" t="s">
        <v>261</v>
      </c>
      <c r="B38" s="120" t="s">
        <v>555</v>
      </c>
      <c r="C38" s="522" t="s">
        <v>858</v>
      </c>
      <c r="D38" s="122" t="s">
        <v>25</v>
      </c>
      <c r="E38" s="122" t="s">
        <v>546</v>
      </c>
      <c r="F38" s="47">
        <v>3.8</v>
      </c>
      <c r="G38" s="47">
        <v>3.7</v>
      </c>
      <c r="H38" s="47">
        <v>4.18</v>
      </c>
      <c r="I38" s="669"/>
      <c r="J38" s="1009" t="s">
        <v>636</v>
      </c>
      <c r="K38" s="1010"/>
      <c r="L38" s="1011"/>
    </row>
    <row r="39" spans="1:12" ht="135">
      <c r="A39" s="125" t="s">
        <v>263</v>
      </c>
      <c r="B39" s="126" t="s">
        <v>556</v>
      </c>
      <c r="C39" s="536" t="s">
        <v>859</v>
      </c>
      <c r="D39" s="128" t="s">
        <v>25</v>
      </c>
      <c r="E39" s="128" t="s">
        <v>551</v>
      </c>
      <c r="F39" s="44"/>
      <c r="G39" s="44"/>
      <c r="H39" s="44"/>
      <c r="I39" s="575">
        <v>5</v>
      </c>
      <c r="J39" s="576">
        <v>4.4</v>
      </c>
      <c r="K39" s="45">
        <v>4.31</v>
      </c>
      <c r="L39" s="589"/>
    </row>
    <row r="40" spans="1:12" ht="105">
      <c r="A40" s="125" t="s">
        <v>557</v>
      </c>
      <c r="B40" s="126" t="s">
        <v>558</v>
      </c>
      <c r="C40" s="536" t="s">
        <v>860</v>
      </c>
      <c r="D40" s="128" t="s">
        <v>25</v>
      </c>
      <c r="E40" s="128" t="s">
        <v>551</v>
      </c>
      <c r="F40" s="44"/>
      <c r="G40" s="44"/>
      <c r="H40" s="44"/>
      <c r="I40" s="575">
        <v>92.06349206349206</v>
      </c>
      <c r="J40" s="575">
        <v>95.23809523809523</v>
      </c>
      <c r="K40" s="575">
        <v>95.2380952380952</v>
      </c>
      <c r="L40" s="589"/>
    </row>
    <row r="41" spans="1:12" ht="105">
      <c r="A41" s="119" t="s">
        <v>264</v>
      </c>
      <c r="B41" s="120" t="s">
        <v>559</v>
      </c>
      <c r="C41" s="522" t="s">
        <v>861</v>
      </c>
      <c r="D41" s="122" t="s">
        <v>25</v>
      </c>
      <c r="E41" s="122" t="s">
        <v>551</v>
      </c>
      <c r="F41" s="47"/>
      <c r="G41" s="47"/>
      <c r="H41" s="47"/>
      <c r="I41" s="594">
        <v>1.07</v>
      </c>
      <c r="J41" s="595">
        <v>1.1</v>
      </c>
      <c r="K41" s="595">
        <v>1.10835336807426</v>
      </c>
      <c r="L41" s="596"/>
    </row>
    <row r="42" spans="1:12" ht="94.5" customHeight="1">
      <c r="A42" s="125" t="s">
        <v>266</v>
      </c>
      <c r="B42" s="126" t="s">
        <v>560</v>
      </c>
      <c r="C42" s="536" t="s">
        <v>862</v>
      </c>
      <c r="D42" s="128" t="s">
        <v>25</v>
      </c>
      <c r="E42" s="128" t="s">
        <v>551</v>
      </c>
      <c r="F42" s="44"/>
      <c r="G42" s="44"/>
      <c r="H42" s="44"/>
      <c r="I42" s="575">
        <f>12/63*100</f>
        <v>19.047619047619047</v>
      </c>
      <c r="J42" s="576">
        <v>14.285714285714285</v>
      </c>
      <c r="K42" s="576">
        <v>15.8730158730159</v>
      </c>
      <c r="L42" s="577"/>
    </row>
    <row r="43" spans="1:12" ht="150">
      <c r="A43" s="125">
        <v>13</v>
      </c>
      <c r="B43" s="126" t="s">
        <v>561</v>
      </c>
      <c r="C43" s="559" t="s">
        <v>863</v>
      </c>
      <c r="D43" s="128" t="s">
        <v>25</v>
      </c>
      <c r="E43" s="128" t="s">
        <v>546</v>
      </c>
      <c r="F43" s="502">
        <v>27.11864406779661</v>
      </c>
      <c r="G43" s="502">
        <v>30.508474576271187</v>
      </c>
      <c r="H43" s="502">
        <v>50.847457627118644</v>
      </c>
      <c r="I43" s="502">
        <v>51.724137931034484</v>
      </c>
      <c r="J43" s="1003" t="s">
        <v>637</v>
      </c>
      <c r="K43" s="1004"/>
      <c r="L43" s="1005"/>
    </row>
    <row r="44" spans="1:12" ht="240.75" thickBot="1">
      <c r="A44" s="129">
        <v>14</v>
      </c>
      <c r="B44" s="130" t="s">
        <v>562</v>
      </c>
      <c r="C44" s="569" t="s">
        <v>864</v>
      </c>
      <c r="D44" s="133" t="s">
        <v>25</v>
      </c>
      <c r="E44" s="133" t="s">
        <v>563</v>
      </c>
      <c r="F44" s="56">
        <v>33.41984506210464</v>
      </c>
      <c r="G44" s="56">
        <v>31.73624356099724</v>
      </c>
      <c r="H44" s="56">
        <v>55.286796559944605</v>
      </c>
      <c r="I44" s="56">
        <v>51.71491875923191</v>
      </c>
      <c r="J44" s="1006" t="s">
        <v>637</v>
      </c>
      <c r="K44" s="1007"/>
      <c r="L44" s="1008"/>
    </row>
    <row r="45" spans="1:12" ht="30" customHeight="1" thickBot="1">
      <c r="A45" s="788" t="s">
        <v>446</v>
      </c>
      <c r="B45" s="788"/>
      <c r="C45" s="788"/>
      <c r="D45" s="788"/>
      <c r="E45" s="788"/>
      <c r="F45" s="788"/>
      <c r="G45" s="788"/>
      <c r="H45" s="788"/>
      <c r="I45" s="788"/>
      <c r="J45" s="549"/>
      <c r="K45" s="549"/>
      <c r="L45" s="549"/>
    </row>
    <row r="46" spans="1:12" ht="30" customHeight="1">
      <c r="A46" s="946" t="s">
        <v>529</v>
      </c>
      <c r="B46" s="947"/>
      <c r="C46" s="947"/>
      <c r="D46" s="947"/>
      <c r="E46" s="947"/>
      <c r="F46" s="947"/>
      <c r="G46" s="947"/>
      <c r="H46" s="947"/>
      <c r="I46" s="947"/>
      <c r="J46" s="947"/>
      <c r="K46" s="947"/>
      <c r="L46" s="948"/>
    </row>
    <row r="47" spans="1:12" ht="30" customHeight="1">
      <c r="A47" s="949" t="s">
        <v>2</v>
      </c>
      <c r="B47" s="950"/>
      <c r="C47" s="950"/>
      <c r="D47" s="950"/>
      <c r="E47" s="950"/>
      <c r="F47" s="950"/>
      <c r="G47" s="950"/>
      <c r="H47" s="950"/>
      <c r="I47" s="950"/>
      <c r="J47" s="950"/>
      <c r="K47" s="950"/>
      <c r="L47" s="951"/>
    </row>
    <row r="48" spans="1:12" ht="46.5" customHeight="1">
      <c r="A48" s="924" t="s">
        <v>8</v>
      </c>
      <c r="B48" s="925"/>
      <c r="C48" s="925"/>
      <c r="D48" s="925"/>
      <c r="E48" s="925"/>
      <c r="F48" s="925"/>
      <c r="G48" s="925"/>
      <c r="H48" s="925"/>
      <c r="I48" s="925"/>
      <c r="J48" s="925"/>
      <c r="K48" s="925"/>
      <c r="L48" s="926"/>
    </row>
    <row r="49" spans="1:12" ht="40.5" customHeight="1" thickBot="1">
      <c r="A49" s="998" t="s">
        <v>9</v>
      </c>
      <c r="B49" s="999"/>
      <c r="C49" s="116" t="s">
        <v>10</v>
      </c>
      <c r="D49" s="116" t="s">
        <v>11</v>
      </c>
      <c r="E49" s="116" t="s">
        <v>12</v>
      </c>
      <c r="F49" s="957" t="s">
        <v>170</v>
      </c>
      <c r="G49" s="958"/>
      <c r="H49" s="958"/>
      <c r="I49" s="958"/>
      <c r="J49" s="958"/>
      <c r="K49" s="958"/>
      <c r="L49" s="959"/>
    </row>
    <row r="50" spans="1:12" ht="30" customHeight="1">
      <c r="A50" s="1000" t="s">
        <v>525</v>
      </c>
      <c r="B50" s="1001"/>
      <c r="C50" s="1001"/>
      <c r="D50" s="1001"/>
      <c r="E50" s="1001"/>
      <c r="F50" s="1001"/>
      <c r="G50" s="1001"/>
      <c r="H50" s="1001"/>
      <c r="I50" s="1001"/>
      <c r="J50" s="1001"/>
      <c r="K50" s="1001"/>
      <c r="L50" s="1002"/>
    </row>
    <row r="51" spans="1:12" ht="30" customHeight="1">
      <c r="A51" s="867" t="s">
        <v>564</v>
      </c>
      <c r="B51" s="868"/>
      <c r="C51" s="868"/>
      <c r="D51" s="868"/>
      <c r="E51" s="868"/>
      <c r="F51" s="868"/>
      <c r="G51" s="868"/>
      <c r="H51" s="868"/>
      <c r="I51" s="868"/>
      <c r="J51" s="869"/>
      <c r="K51" s="869"/>
      <c r="L51" s="870"/>
    </row>
    <row r="52" spans="1:12" ht="30" customHeight="1">
      <c r="A52" s="996"/>
      <c r="B52" s="997"/>
      <c r="C52" s="997"/>
      <c r="D52" s="997"/>
      <c r="E52" s="997"/>
      <c r="F52" s="550">
        <v>2008</v>
      </c>
      <c r="G52" s="550">
        <v>2009</v>
      </c>
      <c r="H52" s="550">
        <v>2010</v>
      </c>
      <c r="I52" s="550">
        <v>2011</v>
      </c>
      <c r="J52" s="551">
        <v>2012</v>
      </c>
      <c r="K52" s="551">
        <v>2013</v>
      </c>
      <c r="L52" s="552">
        <v>2014</v>
      </c>
    </row>
    <row r="53" spans="1:12" ht="165">
      <c r="A53" s="125">
        <v>15</v>
      </c>
      <c r="B53" s="142" t="s">
        <v>565</v>
      </c>
      <c r="C53" s="559" t="s">
        <v>865</v>
      </c>
      <c r="D53" s="128" t="s">
        <v>25</v>
      </c>
      <c r="E53" s="128" t="s">
        <v>566</v>
      </c>
      <c r="F53" s="44">
        <v>5.99</v>
      </c>
      <c r="G53" s="44">
        <v>4.81</v>
      </c>
      <c r="H53" s="44">
        <v>4.85</v>
      </c>
      <c r="I53" s="44">
        <v>4.1</v>
      </c>
      <c r="J53" s="590">
        <v>4.618381935041841</v>
      </c>
      <c r="K53" s="590">
        <v>3.6226072853232316</v>
      </c>
      <c r="L53" s="591"/>
    </row>
    <row r="54" spans="1:12" ht="207" customHeight="1" thickBot="1">
      <c r="A54" s="129">
        <v>16</v>
      </c>
      <c r="B54" s="332" t="s">
        <v>567</v>
      </c>
      <c r="C54" s="569" t="s">
        <v>866</v>
      </c>
      <c r="D54" s="133" t="s">
        <v>131</v>
      </c>
      <c r="E54" s="133" t="s">
        <v>568</v>
      </c>
      <c r="F54" s="333">
        <v>1208.8569435066397</v>
      </c>
      <c r="G54" s="333">
        <v>967.903211276271</v>
      </c>
      <c r="H54" s="333">
        <v>960.4519083640439</v>
      </c>
      <c r="I54" s="333">
        <v>665.3207930561595</v>
      </c>
      <c r="J54" s="578">
        <v>750.8271498418177</v>
      </c>
      <c r="K54" s="578">
        <v>556.397724779588</v>
      </c>
      <c r="L54" s="579"/>
    </row>
    <row r="55" spans="1:12" ht="30" customHeight="1">
      <c r="A55" s="867" t="s">
        <v>526</v>
      </c>
      <c r="B55" s="868"/>
      <c r="C55" s="868"/>
      <c r="D55" s="868"/>
      <c r="E55" s="868"/>
      <c r="F55" s="868"/>
      <c r="G55" s="868"/>
      <c r="H55" s="868"/>
      <c r="I55" s="868"/>
      <c r="J55" s="869"/>
      <c r="K55" s="869"/>
      <c r="L55" s="870"/>
    </row>
    <row r="56" spans="1:12" ht="30" customHeight="1">
      <c r="A56" s="996"/>
      <c r="B56" s="997"/>
      <c r="C56" s="997"/>
      <c r="D56" s="997"/>
      <c r="E56" s="997"/>
      <c r="F56" s="550">
        <v>2008</v>
      </c>
      <c r="G56" s="550">
        <v>2009</v>
      </c>
      <c r="H56" s="550">
        <v>2010</v>
      </c>
      <c r="I56" s="550">
        <v>2011</v>
      </c>
      <c r="J56" s="551">
        <v>2012</v>
      </c>
      <c r="K56" s="551">
        <v>2013</v>
      </c>
      <c r="L56" s="552">
        <v>2014</v>
      </c>
    </row>
    <row r="57" spans="1:12" ht="210">
      <c r="A57" s="125">
        <v>17</v>
      </c>
      <c r="B57" s="142" t="s">
        <v>569</v>
      </c>
      <c r="C57" s="559" t="s">
        <v>867</v>
      </c>
      <c r="D57" s="128" t="s">
        <v>25</v>
      </c>
      <c r="E57" s="128" t="s">
        <v>570</v>
      </c>
      <c r="F57" s="44">
        <v>38.94</v>
      </c>
      <c r="G57" s="44">
        <v>34.05</v>
      </c>
      <c r="H57" s="44"/>
      <c r="I57" s="44">
        <v>15.44410241009085</v>
      </c>
      <c r="J57" s="580"/>
      <c r="K57" s="580"/>
      <c r="L57" s="581"/>
    </row>
    <row r="58" spans="1:12" ht="221.25" customHeight="1">
      <c r="A58" s="125">
        <v>18</v>
      </c>
      <c r="B58" s="142" t="s">
        <v>571</v>
      </c>
      <c r="C58" s="536" t="s">
        <v>868</v>
      </c>
      <c r="D58" s="128" t="s">
        <v>25</v>
      </c>
      <c r="E58" s="128" t="s">
        <v>570</v>
      </c>
      <c r="F58" s="44">
        <v>30.29</v>
      </c>
      <c r="G58" s="44">
        <v>22.7</v>
      </c>
      <c r="H58" s="44"/>
      <c r="I58" s="44">
        <v>9.764101460580466</v>
      </c>
      <c r="J58" s="582"/>
      <c r="K58" s="582"/>
      <c r="L58" s="583"/>
    </row>
    <row r="59" spans="1:12" ht="60">
      <c r="A59" s="125">
        <v>19</v>
      </c>
      <c r="B59" s="142" t="s">
        <v>572</v>
      </c>
      <c r="C59" s="536" t="s">
        <v>869</v>
      </c>
      <c r="D59" s="128" t="s">
        <v>25</v>
      </c>
      <c r="E59" s="128" t="s">
        <v>573</v>
      </c>
      <c r="F59" s="44">
        <v>45.61</v>
      </c>
      <c r="G59" s="44">
        <v>48.24</v>
      </c>
      <c r="H59" s="44">
        <v>41.3</v>
      </c>
      <c r="I59" s="44">
        <v>49.4</v>
      </c>
      <c r="J59" s="48">
        <v>54</v>
      </c>
      <c r="K59" s="45">
        <v>56.39</v>
      </c>
      <c r="L59" s="46">
        <v>59.26</v>
      </c>
    </row>
    <row r="60" spans="1:12" ht="60.75" thickBot="1">
      <c r="A60" s="129">
        <v>20</v>
      </c>
      <c r="B60" s="332" t="s">
        <v>574</v>
      </c>
      <c r="C60" s="523" t="s">
        <v>870</v>
      </c>
      <c r="D60" s="133" t="s">
        <v>25</v>
      </c>
      <c r="E60" s="133" t="s">
        <v>573</v>
      </c>
      <c r="F60" s="396">
        <v>46.99</v>
      </c>
      <c r="G60" s="396">
        <v>39.13</v>
      </c>
      <c r="H60" s="396">
        <v>38.89</v>
      </c>
      <c r="I60" s="396">
        <v>35.25</v>
      </c>
      <c r="J60" s="574">
        <v>30.3</v>
      </c>
      <c r="K60" s="574">
        <v>26</v>
      </c>
      <c r="L60" s="584">
        <v>23.97</v>
      </c>
    </row>
    <row r="61" s="527" customFormat="1" ht="15"/>
    <row r="62" s="527" customFormat="1" ht="15"/>
    <row r="63" s="527" customFormat="1" ht="15"/>
  </sheetData>
  <sheetProtection/>
  <mergeCells count="42">
    <mergeCell ref="A16:L16"/>
    <mergeCell ref="A1:I1"/>
    <mergeCell ref="A2:L2"/>
    <mergeCell ref="A3:L3"/>
    <mergeCell ref="A4:L4"/>
    <mergeCell ref="A5:B5"/>
    <mergeCell ref="F5:L5"/>
    <mergeCell ref="A6:L6"/>
    <mergeCell ref="A7:L7"/>
    <mergeCell ref="A8:E8"/>
    <mergeCell ref="A15:I15"/>
    <mergeCell ref="A32:L32"/>
    <mergeCell ref="A17:L17"/>
    <mergeCell ref="A18:L18"/>
    <mergeCell ref="A19:B19"/>
    <mergeCell ref="F19:L19"/>
    <mergeCell ref="A20:L20"/>
    <mergeCell ref="A21:L21"/>
    <mergeCell ref="A22:E22"/>
    <mergeCell ref="J27:L27"/>
    <mergeCell ref="A30:I30"/>
    <mergeCell ref="A31:L31"/>
    <mergeCell ref="A48:L48"/>
    <mergeCell ref="A33:L33"/>
    <mergeCell ref="A34:B34"/>
    <mergeCell ref="F34:L34"/>
    <mergeCell ref="A35:L35"/>
    <mergeCell ref="A36:L36"/>
    <mergeCell ref="A37:E37"/>
    <mergeCell ref="J43:L43"/>
    <mergeCell ref="J44:L44"/>
    <mergeCell ref="A45:I45"/>
    <mergeCell ref="A46:L46"/>
    <mergeCell ref="A47:L47"/>
    <mergeCell ref="J38:L38"/>
    <mergeCell ref="A56:E56"/>
    <mergeCell ref="A49:B49"/>
    <mergeCell ref="F49:L49"/>
    <mergeCell ref="A50:L50"/>
    <mergeCell ref="A51:L51"/>
    <mergeCell ref="A52:E52"/>
    <mergeCell ref="A55:L55"/>
  </mergeCells>
  <printOptions/>
  <pageMargins left="0.11811023622047245" right="0.11811023622047245" top="0.5511811023622047" bottom="0.5511811023622047" header="0.31496062992125984" footer="0.31496062992125984"/>
  <pageSetup horizontalDpi="600" verticalDpi="600" orientation="landscape" paperSize="9" scale="42" r:id="rId1"/>
  <rowBreaks count="3" manualBreakCount="3">
    <brk id="14" max="255" man="1"/>
    <brk id="29" max="255" man="1"/>
    <brk id="44" max="255" man="1"/>
  </rowBreaks>
</worksheet>
</file>

<file path=xl/worksheets/sheet46.xml><?xml version="1.0" encoding="utf-8"?>
<worksheet xmlns="http://schemas.openxmlformats.org/spreadsheetml/2006/main" xmlns:r="http://schemas.openxmlformats.org/officeDocument/2006/relationships">
  <dimension ref="A1:M40"/>
  <sheetViews>
    <sheetView zoomScalePageLayoutView="0" workbookViewId="0" topLeftCell="A1">
      <selection activeCell="A1" sqref="A1:I1"/>
    </sheetView>
  </sheetViews>
  <sheetFormatPr defaultColWidth="9.140625" defaultRowHeight="15"/>
  <cols>
    <col min="1" max="1" width="3.7109375" style="636" customWidth="1"/>
    <col min="2" max="2" width="27.7109375" style="64" customWidth="1"/>
    <col min="3" max="3" width="100.7109375" style="64" customWidth="1"/>
    <col min="4" max="4" width="14.8515625" style="66" customWidth="1"/>
    <col min="5" max="5" width="12.57421875" style="66" customWidth="1"/>
    <col min="6" max="6" width="21.7109375" style="66" customWidth="1"/>
    <col min="7" max="8" width="13.7109375" style="66" customWidth="1"/>
    <col min="9" max="9" width="13.7109375" style="20" customWidth="1"/>
    <col min="10" max="13" width="13.7109375" style="59" customWidth="1"/>
    <col min="14" max="16384" width="9.140625" style="247" customWidth="1"/>
  </cols>
  <sheetData>
    <row r="1" spans="1:13" ht="30" customHeight="1" thickBot="1">
      <c r="A1" s="684" t="s">
        <v>446</v>
      </c>
      <c r="B1" s="684"/>
      <c r="C1" s="684"/>
      <c r="D1" s="684"/>
      <c r="E1" s="684"/>
      <c r="F1" s="684"/>
      <c r="G1" s="684"/>
      <c r="H1" s="684"/>
      <c r="I1" s="684"/>
      <c r="J1" s="597"/>
      <c r="K1" s="597"/>
      <c r="L1" s="597"/>
      <c r="M1" s="597"/>
    </row>
    <row r="2" spans="1:13" ht="30" customHeight="1">
      <c r="A2" s="727" t="s">
        <v>575</v>
      </c>
      <c r="B2" s="728"/>
      <c r="C2" s="728"/>
      <c r="D2" s="728"/>
      <c r="E2" s="728"/>
      <c r="F2" s="728"/>
      <c r="G2" s="728"/>
      <c r="H2" s="728"/>
      <c r="I2" s="728"/>
      <c r="J2" s="728"/>
      <c r="K2" s="728"/>
      <c r="L2" s="728"/>
      <c r="M2" s="729"/>
    </row>
    <row r="3" spans="1:13" ht="30" customHeight="1">
      <c r="A3" s="700" t="s">
        <v>2</v>
      </c>
      <c r="B3" s="701"/>
      <c r="C3" s="701"/>
      <c r="D3" s="701"/>
      <c r="E3" s="701"/>
      <c r="F3" s="701"/>
      <c r="G3" s="701"/>
      <c r="H3" s="701"/>
      <c r="I3" s="701"/>
      <c r="J3" s="701"/>
      <c r="K3" s="701"/>
      <c r="L3" s="701"/>
      <c r="M3" s="702"/>
    </row>
    <row r="4" spans="1:13" ht="39.75" customHeight="1">
      <c r="A4" s="703" t="s">
        <v>77</v>
      </c>
      <c r="B4" s="759"/>
      <c r="C4" s="759"/>
      <c r="D4" s="759"/>
      <c r="E4" s="759"/>
      <c r="F4" s="759"/>
      <c r="G4" s="759"/>
      <c r="H4" s="759"/>
      <c r="I4" s="759"/>
      <c r="J4" s="759"/>
      <c r="K4" s="759"/>
      <c r="L4" s="759"/>
      <c r="M4" s="760"/>
    </row>
    <row r="5" spans="1:13" ht="46.5" customHeight="1" thickBot="1">
      <c r="A5" s="792" t="s">
        <v>9</v>
      </c>
      <c r="B5" s="793"/>
      <c r="C5" s="15" t="s">
        <v>34</v>
      </c>
      <c r="D5" s="15" t="s">
        <v>576</v>
      </c>
      <c r="E5" s="15" t="s">
        <v>11</v>
      </c>
      <c r="F5" s="17" t="s">
        <v>12</v>
      </c>
      <c r="G5" s="970" t="s">
        <v>170</v>
      </c>
      <c r="H5" s="971"/>
      <c r="I5" s="971"/>
      <c r="J5" s="971"/>
      <c r="K5" s="971"/>
      <c r="L5" s="971"/>
      <c r="M5" s="972"/>
    </row>
    <row r="6" spans="1:13" ht="30" customHeight="1">
      <c r="A6" s="974" t="s">
        <v>525</v>
      </c>
      <c r="B6" s="975"/>
      <c r="C6" s="975"/>
      <c r="D6" s="975"/>
      <c r="E6" s="975"/>
      <c r="F6" s="975"/>
      <c r="G6" s="975"/>
      <c r="H6" s="975"/>
      <c r="I6" s="975"/>
      <c r="J6" s="975"/>
      <c r="K6" s="976"/>
      <c r="L6" s="976"/>
      <c r="M6" s="977"/>
    </row>
    <row r="7" spans="1:13" ht="30" customHeight="1">
      <c r="A7" s="840" t="s">
        <v>530</v>
      </c>
      <c r="B7" s="841"/>
      <c r="C7" s="841"/>
      <c r="D7" s="841"/>
      <c r="E7" s="841"/>
      <c r="F7" s="841"/>
      <c r="G7" s="841"/>
      <c r="H7" s="841"/>
      <c r="I7" s="841"/>
      <c r="J7" s="841"/>
      <c r="K7" s="842"/>
      <c r="L7" s="842"/>
      <c r="M7" s="843"/>
    </row>
    <row r="8" spans="1:13" ht="38.25" customHeight="1" thickBot="1">
      <c r="A8" s="1019"/>
      <c r="B8" s="1020"/>
      <c r="C8" s="1020"/>
      <c r="D8" s="1020"/>
      <c r="E8" s="1020"/>
      <c r="F8" s="1020"/>
      <c r="G8" s="15" t="s">
        <v>453</v>
      </c>
      <c r="H8" s="15" t="s">
        <v>454</v>
      </c>
      <c r="I8" s="15" t="s">
        <v>455</v>
      </c>
      <c r="J8" s="15" t="s">
        <v>456</v>
      </c>
      <c r="K8" s="306" t="s">
        <v>457</v>
      </c>
      <c r="L8" s="306" t="s">
        <v>474</v>
      </c>
      <c r="M8" s="154" t="s">
        <v>665</v>
      </c>
    </row>
    <row r="9" spans="1:13" ht="180">
      <c r="A9" s="598">
        <v>1</v>
      </c>
      <c r="B9" s="599" t="s">
        <v>577</v>
      </c>
      <c r="C9" s="522" t="s">
        <v>871</v>
      </c>
      <c r="D9" s="122" t="s">
        <v>578</v>
      </c>
      <c r="E9" s="122" t="s">
        <v>14</v>
      </c>
      <c r="F9" s="122" t="s">
        <v>531</v>
      </c>
      <c r="G9" s="600">
        <v>1583656</v>
      </c>
      <c r="H9" s="600">
        <v>1613241</v>
      </c>
      <c r="I9" s="600">
        <v>1636766</v>
      </c>
      <c r="J9" s="600">
        <v>1602830</v>
      </c>
      <c r="K9" s="601">
        <v>1579961</v>
      </c>
      <c r="L9" s="601">
        <v>1547520</v>
      </c>
      <c r="M9" s="602">
        <v>1525349</v>
      </c>
    </row>
    <row r="10" spans="1:13" ht="180">
      <c r="A10" s="603">
        <v>2</v>
      </c>
      <c r="B10" s="604" t="s">
        <v>579</v>
      </c>
      <c r="C10" s="536" t="s">
        <v>872</v>
      </c>
      <c r="D10" s="128" t="s">
        <v>578</v>
      </c>
      <c r="E10" s="128" t="s">
        <v>14</v>
      </c>
      <c r="F10" s="128" t="s">
        <v>531</v>
      </c>
      <c r="G10" s="600">
        <v>286273</v>
      </c>
      <c r="H10" s="600">
        <v>272169</v>
      </c>
      <c r="I10" s="600">
        <v>274951</v>
      </c>
      <c r="J10" s="600">
        <v>264199</v>
      </c>
      <c r="K10" s="601">
        <v>258053</v>
      </c>
      <c r="L10" s="601">
        <v>249100</v>
      </c>
      <c r="M10" s="602">
        <v>235649</v>
      </c>
    </row>
    <row r="11" spans="1:13" ht="75">
      <c r="A11" s="603">
        <v>3</v>
      </c>
      <c r="B11" s="604" t="s">
        <v>580</v>
      </c>
      <c r="C11" s="536" t="s">
        <v>873</v>
      </c>
      <c r="D11" s="128" t="s">
        <v>581</v>
      </c>
      <c r="E11" s="128" t="s">
        <v>25</v>
      </c>
      <c r="F11" s="128" t="s">
        <v>460</v>
      </c>
      <c r="G11" s="605">
        <v>43.59</v>
      </c>
      <c r="H11" s="605">
        <v>43.19</v>
      </c>
      <c r="I11" s="605">
        <v>41.93</v>
      </c>
      <c r="J11" s="605">
        <v>42.88</v>
      </c>
      <c r="K11" s="606">
        <v>42.38</v>
      </c>
      <c r="L11" s="607">
        <v>43.57194963911465</v>
      </c>
      <c r="M11" s="608">
        <v>43.42403472148185</v>
      </c>
    </row>
    <row r="12" spans="1:13" ht="30" customHeight="1">
      <c r="A12" s="1017"/>
      <c r="B12" s="1018"/>
      <c r="C12" s="1018"/>
      <c r="D12" s="1018"/>
      <c r="E12" s="1018"/>
      <c r="F12" s="1018"/>
      <c r="G12" s="293">
        <v>2008</v>
      </c>
      <c r="H12" s="293">
        <v>2009</v>
      </c>
      <c r="I12" s="293">
        <v>2010</v>
      </c>
      <c r="J12" s="293">
        <v>2011</v>
      </c>
      <c r="K12" s="384">
        <v>2012</v>
      </c>
      <c r="L12" s="384">
        <v>2013</v>
      </c>
      <c r="M12" s="609">
        <v>2014</v>
      </c>
    </row>
    <row r="13" spans="1:13" ht="90.75" thickBot="1">
      <c r="A13" s="610">
        <v>4</v>
      </c>
      <c r="B13" s="611" t="s">
        <v>582</v>
      </c>
      <c r="C13" s="569" t="s">
        <v>874</v>
      </c>
      <c r="D13" s="133" t="s">
        <v>578</v>
      </c>
      <c r="E13" s="133" t="s">
        <v>14</v>
      </c>
      <c r="F13" s="133" t="s">
        <v>583</v>
      </c>
      <c r="G13" s="612">
        <v>121005</v>
      </c>
      <c r="H13" s="612">
        <v>119016</v>
      </c>
      <c r="I13" s="612">
        <v>114396</v>
      </c>
      <c r="J13" s="612">
        <v>102196</v>
      </c>
      <c r="K13" s="613">
        <v>111708</v>
      </c>
      <c r="L13" s="613">
        <v>112876</v>
      </c>
      <c r="M13" s="614">
        <v>115199</v>
      </c>
    </row>
    <row r="14" spans="1:13" ht="30" customHeight="1" thickBot="1">
      <c r="A14" s="684" t="s">
        <v>446</v>
      </c>
      <c r="B14" s="684"/>
      <c r="C14" s="684"/>
      <c r="D14" s="684"/>
      <c r="E14" s="684"/>
      <c r="F14" s="684"/>
      <c r="G14" s="684"/>
      <c r="H14" s="684"/>
      <c r="I14" s="684"/>
      <c r="J14" s="597"/>
      <c r="K14" s="597"/>
      <c r="L14" s="597"/>
      <c r="M14" s="597"/>
    </row>
    <row r="15" spans="1:13" ht="30" customHeight="1">
      <c r="A15" s="727" t="s">
        <v>575</v>
      </c>
      <c r="B15" s="728"/>
      <c r="C15" s="728"/>
      <c r="D15" s="728"/>
      <c r="E15" s="728"/>
      <c r="F15" s="728"/>
      <c r="G15" s="728"/>
      <c r="H15" s="728"/>
      <c r="I15" s="728"/>
      <c r="J15" s="728"/>
      <c r="K15" s="728"/>
      <c r="L15" s="728"/>
      <c r="M15" s="729"/>
    </row>
    <row r="16" spans="1:13" ht="30" customHeight="1">
      <c r="A16" s="700" t="s">
        <v>2</v>
      </c>
      <c r="B16" s="701"/>
      <c r="C16" s="701"/>
      <c r="D16" s="701"/>
      <c r="E16" s="701"/>
      <c r="F16" s="701"/>
      <c r="G16" s="701"/>
      <c r="H16" s="701"/>
      <c r="I16" s="701"/>
      <c r="J16" s="701"/>
      <c r="K16" s="701"/>
      <c r="L16" s="701"/>
      <c r="M16" s="702"/>
    </row>
    <row r="17" spans="1:13" ht="42.75" customHeight="1">
      <c r="A17" s="703" t="s">
        <v>77</v>
      </c>
      <c r="B17" s="759"/>
      <c r="C17" s="759"/>
      <c r="D17" s="759"/>
      <c r="E17" s="759"/>
      <c r="F17" s="759"/>
      <c r="G17" s="759"/>
      <c r="H17" s="759"/>
      <c r="I17" s="759"/>
      <c r="J17" s="759"/>
      <c r="K17" s="759"/>
      <c r="L17" s="759"/>
      <c r="M17" s="760"/>
    </row>
    <row r="18" spans="1:13" ht="42" customHeight="1" thickBot="1">
      <c r="A18" s="792" t="s">
        <v>9</v>
      </c>
      <c r="B18" s="793"/>
      <c r="C18" s="15" t="s">
        <v>34</v>
      </c>
      <c r="D18" s="15" t="s">
        <v>576</v>
      </c>
      <c r="E18" s="15" t="s">
        <v>11</v>
      </c>
      <c r="F18" s="615" t="s">
        <v>12</v>
      </c>
      <c r="G18" s="970" t="s">
        <v>170</v>
      </c>
      <c r="H18" s="971"/>
      <c r="I18" s="971"/>
      <c r="J18" s="971"/>
      <c r="K18" s="971"/>
      <c r="L18" s="971"/>
      <c r="M18" s="972"/>
    </row>
    <row r="19" spans="1:13" ht="30" customHeight="1">
      <c r="A19" s="974" t="s">
        <v>525</v>
      </c>
      <c r="B19" s="975"/>
      <c r="C19" s="975"/>
      <c r="D19" s="975"/>
      <c r="E19" s="975"/>
      <c r="F19" s="975"/>
      <c r="G19" s="975"/>
      <c r="H19" s="975"/>
      <c r="I19" s="975"/>
      <c r="J19" s="975"/>
      <c r="K19" s="976"/>
      <c r="L19" s="976"/>
      <c r="M19" s="977"/>
    </row>
    <row r="20" spans="1:13" ht="30" customHeight="1">
      <c r="A20" s="840" t="s">
        <v>530</v>
      </c>
      <c r="B20" s="841"/>
      <c r="C20" s="841"/>
      <c r="D20" s="841"/>
      <c r="E20" s="841"/>
      <c r="F20" s="841"/>
      <c r="G20" s="841"/>
      <c r="H20" s="841"/>
      <c r="I20" s="841"/>
      <c r="J20" s="841"/>
      <c r="K20" s="842"/>
      <c r="L20" s="842"/>
      <c r="M20" s="843"/>
    </row>
    <row r="21" spans="1:13" ht="42" customHeight="1">
      <c r="A21" s="1017"/>
      <c r="B21" s="1018"/>
      <c r="C21" s="1018"/>
      <c r="D21" s="1018"/>
      <c r="E21" s="1018"/>
      <c r="F21" s="1018"/>
      <c r="G21" s="293" t="s">
        <v>453</v>
      </c>
      <c r="H21" s="293" t="s">
        <v>454</v>
      </c>
      <c r="I21" s="293" t="s">
        <v>455</v>
      </c>
      <c r="J21" s="293" t="s">
        <v>456</v>
      </c>
      <c r="K21" s="384" t="s">
        <v>457</v>
      </c>
      <c r="L21" s="384" t="s">
        <v>474</v>
      </c>
      <c r="M21" s="609" t="s">
        <v>665</v>
      </c>
    </row>
    <row r="22" spans="1:13" ht="126.75" customHeight="1">
      <c r="A22" s="603">
        <v>5</v>
      </c>
      <c r="B22" s="616" t="s">
        <v>584</v>
      </c>
      <c r="C22" s="536" t="s">
        <v>875</v>
      </c>
      <c r="D22" s="128" t="s">
        <v>581</v>
      </c>
      <c r="E22" s="128" t="s">
        <v>14</v>
      </c>
      <c r="F22" s="128" t="s">
        <v>460</v>
      </c>
      <c r="G22" s="617">
        <v>43872</v>
      </c>
      <c r="H22" s="617">
        <v>50057</v>
      </c>
      <c r="I22" s="617">
        <v>51210</v>
      </c>
      <c r="J22" s="617">
        <v>43714</v>
      </c>
      <c r="K22" s="618">
        <v>41207</v>
      </c>
      <c r="L22" s="618">
        <v>36560</v>
      </c>
      <c r="M22" s="619">
        <v>39584</v>
      </c>
    </row>
    <row r="23" spans="1:13" ht="30" customHeight="1">
      <c r="A23" s="840" t="s">
        <v>564</v>
      </c>
      <c r="B23" s="841"/>
      <c r="C23" s="841"/>
      <c r="D23" s="841"/>
      <c r="E23" s="841"/>
      <c r="F23" s="841"/>
      <c r="G23" s="841"/>
      <c r="H23" s="841"/>
      <c r="I23" s="841"/>
      <c r="J23" s="841"/>
      <c r="K23" s="842"/>
      <c r="L23" s="842"/>
      <c r="M23" s="843"/>
    </row>
    <row r="24" spans="1:13" ht="37.5" customHeight="1">
      <c r="A24" s="1017"/>
      <c r="B24" s="1018"/>
      <c r="C24" s="1018"/>
      <c r="D24" s="1018"/>
      <c r="E24" s="1018"/>
      <c r="F24" s="1018"/>
      <c r="G24" s="293" t="s">
        <v>453</v>
      </c>
      <c r="H24" s="293" t="s">
        <v>454</v>
      </c>
      <c r="I24" s="293" t="s">
        <v>455</v>
      </c>
      <c r="J24" s="293" t="s">
        <v>456</v>
      </c>
      <c r="K24" s="384" t="s">
        <v>457</v>
      </c>
      <c r="L24" s="384" t="s">
        <v>474</v>
      </c>
      <c r="M24" s="609" t="s">
        <v>665</v>
      </c>
    </row>
    <row r="25" spans="1:13" ht="234" customHeight="1">
      <c r="A25" s="620" t="s">
        <v>585</v>
      </c>
      <c r="B25" s="604" t="s">
        <v>586</v>
      </c>
      <c r="C25" s="559" t="s">
        <v>876</v>
      </c>
      <c r="D25" s="128" t="s">
        <v>587</v>
      </c>
      <c r="E25" s="128" t="s">
        <v>14</v>
      </c>
      <c r="F25" s="128" t="s">
        <v>531</v>
      </c>
      <c r="G25" s="621">
        <v>86405</v>
      </c>
      <c r="H25" s="617">
        <v>88860</v>
      </c>
      <c r="I25" s="617">
        <v>91023</v>
      </c>
      <c r="J25" s="617">
        <v>92802</v>
      </c>
      <c r="K25" s="617">
        <v>119588</v>
      </c>
      <c r="L25" s="618">
        <v>118218</v>
      </c>
      <c r="M25" s="619">
        <v>123065</v>
      </c>
    </row>
    <row r="26" spans="1:13" ht="258" customHeight="1" thickBot="1">
      <c r="A26" s="610" t="s">
        <v>588</v>
      </c>
      <c r="B26" s="622" t="s">
        <v>589</v>
      </c>
      <c r="C26" s="569" t="s">
        <v>877</v>
      </c>
      <c r="D26" s="133" t="s">
        <v>581</v>
      </c>
      <c r="E26" s="133" t="s">
        <v>25</v>
      </c>
      <c r="F26" s="133" t="s">
        <v>531</v>
      </c>
      <c r="G26" s="623">
        <v>5.173763114041942</v>
      </c>
      <c r="H26" s="623">
        <v>5.2206067677535</v>
      </c>
      <c r="I26" s="623">
        <v>5.268178000901731</v>
      </c>
      <c r="J26" s="623">
        <v>5.4730035762476765</v>
      </c>
      <c r="K26" s="623">
        <v>7.036454965405528</v>
      </c>
      <c r="L26" s="624">
        <v>7.09703446760535</v>
      </c>
      <c r="M26" s="625">
        <v>7.465660932265802</v>
      </c>
    </row>
    <row r="27" spans="1:13" ht="30" customHeight="1" thickBot="1">
      <c r="A27" s="684" t="s">
        <v>446</v>
      </c>
      <c r="B27" s="684"/>
      <c r="C27" s="684"/>
      <c r="D27" s="684"/>
      <c r="E27" s="684"/>
      <c r="F27" s="684"/>
      <c r="G27" s="684"/>
      <c r="H27" s="684"/>
      <c r="I27" s="684"/>
      <c r="J27" s="597"/>
      <c r="K27" s="597"/>
      <c r="L27" s="597"/>
      <c r="M27" s="597"/>
    </row>
    <row r="28" spans="1:13" ht="30" customHeight="1">
      <c r="A28" s="727" t="s">
        <v>575</v>
      </c>
      <c r="B28" s="728"/>
      <c r="C28" s="728"/>
      <c r="D28" s="728"/>
      <c r="E28" s="728"/>
      <c r="F28" s="728"/>
      <c r="G28" s="728"/>
      <c r="H28" s="728"/>
      <c r="I28" s="728"/>
      <c r="J28" s="728"/>
      <c r="K28" s="728"/>
      <c r="L28" s="728"/>
      <c r="M28" s="729"/>
    </row>
    <row r="29" spans="1:13" ht="30" customHeight="1">
      <c r="A29" s="700" t="s">
        <v>2</v>
      </c>
      <c r="B29" s="701"/>
      <c r="C29" s="701"/>
      <c r="D29" s="701"/>
      <c r="E29" s="701"/>
      <c r="F29" s="701"/>
      <c r="G29" s="701"/>
      <c r="H29" s="701"/>
      <c r="I29" s="701"/>
      <c r="J29" s="701"/>
      <c r="K29" s="701"/>
      <c r="L29" s="701"/>
      <c r="M29" s="702"/>
    </row>
    <row r="30" spans="1:13" ht="46.5" customHeight="1">
      <c r="A30" s="703" t="s">
        <v>77</v>
      </c>
      <c r="B30" s="759"/>
      <c r="C30" s="759"/>
      <c r="D30" s="759"/>
      <c r="E30" s="759"/>
      <c r="F30" s="759"/>
      <c r="G30" s="759"/>
      <c r="H30" s="759"/>
      <c r="I30" s="759"/>
      <c r="J30" s="759"/>
      <c r="K30" s="759"/>
      <c r="L30" s="759"/>
      <c r="M30" s="760"/>
    </row>
    <row r="31" spans="1:13" ht="50.25" customHeight="1" thickBot="1">
      <c r="A31" s="792" t="s">
        <v>9</v>
      </c>
      <c r="B31" s="793"/>
      <c r="C31" s="15" t="s">
        <v>34</v>
      </c>
      <c r="D31" s="15" t="s">
        <v>576</v>
      </c>
      <c r="E31" s="15" t="s">
        <v>11</v>
      </c>
      <c r="F31" s="615" t="s">
        <v>12</v>
      </c>
      <c r="G31" s="970" t="s">
        <v>170</v>
      </c>
      <c r="H31" s="971"/>
      <c r="I31" s="971"/>
      <c r="J31" s="971"/>
      <c r="K31" s="971"/>
      <c r="L31" s="971"/>
      <c r="M31" s="972"/>
    </row>
    <row r="32" spans="1:13" ht="30" customHeight="1">
      <c r="A32" s="840" t="s">
        <v>526</v>
      </c>
      <c r="B32" s="841"/>
      <c r="C32" s="841"/>
      <c r="D32" s="841"/>
      <c r="E32" s="841"/>
      <c r="F32" s="841"/>
      <c r="G32" s="841"/>
      <c r="H32" s="841"/>
      <c r="I32" s="841"/>
      <c r="J32" s="841"/>
      <c r="K32" s="842"/>
      <c r="L32" s="842"/>
      <c r="M32" s="843"/>
    </row>
    <row r="33" spans="1:13" ht="30" customHeight="1">
      <c r="A33" s="1017"/>
      <c r="B33" s="1018"/>
      <c r="C33" s="1018"/>
      <c r="D33" s="1018"/>
      <c r="E33" s="1018"/>
      <c r="F33" s="1018"/>
      <c r="G33" s="293">
        <v>2008</v>
      </c>
      <c r="H33" s="293">
        <v>2009</v>
      </c>
      <c r="I33" s="293">
        <v>2010</v>
      </c>
      <c r="J33" s="293">
        <v>2011</v>
      </c>
      <c r="K33" s="384">
        <v>2012</v>
      </c>
      <c r="L33" s="384">
        <v>2013</v>
      </c>
      <c r="M33" s="609">
        <v>2014</v>
      </c>
    </row>
    <row r="34" spans="1:13" ht="75">
      <c r="A34" s="603">
        <v>7</v>
      </c>
      <c r="B34" s="604" t="s">
        <v>590</v>
      </c>
      <c r="C34" s="559" t="s">
        <v>878</v>
      </c>
      <c r="D34" s="128" t="s">
        <v>581</v>
      </c>
      <c r="E34" s="128" t="s">
        <v>14</v>
      </c>
      <c r="F34" s="128" t="s">
        <v>591</v>
      </c>
      <c r="G34" s="617">
        <v>22282</v>
      </c>
      <c r="H34" s="617">
        <v>23410</v>
      </c>
      <c r="I34" s="617">
        <v>25094</v>
      </c>
      <c r="J34" s="621">
        <v>24732</v>
      </c>
      <c r="K34" s="626">
        <v>26477</v>
      </c>
      <c r="L34" s="626">
        <v>28660</v>
      </c>
      <c r="M34" s="619">
        <v>29382</v>
      </c>
    </row>
    <row r="35" spans="1:13" ht="36.75" customHeight="1">
      <c r="A35" s="1017"/>
      <c r="B35" s="1018"/>
      <c r="C35" s="1018"/>
      <c r="D35" s="1018"/>
      <c r="E35" s="1018"/>
      <c r="F35" s="1018"/>
      <c r="G35" s="293" t="s">
        <v>453</v>
      </c>
      <c r="H35" s="293" t="s">
        <v>454</v>
      </c>
      <c r="I35" s="293" t="s">
        <v>455</v>
      </c>
      <c r="J35" s="293" t="s">
        <v>456</v>
      </c>
      <c r="K35" s="384" t="s">
        <v>457</v>
      </c>
      <c r="L35" s="384" t="s">
        <v>474</v>
      </c>
      <c r="M35" s="609" t="s">
        <v>665</v>
      </c>
    </row>
    <row r="36" spans="1:13" ht="75">
      <c r="A36" s="603">
        <v>8</v>
      </c>
      <c r="B36" s="604" t="s">
        <v>592</v>
      </c>
      <c r="C36" s="559" t="s">
        <v>879</v>
      </c>
      <c r="D36" s="128" t="s">
        <v>581</v>
      </c>
      <c r="E36" s="128" t="s">
        <v>14</v>
      </c>
      <c r="F36" s="128" t="s">
        <v>593</v>
      </c>
      <c r="G36" s="627">
        <v>13134</v>
      </c>
      <c r="H36" s="627">
        <v>12091</v>
      </c>
      <c r="I36" s="627">
        <v>11918</v>
      </c>
      <c r="J36" s="627">
        <v>11256</v>
      </c>
      <c r="K36" s="628">
        <v>11650</v>
      </c>
      <c r="L36" s="628">
        <v>11759</v>
      </c>
      <c r="M36" s="629">
        <v>11362</v>
      </c>
    </row>
    <row r="37" spans="1:13" ht="92.25" customHeight="1">
      <c r="A37" s="603">
        <v>9</v>
      </c>
      <c r="B37" s="604" t="s">
        <v>594</v>
      </c>
      <c r="C37" s="559" t="s">
        <v>880</v>
      </c>
      <c r="D37" s="128" t="s">
        <v>581</v>
      </c>
      <c r="E37" s="128" t="s">
        <v>25</v>
      </c>
      <c r="F37" s="128" t="s">
        <v>593</v>
      </c>
      <c r="G37" s="630">
        <v>7.93</v>
      </c>
      <c r="H37" s="630">
        <v>9.35</v>
      </c>
      <c r="I37" s="630">
        <v>9.93</v>
      </c>
      <c r="J37" s="630">
        <v>9.24</v>
      </c>
      <c r="K37" s="631">
        <v>10.8</v>
      </c>
      <c r="L37" s="631">
        <v>10.71</v>
      </c>
      <c r="M37" s="632">
        <v>11.18</v>
      </c>
    </row>
    <row r="38" spans="1:13" ht="105.75" customHeight="1">
      <c r="A38" s="603">
        <v>10</v>
      </c>
      <c r="B38" s="604" t="s">
        <v>595</v>
      </c>
      <c r="C38" s="559" t="s">
        <v>881</v>
      </c>
      <c r="D38" s="128" t="s">
        <v>581</v>
      </c>
      <c r="E38" s="128" t="s">
        <v>25</v>
      </c>
      <c r="F38" s="128" t="s">
        <v>593</v>
      </c>
      <c r="G38" s="630">
        <v>25.59</v>
      </c>
      <c r="H38" s="630">
        <v>26.11</v>
      </c>
      <c r="I38" s="630">
        <v>26.76</v>
      </c>
      <c r="J38" s="630">
        <v>28.03</v>
      </c>
      <c r="K38" s="631">
        <v>29.2</v>
      </c>
      <c r="L38" s="631">
        <v>29.54</v>
      </c>
      <c r="M38" s="632">
        <v>31.22</v>
      </c>
    </row>
    <row r="39" spans="1:13" ht="75">
      <c r="A39" s="603">
        <v>11</v>
      </c>
      <c r="B39" s="604" t="s">
        <v>596</v>
      </c>
      <c r="C39" s="559" t="s">
        <v>882</v>
      </c>
      <c r="D39" s="128" t="s">
        <v>581</v>
      </c>
      <c r="E39" s="128" t="s">
        <v>14</v>
      </c>
      <c r="F39" s="128" t="s">
        <v>460</v>
      </c>
      <c r="G39" s="630">
        <v>3.63</v>
      </c>
      <c r="H39" s="630">
        <v>3.71</v>
      </c>
      <c r="I39" s="630">
        <v>3.72</v>
      </c>
      <c r="J39" s="630">
        <v>3.378351539225422</v>
      </c>
      <c r="K39" s="631">
        <v>4.23</v>
      </c>
      <c r="L39" s="631">
        <v>4.532110091743119</v>
      </c>
      <c r="M39" s="632"/>
    </row>
    <row r="40" spans="1:13" ht="120.75" thickBot="1">
      <c r="A40" s="610">
        <v>12</v>
      </c>
      <c r="B40" s="622" t="s">
        <v>597</v>
      </c>
      <c r="C40" s="569" t="s">
        <v>883</v>
      </c>
      <c r="D40" s="133" t="s">
        <v>581</v>
      </c>
      <c r="E40" s="133" t="s">
        <v>25</v>
      </c>
      <c r="F40" s="133" t="s">
        <v>460</v>
      </c>
      <c r="G40" s="633">
        <v>14.11</v>
      </c>
      <c r="H40" s="633">
        <v>13.31</v>
      </c>
      <c r="I40" s="633">
        <v>14.16</v>
      </c>
      <c r="J40" s="633">
        <v>15.808458833077824</v>
      </c>
      <c r="K40" s="634">
        <v>19.321787970980576</v>
      </c>
      <c r="L40" s="634">
        <v>20.903033197993793</v>
      </c>
      <c r="M40" s="635">
        <v>28.08170636916465</v>
      </c>
    </row>
  </sheetData>
  <sheetProtection/>
  <mergeCells count="30">
    <mergeCell ref="A1:I1"/>
    <mergeCell ref="A2:M2"/>
    <mergeCell ref="A3:M3"/>
    <mergeCell ref="A4:M4"/>
    <mergeCell ref="A5:B5"/>
    <mergeCell ref="G5:M5"/>
    <mergeCell ref="A20:M20"/>
    <mergeCell ref="A6:M6"/>
    <mergeCell ref="A7:M7"/>
    <mergeCell ref="A8:F8"/>
    <mergeCell ref="A12:F12"/>
    <mergeCell ref="A14:I14"/>
    <mergeCell ref="A15:M15"/>
    <mergeCell ref="A16:M16"/>
    <mergeCell ref="A17:M17"/>
    <mergeCell ref="A18:B18"/>
    <mergeCell ref="G18:M18"/>
    <mergeCell ref="A19:M19"/>
    <mergeCell ref="A35:F35"/>
    <mergeCell ref="A21:F21"/>
    <mergeCell ref="A23:M23"/>
    <mergeCell ref="A24:F24"/>
    <mergeCell ref="A27:I27"/>
    <mergeCell ref="A28:M28"/>
    <mergeCell ref="A29:M29"/>
    <mergeCell ref="A30:M30"/>
    <mergeCell ref="A31:B31"/>
    <mergeCell ref="G31:M31"/>
    <mergeCell ref="A32:M32"/>
    <mergeCell ref="A33:F33"/>
  </mergeCells>
  <printOptions/>
  <pageMargins left="0.2362204724409449" right="0.11811023622047245" top="0.7480314960629921" bottom="0.35433070866141736" header="0.31496062992125984" footer="0.31496062992125984"/>
  <pageSetup horizontalDpi="600" verticalDpi="600" orientation="landscape" paperSize="9" scale="51" r:id="rId1"/>
  <rowBreaks count="2" manualBreakCount="2">
    <brk id="13" max="255" man="1"/>
    <brk id="26" max="255" man="1"/>
  </rowBreaks>
</worksheet>
</file>

<file path=xl/worksheets/sheet47.xml><?xml version="1.0" encoding="utf-8"?>
<worksheet xmlns="http://schemas.openxmlformats.org/spreadsheetml/2006/main" xmlns:r="http://schemas.openxmlformats.org/officeDocument/2006/relationships">
  <sheetPr>
    <tabColor theme="3" tint="0.39998000860214233"/>
    <pageSetUpPr fitToPage="1"/>
  </sheetPr>
  <dimension ref="A1:B16"/>
  <sheetViews>
    <sheetView zoomScalePageLayoutView="0" workbookViewId="0" topLeftCell="A1">
      <selection activeCell="A2" sqref="A2:B2"/>
    </sheetView>
  </sheetViews>
  <sheetFormatPr defaultColWidth="9.140625" defaultRowHeight="23.25" customHeight="1"/>
  <cols>
    <col min="1" max="1" width="15.7109375" style="641" customWidth="1"/>
    <col min="2" max="2" width="140.7109375" style="641" customWidth="1"/>
    <col min="3" max="3" width="2.7109375" style="637" customWidth="1"/>
    <col min="4" max="4" width="10.57421875" style="637" customWidth="1"/>
    <col min="5" max="5" width="11.7109375" style="637" customWidth="1"/>
    <col min="6" max="6" width="10.57421875" style="637" customWidth="1"/>
    <col min="7" max="7" width="10.57421875" style="195" customWidth="1"/>
    <col min="8" max="8" width="9.7109375" style="195" customWidth="1"/>
    <col min="9" max="9" width="9.140625" style="195" customWidth="1"/>
    <col min="10" max="10" width="13.7109375" style="195" customWidth="1"/>
    <col min="11" max="16384" width="9.140625" style="195" customWidth="1"/>
  </cols>
  <sheetData>
    <row r="1" spans="1:2" ht="30" customHeight="1" thickBot="1">
      <c r="A1" s="981" t="s">
        <v>670</v>
      </c>
      <c r="B1" s="981"/>
    </row>
    <row r="2" spans="1:2" ht="30" customHeight="1">
      <c r="A2" s="685" t="s">
        <v>676</v>
      </c>
      <c r="B2" s="686"/>
    </row>
    <row r="3" spans="1:2" ht="30" customHeight="1" thickBot="1">
      <c r="A3" s="687" t="s">
        <v>2</v>
      </c>
      <c r="B3" s="688"/>
    </row>
    <row r="4" spans="1:2" ht="42.75" customHeight="1">
      <c r="A4" s="638" t="s">
        <v>671</v>
      </c>
      <c r="B4" s="639" t="s">
        <v>677</v>
      </c>
    </row>
    <row r="5" spans="1:2" ht="42.75" customHeight="1">
      <c r="A5" s="638" t="s">
        <v>672</v>
      </c>
      <c r="B5" s="651" t="s">
        <v>678</v>
      </c>
    </row>
    <row r="6" spans="1:2" ht="42.75" customHeight="1">
      <c r="A6" s="638" t="s">
        <v>673</v>
      </c>
      <c r="B6" s="651" t="s">
        <v>679</v>
      </c>
    </row>
    <row r="7" spans="1:2" ht="42.75" customHeight="1">
      <c r="A7" s="638" t="s">
        <v>674</v>
      </c>
      <c r="B7" s="652" t="s">
        <v>680</v>
      </c>
    </row>
    <row r="8" spans="1:2" ht="42.75" customHeight="1">
      <c r="A8" s="638" t="s">
        <v>681</v>
      </c>
      <c r="B8" s="651" t="s">
        <v>682</v>
      </c>
    </row>
    <row r="9" spans="1:2" ht="42.75" customHeight="1" thickBot="1">
      <c r="A9" s="638" t="s">
        <v>683</v>
      </c>
      <c r="B9" s="640" t="s">
        <v>684</v>
      </c>
    </row>
    <row r="10" spans="1:2" ht="23.25" customHeight="1" thickBot="1">
      <c r="A10" s="689" t="s">
        <v>599</v>
      </c>
      <c r="B10" s="690"/>
    </row>
    <row r="11" spans="1:2" ht="23.25" customHeight="1">
      <c r="A11" s="691" t="s">
        <v>675</v>
      </c>
      <c r="B11" s="692"/>
    </row>
    <row r="12" spans="1:2" ht="37.5" customHeight="1">
      <c r="A12" s="693"/>
      <c r="B12" s="694"/>
    </row>
    <row r="13" spans="1:2" ht="51.75" customHeight="1">
      <c r="A13" s="693"/>
      <c r="B13" s="694"/>
    </row>
    <row r="14" spans="1:2" ht="23.25" customHeight="1">
      <c r="A14" s="693"/>
      <c r="B14" s="694"/>
    </row>
    <row r="15" spans="1:2" ht="23.25" customHeight="1">
      <c r="A15" s="693"/>
      <c r="B15" s="694"/>
    </row>
    <row r="16" spans="1:2" ht="23.25" customHeight="1" thickBot="1">
      <c r="A16" s="695"/>
      <c r="B16" s="696"/>
    </row>
  </sheetData>
  <sheetProtection/>
  <mergeCells count="5">
    <mergeCell ref="A1:B1"/>
    <mergeCell ref="A2:B2"/>
    <mergeCell ref="A3:B3"/>
    <mergeCell ref="A10:B10"/>
    <mergeCell ref="A11:B16"/>
  </mergeCells>
  <printOptions horizontalCentered="1"/>
  <pageMargins left="0.1968503937007874" right="0.2362204724409449" top="0.5511811023622047" bottom="0.5511811023622047" header="0" footer="0"/>
  <pageSetup fitToHeight="1" fitToWidth="1" horizontalDpi="600" verticalDpi="600" orientation="landscape" paperSize="9" scale="82" r:id="rId1"/>
</worksheet>
</file>

<file path=xl/worksheets/sheet48.xml><?xml version="1.0" encoding="utf-8"?>
<worksheet xmlns="http://schemas.openxmlformats.org/spreadsheetml/2006/main" xmlns:r="http://schemas.openxmlformats.org/officeDocument/2006/relationships">
  <sheetPr>
    <pageSetUpPr fitToPage="1"/>
  </sheetPr>
  <dimension ref="A1:M12"/>
  <sheetViews>
    <sheetView zoomScalePageLayoutView="0" workbookViewId="0" topLeftCell="A7">
      <selection activeCell="A9" sqref="A9"/>
    </sheetView>
  </sheetViews>
  <sheetFormatPr defaultColWidth="9.140625" defaultRowHeight="15"/>
  <cols>
    <col min="1" max="1" width="4.140625" style="498" customWidth="1"/>
    <col min="2" max="2" width="27.7109375" style="649" customWidth="1"/>
    <col min="3" max="3" width="65.7109375" style="649" customWidth="1"/>
    <col min="4" max="4" width="13.7109375" style="650" customWidth="1"/>
    <col min="5" max="5" width="36.7109375" style="650" customWidth="1"/>
    <col min="6" max="11" width="17.28125" style="650" customWidth="1"/>
    <col min="12" max="12" width="17.28125" style="498" customWidth="1"/>
    <col min="13" max="13" width="112.00390625" style="498" customWidth="1"/>
    <col min="14" max="16384" width="9.140625" style="498" customWidth="1"/>
  </cols>
  <sheetData>
    <row r="1" spans="1:11" ht="30" customHeight="1" thickBot="1">
      <c r="A1" s="684" t="s">
        <v>670</v>
      </c>
      <c r="B1" s="684"/>
      <c r="C1" s="684"/>
      <c r="D1" s="684"/>
      <c r="E1" s="684"/>
      <c r="F1" s="684"/>
      <c r="G1" s="684"/>
      <c r="H1" s="684"/>
      <c r="I1" s="684"/>
      <c r="J1" s="684"/>
      <c r="K1" s="684"/>
    </row>
    <row r="2" spans="1:12" ht="30" customHeight="1">
      <c r="A2" s="727" t="s">
        <v>676</v>
      </c>
      <c r="B2" s="728"/>
      <c r="C2" s="728"/>
      <c r="D2" s="728"/>
      <c r="E2" s="728"/>
      <c r="F2" s="728"/>
      <c r="G2" s="728"/>
      <c r="H2" s="728"/>
      <c r="I2" s="728"/>
      <c r="J2" s="728"/>
      <c r="K2" s="728"/>
      <c r="L2" s="729"/>
    </row>
    <row r="3" spans="1:12" ht="30" customHeight="1">
      <c r="A3" s="700" t="s">
        <v>2</v>
      </c>
      <c r="B3" s="701"/>
      <c r="C3" s="701"/>
      <c r="D3" s="701"/>
      <c r="E3" s="701"/>
      <c r="F3" s="701"/>
      <c r="G3" s="701"/>
      <c r="H3" s="701"/>
      <c r="I3" s="701"/>
      <c r="J3" s="701"/>
      <c r="K3" s="701"/>
      <c r="L3" s="702"/>
    </row>
    <row r="4" spans="1:12" ht="45.75" customHeight="1" thickBot="1">
      <c r="A4" s="1022" t="s">
        <v>8</v>
      </c>
      <c r="B4" s="1023"/>
      <c r="C4" s="1023"/>
      <c r="D4" s="1023"/>
      <c r="E4" s="1023"/>
      <c r="F4" s="1023"/>
      <c r="G4" s="1023"/>
      <c r="H4" s="1023"/>
      <c r="I4" s="1023"/>
      <c r="J4" s="1023"/>
      <c r="K4" s="1023"/>
      <c r="L4" s="1024"/>
    </row>
    <row r="5" spans="1:12" s="84" customFormat="1" ht="54.75" customHeight="1" thickBot="1">
      <c r="A5" s="1025" t="s">
        <v>9</v>
      </c>
      <c r="B5" s="1026"/>
      <c r="C5" s="162" t="s">
        <v>34</v>
      </c>
      <c r="D5" s="162" t="s">
        <v>11</v>
      </c>
      <c r="E5" s="162" t="s">
        <v>12</v>
      </c>
      <c r="F5" s="531">
        <v>2008</v>
      </c>
      <c r="G5" s="531">
        <v>2009</v>
      </c>
      <c r="H5" s="531">
        <v>2010</v>
      </c>
      <c r="I5" s="653">
        <v>2011</v>
      </c>
      <c r="J5" s="653">
        <v>2012</v>
      </c>
      <c r="K5" s="653">
        <v>2013</v>
      </c>
      <c r="L5" s="533">
        <v>2014</v>
      </c>
    </row>
    <row r="6" spans="1:13" ht="99.75" customHeight="1">
      <c r="A6" s="654">
        <v>1</v>
      </c>
      <c r="B6" s="510" t="s">
        <v>685</v>
      </c>
      <c r="C6" s="510" t="s">
        <v>686</v>
      </c>
      <c r="D6" s="122" t="s">
        <v>687</v>
      </c>
      <c r="E6" s="122" t="s">
        <v>2</v>
      </c>
      <c r="F6" s="642"/>
      <c r="G6" s="642"/>
      <c r="H6" s="642"/>
      <c r="I6" s="643"/>
      <c r="J6" s="643"/>
      <c r="K6" s="643"/>
      <c r="L6" s="644"/>
      <c r="M6" s="645"/>
    </row>
    <row r="7" spans="1:12" ht="111.75" customHeight="1">
      <c r="A7" s="655">
        <v>2</v>
      </c>
      <c r="B7" s="142" t="s">
        <v>688</v>
      </c>
      <c r="C7" s="142" t="s">
        <v>689</v>
      </c>
      <c r="D7" s="128" t="s">
        <v>131</v>
      </c>
      <c r="E7" s="656" t="s">
        <v>2</v>
      </c>
      <c r="F7" s="657"/>
      <c r="G7" s="658"/>
      <c r="H7" s="659"/>
      <c r="I7" s="659">
        <v>45246950</v>
      </c>
      <c r="J7" s="658">
        <v>6770759</v>
      </c>
      <c r="K7" s="658">
        <v>44267494</v>
      </c>
      <c r="L7" s="660"/>
    </row>
    <row r="8" spans="1:12" ht="169.5" customHeight="1">
      <c r="A8" s="655">
        <v>3</v>
      </c>
      <c r="B8" s="142" t="s">
        <v>887</v>
      </c>
      <c r="C8" s="142" t="s">
        <v>690</v>
      </c>
      <c r="D8" s="656" t="s">
        <v>25</v>
      </c>
      <c r="E8" s="128" t="s">
        <v>691</v>
      </c>
      <c r="F8" s="661"/>
      <c r="G8" s="88"/>
      <c r="H8" s="88"/>
      <c r="I8" s="97"/>
      <c r="J8" s="97"/>
      <c r="K8" s="97"/>
      <c r="L8" s="98"/>
    </row>
    <row r="9" spans="1:13" ht="147.75" customHeight="1" thickBot="1">
      <c r="A9" s="662">
        <v>4</v>
      </c>
      <c r="B9" s="332" t="s">
        <v>888</v>
      </c>
      <c r="C9" s="663" t="s">
        <v>692</v>
      </c>
      <c r="D9" s="133" t="s">
        <v>693</v>
      </c>
      <c r="E9" s="133" t="s">
        <v>2</v>
      </c>
      <c r="F9" s="646"/>
      <c r="G9" s="647"/>
      <c r="H9" s="647"/>
      <c r="I9" s="648"/>
      <c r="J9" s="648"/>
      <c r="K9" s="648"/>
      <c r="L9" s="664"/>
      <c r="M9" s="498" t="s">
        <v>694</v>
      </c>
    </row>
    <row r="10" spans="2:12" ht="15.75">
      <c r="B10" s="665" t="s">
        <v>695</v>
      </c>
      <c r="L10" s="650"/>
    </row>
    <row r="11" spans="2:12" ht="39" customHeight="1">
      <c r="B11" s="1021" t="s">
        <v>889</v>
      </c>
      <c r="C11" s="1021"/>
      <c r="D11" s="1021"/>
      <c r="E11" s="1021"/>
      <c r="F11" s="1021"/>
      <c r="G11" s="1021"/>
      <c r="H11" s="1021"/>
      <c r="I11" s="1021"/>
      <c r="J11" s="1021"/>
      <c r="K11" s="1021"/>
      <c r="L11" s="1021"/>
    </row>
    <row r="12" spans="2:12" ht="15.75">
      <c r="B12" s="1021"/>
      <c r="C12" s="1021"/>
      <c r="D12" s="1021"/>
      <c r="E12" s="1021"/>
      <c r="F12" s="1021"/>
      <c r="G12" s="1021"/>
      <c r="H12" s="1021"/>
      <c r="I12" s="1021"/>
      <c r="J12" s="1021"/>
      <c r="K12" s="1021"/>
      <c r="L12" s="1021"/>
    </row>
  </sheetData>
  <sheetProtection/>
  <mergeCells count="7">
    <mergeCell ref="B12:L12"/>
    <mergeCell ref="A1:K1"/>
    <mergeCell ref="A2:L2"/>
    <mergeCell ref="A3:L3"/>
    <mergeCell ref="A4:L4"/>
    <mergeCell ref="A5:B5"/>
    <mergeCell ref="B11:L11"/>
  </mergeCells>
  <printOptions horizontalCentered="1"/>
  <pageMargins left="0.1968503937007874" right="0.2362204724409449" top="0.5511811023622047" bottom="0.5511811023622047" header="0" footer="0"/>
  <pageSetup fitToHeight="1" fitToWidth="1" horizontalDpi="600" verticalDpi="600" orientation="landscape" paperSize="9" scale="53" r:id="rId1"/>
</worksheet>
</file>

<file path=xl/worksheets/sheet5.xml><?xml version="1.0" encoding="utf-8"?>
<worksheet xmlns="http://schemas.openxmlformats.org/spreadsheetml/2006/main" xmlns:r="http://schemas.openxmlformats.org/officeDocument/2006/relationships">
  <dimension ref="A1:O16"/>
  <sheetViews>
    <sheetView zoomScalePageLayoutView="0" workbookViewId="0" topLeftCell="A1">
      <selection activeCell="A1" sqref="A1:L1"/>
    </sheetView>
  </sheetViews>
  <sheetFormatPr defaultColWidth="9.140625" defaultRowHeight="15"/>
  <cols>
    <col min="1" max="1" width="4.140625" style="63" customWidth="1"/>
    <col min="2" max="2" width="40.140625" style="64" customWidth="1"/>
    <col min="3" max="3" width="77.421875" style="64" customWidth="1"/>
    <col min="4" max="4" width="11.8515625" style="64" customWidth="1"/>
    <col min="5" max="5" width="17.421875" style="64" customWidth="1"/>
    <col min="6" max="6" width="13.7109375" style="64" customWidth="1"/>
    <col min="7" max="12" width="13.7109375" style="66" customWidth="1"/>
    <col min="13" max="16384" width="9.140625" style="20" customWidth="1"/>
  </cols>
  <sheetData>
    <row r="1" spans="1:12" s="14" customFormat="1" ht="30" customHeight="1" thickBot="1">
      <c r="A1" s="738" t="s">
        <v>0</v>
      </c>
      <c r="B1" s="739"/>
      <c r="C1" s="739"/>
      <c r="D1" s="739"/>
      <c r="E1" s="739"/>
      <c r="F1" s="739"/>
      <c r="G1" s="739"/>
      <c r="H1" s="739"/>
      <c r="I1" s="739"/>
      <c r="J1" s="740"/>
      <c r="K1" s="740"/>
      <c r="L1" s="740"/>
    </row>
    <row r="2" spans="1:14" s="14" customFormat="1" ht="30" customHeight="1">
      <c r="A2" s="685" t="s">
        <v>42</v>
      </c>
      <c r="B2" s="698"/>
      <c r="C2" s="698"/>
      <c r="D2" s="698"/>
      <c r="E2" s="698"/>
      <c r="F2" s="698"/>
      <c r="G2" s="698"/>
      <c r="H2" s="698"/>
      <c r="I2" s="698"/>
      <c r="J2" s="699"/>
      <c r="K2" s="699"/>
      <c r="L2" s="686"/>
      <c r="M2" s="112"/>
      <c r="N2" s="112"/>
    </row>
    <row r="3" spans="1:12" s="14" customFormat="1" ht="30" customHeight="1">
      <c r="A3" s="700" t="s">
        <v>2</v>
      </c>
      <c r="B3" s="701"/>
      <c r="C3" s="701"/>
      <c r="D3" s="701"/>
      <c r="E3" s="701"/>
      <c r="F3" s="701"/>
      <c r="G3" s="701"/>
      <c r="H3" s="701"/>
      <c r="I3" s="701"/>
      <c r="J3" s="701"/>
      <c r="K3" s="701"/>
      <c r="L3" s="702"/>
    </row>
    <row r="4" spans="1:12" s="14" customFormat="1" ht="45.75" customHeight="1">
      <c r="A4" s="703" t="s">
        <v>8</v>
      </c>
      <c r="B4" s="704"/>
      <c r="C4" s="704"/>
      <c r="D4" s="704"/>
      <c r="E4" s="704"/>
      <c r="F4" s="704"/>
      <c r="G4" s="704"/>
      <c r="H4" s="704"/>
      <c r="I4" s="704"/>
      <c r="J4" s="704"/>
      <c r="K4" s="704"/>
      <c r="L4" s="705"/>
    </row>
    <row r="5" spans="1:12" ht="54.75" customHeight="1" thickBot="1">
      <c r="A5" s="741" t="s">
        <v>9</v>
      </c>
      <c r="B5" s="742"/>
      <c r="C5" s="114" t="s">
        <v>10</v>
      </c>
      <c r="D5" s="114" t="s">
        <v>11</v>
      </c>
      <c r="E5" s="114" t="s">
        <v>12</v>
      </c>
      <c r="F5" s="115" t="s">
        <v>48</v>
      </c>
      <c r="G5" s="116" t="s">
        <v>49</v>
      </c>
      <c r="H5" s="116" t="s">
        <v>50</v>
      </c>
      <c r="I5" s="116" t="s">
        <v>62</v>
      </c>
      <c r="J5" s="116" t="s">
        <v>68</v>
      </c>
      <c r="K5" s="117" t="s">
        <v>601</v>
      </c>
      <c r="L5" s="118" t="s">
        <v>657</v>
      </c>
    </row>
    <row r="6" spans="1:15" ht="60">
      <c r="A6" s="119">
        <v>1</v>
      </c>
      <c r="B6" s="120" t="s">
        <v>51</v>
      </c>
      <c r="C6" s="121" t="s">
        <v>52</v>
      </c>
      <c r="D6" s="122" t="s">
        <v>14</v>
      </c>
      <c r="E6" s="122" t="s">
        <v>2</v>
      </c>
      <c r="F6" s="25">
        <v>251</v>
      </c>
      <c r="G6" s="25">
        <v>252</v>
      </c>
      <c r="H6" s="25">
        <v>271</v>
      </c>
      <c r="I6" s="25">
        <v>275</v>
      </c>
      <c r="J6" s="25">
        <v>279</v>
      </c>
      <c r="K6" s="26">
        <v>241</v>
      </c>
      <c r="L6" s="123">
        <v>241</v>
      </c>
      <c r="O6" s="124"/>
    </row>
    <row r="7" spans="1:12" ht="60">
      <c r="A7" s="125">
        <v>2</v>
      </c>
      <c r="B7" s="126" t="s">
        <v>53</v>
      </c>
      <c r="C7" s="127" t="s">
        <v>54</v>
      </c>
      <c r="D7" s="122" t="s">
        <v>14</v>
      </c>
      <c r="E7" s="128" t="s">
        <v>2</v>
      </c>
      <c r="F7" s="32">
        <v>306</v>
      </c>
      <c r="G7" s="32">
        <v>314</v>
      </c>
      <c r="H7" s="32">
        <v>314</v>
      </c>
      <c r="I7" s="32">
        <v>314</v>
      </c>
      <c r="J7" s="32">
        <v>312</v>
      </c>
      <c r="K7" s="34">
        <v>288</v>
      </c>
      <c r="L7" s="33">
        <v>274</v>
      </c>
    </row>
    <row r="8" spans="1:12" ht="60.75" thickBot="1">
      <c r="A8" s="129">
        <v>3</v>
      </c>
      <c r="B8" s="130" t="s">
        <v>55</v>
      </c>
      <c r="C8" s="131" t="s">
        <v>56</v>
      </c>
      <c r="D8" s="132" t="s">
        <v>14</v>
      </c>
      <c r="E8" s="133" t="s">
        <v>2</v>
      </c>
      <c r="F8" s="134">
        <v>1364</v>
      </c>
      <c r="G8" s="134">
        <v>2605</v>
      </c>
      <c r="H8" s="134">
        <v>2530</v>
      </c>
      <c r="I8" s="134">
        <v>2456</v>
      </c>
      <c r="J8" s="134">
        <v>2498</v>
      </c>
      <c r="K8" s="135">
        <v>3366</v>
      </c>
      <c r="L8" s="136">
        <v>3109</v>
      </c>
    </row>
    <row r="9" spans="1:12" s="140" customFormat="1" ht="45.75" customHeight="1" thickBot="1">
      <c r="A9" s="743"/>
      <c r="B9" s="744"/>
      <c r="C9" s="744"/>
      <c r="D9" s="744"/>
      <c r="E9" s="745"/>
      <c r="F9" s="137">
        <v>2008</v>
      </c>
      <c r="G9" s="137">
        <v>2009</v>
      </c>
      <c r="H9" s="137">
        <v>2010</v>
      </c>
      <c r="I9" s="137">
        <v>2011</v>
      </c>
      <c r="J9" s="137">
        <v>2012</v>
      </c>
      <c r="K9" s="138">
        <v>2013</v>
      </c>
      <c r="L9" s="139">
        <v>2014</v>
      </c>
    </row>
    <row r="10" spans="1:12" ht="98.25" customHeight="1">
      <c r="A10" s="119">
        <v>4</v>
      </c>
      <c r="B10" s="120" t="s">
        <v>57</v>
      </c>
      <c r="C10" s="121" t="s">
        <v>733</v>
      </c>
      <c r="D10" s="122" t="s">
        <v>25</v>
      </c>
      <c r="E10" s="122" t="s">
        <v>2</v>
      </c>
      <c r="F10" s="47">
        <v>22</v>
      </c>
      <c r="G10" s="47">
        <v>16.9</v>
      </c>
      <c r="H10" s="47">
        <v>25</v>
      </c>
      <c r="I10" s="47">
        <v>23.3</v>
      </c>
      <c r="J10" s="47">
        <v>22.9</v>
      </c>
      <c r="K10" s="48">
        <v>21</v>
      </c>
      <c r="L10" s="141">
        <v>26</v>
      </c>
    </row>
    <row r="11" spans="1:12" ht="197.25" customHeight="1">
      <c r="A11" s="125">
        <v>5</v>
      </c>
      <c r="B11" s="142" t="s">
        <v>58</v>
      </c>
      <c r="C11" s="127" t="s">
        <v>731</v>
      </c>
      <c r="D11" s="128" t="s">
        <v>25</v>
      </c>
      <c r="E11" s="128" t="s">
        <v>2</v>
      </c>
      <c r="F11" s="44">
        <v>65.86</v>
      </c>
      <c r="G11" s="44">
        <v>56.23</v>
      </c>
      <c r="H11" s="44">
        <v>102</v>
      </c>
      <c r="I11" s="44">
        <v>89.76</v>
      </c>
      <c r="J11" s="44">
        <v>40</v>
      </c>
      <c r="K11" s="45">
        <v>80.5</v>
      </c>
      <c r="L11" s="46">
        <v>81.4</v>
      </c>
    </row>
    <row r="12" spans="1:12" ht="195">
      <c r="A12" s="125">
        <v>6</v>
      </c>
      <c r="B12" s="142" t="s">
        <v>59</v>
      </c>
      <c r="C12" s="127" t="s">
        <v>732</v>
      </c>
      <c r="D12" s="128" t="s">
        <v>25</v>
      </c>
      <c r="E12" s="128" t="s">
        <v>60</v>
      </c>
      <c r="F12" s="47">
        <v>37.73</v>
      </c>
      <c r="G12" s="47">
        <v>30.65</v>
      </c>
      <c r="H12" s="47">
        <v>121.81</v>
      </c>
      <c r="I12" s="47">
        <v>61.81</v>
      </c>
      <c r="J12" s="47">
        <v>27</v>
      </c>
      <c r="K12" s="48">
        <v>27.6</v>
      </c>
      <c r="L12" s="141">
        <v>73.8</v>
      </c>
    </row>
    <row r="13" spans="1:12" ht="60.75" thickBot="1">
      <c r="A13" s="144">
        <v>7</v>
      </c>
      <c r="B13" s="145" t="s">
        <v>639</v>
      </c>
      <c r="C13" s="146" t="s">
        <v>639</v>
      </c>
      <c r="D13" s="147" t="s">
        <v>14</v>
      </c>
      <c r="E13" s="147" t="s">
        <v>60</v>
      </c>
      <c r="F13" s="148"/>
      <c r="G13" s="148"/>
      <c r="H13" s="148"/>
      <c r="I13" s="149">
        <v>1799</v>
      </c>
      <c r="J13" s="150">
        <v>2175</v>
      </c>
      <c r="K13" s="150">
        <v>2382</v>
      </c>
      <c r="L13" s="151"/>
    </row>
    <row r="14" spans="1:12" s="59" customFormat="1" ht="30" customHeight="1" thickBot="1">
      <c r="A14" s="712" t="s">
        <v>33</v>
      </c>
      <c r="B14" s="713"/>
      <c r="C14" s="713"/>
      <c r="D14" s="713"/>
      <c r="E14" s="713"/>
      <c r="F14" s="713"/>
      <c r="G14" s="713"/>
      <c r="H14" s="713"/>
      <c r="I14" s="713"/>
      <c r="J14" s="713"/>
      <c r="K14" s="713"/>
      <c r="L14" s="714"/>
    </row>
    <row r="15" spans="1:12" s="59" customFormat="1" ht="22.5" customHeight="1" thickBot="1">
      <c r="A15" s="734" t="s">
        <v>61</v>
      </c>
      <c r="B15" s="735"/>
      <c r="C15" s="735"/>
      <c r="D15" s="735"/>
      <c r="E15" s="735"/>
      <c r="F15" s="735"/>
      <c r="G15" s="735"/>
      <c r="H15" s="735"/>
      <c r="I15" s="735"/>
      <c r="J15" s="736"/>
      <c r="K15" s="736"/>
      <c r="L15" s="737"/>
    </row>
    <row r="16" spans="1:12" ht="15">
      <c r="A16" s="20"/>
      <c r="B16" s="152"/>
      <c r="C16" s="152"/>
      <c r="D16" s="152"/>
      <c r="E16" s="152"/>
      <c r="F16" s="152"/>
      <c r="G16" s="152"/>
      <c r="H16" s="152"/>
      <c r="I16" s="152"/>
      <c r="J16" s="152"/>
      <c r="K16" s="152"/>
      <c r="L16" s="152"/>
    </row>
  </sheetData>
  <sheetProtection/>
  <mergeCells count="8">
    <mergeCell ref="A14:L14"/>
    <mergeCell ref="A15:L15"/>
    <mergeCell ref="A1:L1"/>
    <mergeCell ref="A2:L2"/>
    <mergeCell ref="A3:L3"/>
    <mergeCell ref="A4:L4"/>
    <mergeCell ref="A5:B5"/>
    <mergeCell ref="A9:E9"/>
  </mergeCells>
  <printOptions horizontalCentered="1"/>
  <pageMargins left="0.2362204724409449" right="0.2362204724409449" top="0.5511811023622047" bottom="0.5511811023622047" header="0" footer="0"/>
  <pageSetup fitToHeight="2" horizontalDpi="600" verticalDpi="600" orientation="landscape" paperSize="9" scale="52" r:id="rId1"/>
</worksheet>
</file>

<file path=xl/worksheets/sheet6.xml><?xml version="1.0" encoding="utf-8"?>
<worksheet xmlns="http://schemas.openxmlformats.org/spreadsheetml/2006/main" xmlns:r="http://schemas.openxmlformats.org/officeDocument/2006/relationships">
  <sheetPr>
    <pageSetUpPr fitToPage="1"/>
  </sheetPr>
  <dimension ref="A1:O10"/>
  <sheetViews>
    <sheetView zoomScalePageLayoutView="0" workbookViewId="0" topLeftCell="A1">
      <selection activeCell="A1" sqref="A1:L1"/>
    </sheetView>
  </sheetViews>
  <sheetFormatPr defaultColWidth="9.140625" defaultRowHeight="15"/>
  <cols>
    <col min="1" max="1" width="4.140625" style="20" customWidth="1"/>
    <col min="2" max="2" width="31.57421875" style="64" customWidth="1"/>
    <col min="3" max="3" width="59.7109375" style="64" customWidth="1"/>
    <col min="4" max="4" width="14.421875" style="66" customWidth="1"/>
    <col min="5" max="5" width="16.57421875" style="66" customWidth="1"/>
    <col min="6" max="12" width="13.28125" style="66" customWidth="1"/>
    <col min="13" max="16384" width="9.140625" style="20" customWidth="1"/>
  </cols>
  <sheetData>
    <row r="1" spans="1:12" s="14" customFormat="1" ht="30" customHeight="1" thickBot="1">
      <c r="A1" s="684" t="s">
        <v>0</v>
      </c>
      <c r="B1" s="684"/>
      <c r="C1" s="684"/>
      <c r="D1" s="684"/>
      <c r="E1" s="684"/>
      <c r="F1" s="684"/>
      <c r="G1" s="684"/>
      <c r="H1" s="684"/>
      <c r="I1" s="684"/>
      <c r="J1" s="684"/>
      <c r="K1" s="684"/>
      <c r="L1" s="684"/>
    </row>
    <row r="2" spans="1:12" s="14" customFormat="1" ht="30" customHeight="1">
      <c r="A2" s="727" t="s">
        <v>42</v>
      </c>
      <c r="B2" s="728"/>
      <c r="C2" s="728"/>
      <c r="D2" s="728"/>
      <c r="E2" s="728"/>
      <c r="F2" s="728"/>
      <c r="G2" s="728"/>
      <c r="H2" s="728"/>
      <c r="I2" s="728"/>
      <c r="J2" s="728"/>
      <c r="K2" s="728"/>
      <c r="L2" s="729"/>
    </row>
    <row r="3" spans="1:12" s="14" customFormat="1" ht="30" customHeight="1">
      <c r="A3" s="700" t="s">
        <v>2</v>
      </c>
      <c r="B3" s="701"/>
      <c r="C3" s="701"/>
      <c r="D3" s="701"/>
      <c r="E3" s="701"/>
      <c r="F3" s="701"/>
      <c r="G3" s="701"/>
      <c r="H3" s="701"/>
      <c r="I3" s="701"/>
      <c r="J3" s="701"/>
      <c r="K3" s="701"/>
      <c r="L3" s="702"/>
    </row>
    <row r="4" spans="1:15" s="14" customFormat="1" ht="45.75" customHeight="1">
      <c r="A4" s="730" t="s">
        <v>727</v>
      </c>
      <c r="B4" s="731"/>
      <c r="C4" s="732"/>
      <c r="D4" s="732"/>
      <c r="E4" s="732"/>
      <c r="F4" s="732"/>
      <c r="G4" s="732"/>
      <c r="H4" s="732"/>
      <c r="I4" s="732"/>
      <c r="J4" s="732"/>
      <c r="K4" s="732"/>
      <c r="L4" s="733"/>
      <c r="M4" s="153"/>
      <c r="N4" s="153"/>
      <c r="O4" s="153"/>
    </row>
    <row r="5" spans="1:12" ht="54.75" customHeight="1" thickBot="1">
      <c r="A5" s="706" t="s">
        <v>9</v>
      </c>
      <c r="B5" s="707"/>
      <c r="C5" s="15" t="s">
        <v>10</v>
      </c>
      <c r="D5" s="15" t="s">
        <v>11</v>
      </c>
      <c r="E5" s="15" t="s">
        <v>12</v>
      </c>
      <c r="F5" s="15" t="s">
        <v>48</v>
      </c>
      <c r="G5" s="15" t="s">
        <v>49</v>
      </c>
      <c r="H5" s="15" t="s">
        <v>50</v>
      </c>
      <c r="I5" s="15" t="s">
        <v>62</v>
      </c>
      <c r="J5" s="15" t="s">
        <v>68</v>
      </c>
      <c r="K5" s="15" t="s">
        <v>601</v>
      </c>
      <c r="L5" s="154" t="s">
        <v>657</v>
      </c>
    </row>
    <row r="6" spans="1:12" ht="225" customHeight="1" thickBot="1">
      <c r="A6" s="155">
        <v>1</v>
      </c>
      <c r="B6" s="156" t="s">
        <v>63</v>
      </c>
      <c r="C6" s="157" t="s">
        <v>734</v>
      </c>
      <c r="D6" s="158" t="s">
        <v>25</v>
      </c>
      <c r="E6" s="158" t="s">
        <v>2</v>
      </c>
      <c r="F6" s="159">
        <v>80</v>
      </c>
      <c r="G6" s="159">
        <v>80</v>
      </c>
      <c r="H6" s="159">
        <v>80</v>
      </c>
      <c r="I6" s="160">
        <v>80</v>
      </c>
      <c r="J6" s="160">
        <v>80</v>
      </c>
      <c r="K6" s="160">
        <v>80</v>
      </c>
      <c r="L6" s="161"/>
    </row>
    <row r="7" spans="1:12" ht="45.75" customHeight="1" thickBot="1">
      <c r="A7" s="754"/>
      <c r="B7" s="755"/>
      <c r="C7" s="755"/>
      <c r="D7" s="755"/>
      <c r="E7" s="755"/>
      <c r="F7" s="162">
        <v>2008</v>
      </c>
      <c r="G7" s="162">
        <v>2009</v>
      </c>
      <c r="H7" s="162">
        <v>2010</v>
      </c>
      <c r="I7" s="162">
        <v>2011</v>
      </c>
      <c r="J7" s="162">
        <v>2012</v>
      </c>
      <c r="K7" s="163">
        <v>2013</v>
      </c>
      <c r="L7" s="164">
        <v>2014</v>
      </c>
    </row>
    <row r="8" spans="1:15" ht="96" customHeight="1" thickBot="1">
      <c r="A8" s="165">
        <v>2</v>
      </c>
      <c r="B8" s="166" t="s">
        <v>64</v>
      </c>
      <c r="C8" s="167" t="s">
        <v>638</v>
      </c>
      <c r="D8" s="168" t="s">
        <v>25</v>
      </c>
      <c r="E8" s="168" t="s">
        <v>65</v>
      </c>
      <c r="F8" s="169">
        <v>9.4</v>
      </c>
      <c r="G8" s="169">
        <v>9.3</v>
      </c>
      <c r="H8" s="169">
        <v>9.1</v>
      </c>
      <c r="I8" s="148">
        <v>8.9</v>
      </c>
      <c r="J8" s="148">
        <v>9</v>
      </c>
      <c r="K8" s="170">
        <v>10.5</v>
      </c>
      <c r="L8" s="171"/>
      <c r="O8" s="172"/>
    </row>
    <row r="9" spans="1:12" s="173" customFormat="1" ht="30" customHeight="1" thickBot="1">
      <c r="A9" s="746" t="s">
        <v>33</v>
      </c>
      <c r="B9" s="747"/>
      <c r="C9" s="747"/>
      <c r="D9" s="747"/>
      <c r="E9" s="747"/>
      <c r="F9" s="747"/>
      <c r="G9" s="747"/>
      <c r="H9" s="747"/>
      <c r="I9" s="747"/>
      <c r="J9" s="748"/>
      <c r="K9" s="748"/>
      <c r="L9" s="749"/>
    </row>
    <row r="10" spans="1:12" ht="33" customHeight="1" thickBot="1">
      <c r="A10" s="750" t="s">
        <v>66</v>
      </c>
      <c r="B10" s="751"/>
      <c r="C10" s="751"/>
      <c r="D10" s="751"/>
      <c r="E10" s="751"/>
      <c r="F10" s="751"/>
      <c r="G10" s="751"/>
      <c r="H10" s="751"/>
      <c r="I10" s="751"/>
      <c r="J10" s="752"/>
      <c r="K10" s="752"/>
      <c r="L10" s="753"/>
    </row>
  </sheetData>
  <sheetProtection/>
  <mergeCells count="8">
    <mergeCell ref="A9:L9"/>
    <mergeCell ref="A10:L10"/>
    <mergeCell ref="A1:L1"/>
    <mergeCell ref="A2:L2"/>
    <mergeCell ref="A3:L3"/>
    <mergeCell ref="A4:L4"/>
    <mergeCell ref="A5:B5"/>
    <mergeCell ref="A7:E7"/>
  </mergeCells>
  <printOptions horizontalCentered="1"/>
  <pageMargins left="0.2362204724409449" right="0.2362204724409449" top="0.7480314960629921" bottom="0.5511811023622047" header="0" footer="0"/>
  <pageSetup fitToHeight="1" fitToWidth="1" horizontalDpi="600" verticalDpi="600" orientation="landscape" paperSize="9" scale="61" r:id="rId1"/>
</worksheet>
</file>

<file path=xl/worksheets/sheet7.xml><?xml version="1.0" encoding="utf-8"?>
<worksheet xmlns="http://schemas.openxmlformats.org/spreadsheetml/2006/main" xmlns:r="http://schemas.openxmlformats.org/officeDocument/2006/relationships">
  <sheetPr>
    <tabColor theme="3" tint="0.39998000860214233"/>
  </sheetPr>
  <dimension ref="A1:N29"/>
  <sheetViews>
    <sheetView zoomScalePageLayoutView="0" workbookViewId="0" topLeftCell="A1">
      <selection activeCell="A1" sqref="A1:N1"/>
    </sheetView>
  </sheetViews>
  <sheetFormatPr defaultColWidth="9.140625" defaultRowHeight="15"/>
  <cols>
    <col min="1" max="1" width="4.140625" style="20" customWidth="1"/>
    <col min="2" max="2" width="40.7109375" style="64" customWidth="1"/>
    <col min="3" max="3" width="112.57421875" style="64" customWidth="1"/>
    <col min="4" max="4" width="12.57421875" style="66" customWidth="1"/>
    <col min="5" max="5" width="16.8515625" style="66" customWidth="1"/>
    <col min="6" max="14" width="14.140625" style="66" customWidth="1"/>
    <col min="15" max="16384" width="9.140625" style="20" customWidth="1"/>
  </cols>
  <sheetData>
    <row r="1" spans="1:14" s="62" customFormat="1" ht="30" customHeight="1" thickBot="1">
      <c r="A1" s="684" t="s">
        <v>76</v>
      </c>
      <c r="B1" s="684"/>
      <c r="C1" s="684"/>
      <c r="D1" s="684"/>
      <c r="E1" s="684"/>
      <c r="F1" s="684"/>
      <c r="G1" s="684"/>
      <c r="H1" s="684"/>
      <c r="I1" s="684"/>
      <c r="J1" s="684"/>
      <c r="K1" s="684"/>
      <c r="L1" s="684"/>
      <c r="M1" s="684"/>
      <c r="N1" s="684"/>
    </row>
    <row r="2" spans="1:14" s="62" customFormat="1" ht="30" customHeight="1">
      <c r="A2" s="756" t="s">
        <v>2</v>
      </c>
      <c r="B2" s="757"/>
      <c r="C2" s="757"/>
      <c r="D2" s="757"/>
      <c r="E2" s="757"/>
      <c r="F2" s="757"/>
      <c r="G2" s="757"/>
      <c r="H2" s="757"/>
      <c r="I2" s="757"/>
      <c r="J2" s="757"/>
      <c r="K2" s="757"/>
      <c r="L2" s="757"/>
      <c r="M2" s="757"/>
      <c r="N2" s="758"/>
    </row>
    <row r="3" spans="1:14" ht="45.75" customHeight="1">
      <c r="A3" s="703" t="s">
        <v>77</v>
      </c>
      <c r="B3" s="759"/>
      <c r="C3" s="759"/>
      <c r="D3" s="759"/>
      <c r="E3" s="759"/>
      <c r="F3" s="759"/>
      <c r="G3" s="759"/>
      <c r="H3" s="759"/>
      <c r="I3" s="759"/>
      <c r="J3" s="759"/>
      <c r="K3" s="759"/>
      <c r="L3" s="759"/>
      <c r="M3" s="759"/>
      <c r="N3" s="760"/>
    </row>
    <row r="4" spans="1:14" ht="54.75" customHeight="1" thickBot="1">
      <c r="A4" s="706" t="s">
        <v>9</v>
      </c>
      <c r="B4" s="707"/>
      <c r="C4" s="15" t="s">
        <v>34</v>
      </c>
      <c r="D4" s="15" t="s">
        <v>11</v>
      </c>
      <c r="E4" s="15" t="s">
        <v>12</v>
      </c>
      <c r="F4" s="16">
        <v>2006</v>
      </c>
      <c r="G4" s="16">
        <v>2007</v>
      </c>
      <c r="H4" s="16">
        <v>2008</v>
      </c>
      <c r="I4" s="17">
        <v>2009</v>
      </c>
      <c r="J4" s="17">
        <v>2010</v>
      </c>
      <c r="K4" s="17">
        <v>2011</v>
      </c>
      <c r="L4" s="17">
        <v>2012</v>
      </c>
      <c r="M4" s="17">
        <v>2013</v>
      </c>
      <c r="N4" s="18">
        <v>2014</v>
      </c>
    </row>
    <row r="5" spans="1:14" s="59" customFormat="1" ht="139.5" customHeight="1">
      <c r="A5" s="174">
        <v>1</v>
      </c>
      <c r="B5" s="175" t="s">
        <v>78</v>
      </c>
      <c r="C5" s="176" t="s">
        <v>735</v>
      </c>
      <c r="D5" s="177" t="s">
        <v>38</v>
      </c>
      <c r="E5" s="177" t="s">
        <v>79</v>
      </c>
      <c r="F5" s="178">
        <f>16835324/1000</f>
        <v>16835.324</v>
      </c>
      <c r="G5" s="178">
        <f>18231368/1000</f>
        <v>18231.368</v>
      </c>
      <c r="H5" s="178">
        <v>18992.6</v>
      </c>
      <c r="I5" s="179">
        <v>19208.95</v>
      </c>
      <c r="J5" s="179">
        <v>19624.88</v>
      </c>
      <c r="K5" s="179">
        <v>19810.6</v>
      </c>
      <c r="L5" s="179">
        <v>20502.48</v>
      </c>
      <c r="M5" s="179">
        <v>20203.58</v>
      </c>
      <c r="N5" s="180"/>
    </row>
    <row r="6" spans="1:14" s="59" customFormat="1" ht="139.5" customHeight="1">
      <c r="A6" s="181">
        <v>2</v>
      </c>
      <c r="B6" s="182" t="s">
        <v>80</v>
      </c>
      <c r="C6" s="183" t="s">
        <v>736</v>
      </c>
      <c r="D6" s="184" t="s">
        <v>25</v>
      </c>
      <c r="E6" s="184" t="s">
        <v>79</v>
      </c>
      <c r="F6" s="185">
        <v>1.086719211400775</v>
      </c>
      <c r="G6" s="185">
        <v>1.1321458715077926</v>
      </c>
      <c r="H6" s="185">
        <v>1.163121510540312</v>
      </c>
      <c r="I6" s="186">
        <v>1.2206583396847677</v>
      </c>
      <c r="J6" s="186">
        <v>1.2222055305376944</v>
      </c>
      <c r="K6" s="186">
        <v>1.208806009212531</v>
      </c>
      <c r="L6" s="186">
        <v>1.2694005828700505</v>
      </c>
      <c r="M6" s="186">
        <v>1.2553004003074952</v>
      </c>
      <c r="N6" s="187"/>
    </row>
    <row r="7" spans="1:14" s="59" customFormat="1" ht="139.5" customHeight="1">
      <c r="A7" s="181">
        <v>3</v>
      </c>
      <c r="B7" s="182" t="s">
        <v>81</v>
      </c>
      <c r="C7" s="183" t="s">
        <v>737</v>
      </c>
      <c r="D7" s="184" t="s">
        <v>25</v>
      </c>
      <c r="E7" s="184" t="s">
        <v>79</v>
      </c>
      <c r="F7" s="185">
        <v>0.7576649659545824</v>
      </c>
      <c r="G7" s="185">
        <v>0.7909138393731179</v>
      </c>
      <c r="H7" s="185">
        <v>0.5401322446672749</v>
      </c>
      <c r="I7" s="186">
        <v>0.5700626586401437</v>
      </c>
      <c r="J7" s="186">
        <v>0.5633520855232851</v>
      </c>
      <c r="K7" s="186">
        <v>0.5482665137761767</v>
      </c>
      <c r="L7" s="186">
        <v>0.5817038231330168</v>
      </c>
      <c r="M7" s="186">
        <v>0.5776486208993699</v>
      </c>
      <c r="N7" s="187"/>
    </row>
    <row r="8" spans="1:14" s="59" customFormat="1" ht="139.5" customHeight="1">
      <c r="A8" s="181">
        <v>4</v>
      </c>
      <c r="B8" s="182" t="s">
        <v>82</v>
      </c>
      <c r="C8" s="183" t="s">
        <v>738</v>
      </c>
      <c r="D8" s="184" t="s">
        <v>25</v>
      </c>
      <c r="E8" s="184" t="s">
        <v>79</v>
      </c>
      <c r="F8" s="185">
        <v>28.71</v>
      </c>
      <c r="G8" s="185">
        <v>26.11284024325547</v>
      </c>
      <c r="H8" s="185">
        <v>26.47</v>
      </c>
      <c r="I8" s="186">
        <v>26.75</v>
      </c>
      <c r="J8" s="186">
        <v>25.701910828025476</v>
      </c>
      <c r="K8" s="186">
        <v>24.02200797536722</v>
      </c>
      <c r="L8" s="186">
        <v>25.34</v>
      </c>
      <c r="M8" s="186"/>
      <c r="N8" s="187"/>
    </row>
    <row r="9" spans="1:14" s="59" customFormat="1" ht="139.5" customHeight="1">
      <c r="A9" s="181">
        <v>5</v>
      </c>
      <c r="B9" s="182" t="s">
        <v>83</v>
      </c>
      <c r="C9" s="183" t="s">
        <v>739</v>
      </c>
      <c r="D9" s="184" t="s">
        <v>25</v>
      </c>
      <c r="E9" s="184" t="s">
        <v>79</v>
      </c>
      <c r="F9" s="185">
        <v>44.69</v>
      </c>
      <c r="G9" s="185">
        <v>42.79215361129236</v>
      </c>
      <c r="H9" s="185">
        <v>45.8</v>
      </c>
      <c r="I9" s="186">
        <v>47.6</v>
      </c>
      <c r="J9" s="186">
        <v>48.56050955414013</v>
      </c>
      <c r="K9" s="186">
        <v>49.03841300287719</v>
      </c>
      <c r="L9" s="186">
        <v>48.86</v>
      </c>
      <c r="M9" s="186"/>
      <c r="N9" s="187"/>
    </row>
    <row r="10" spans="1:14" s="59" customFormat="1" ht="139.5" customHeight="1">
      <c r="A10" s="181">
        <v>6</v>
      </c>
      <c r="B10" s="182" t="s">
        <v>84</v>
      </c>
      <c r="C10" s="183" t="s">
        <v>740</v>
      </c>
      <c r="D10" s="184" t="s">
        <v>25</v>
      </c>
      <c r="E10" s="184" t="s">
        <v>79</v>
      </c>
      <c r="F10" s="185">
        <v>26.6</v>
      </c>
      <c r="G10" s="185">
        <v>31.09500614545217</v>
      </c>
      <c r="H10" s="185">
        <v>27.73</v>
      </c>
      <c r="I10" s="186">
        <v>25.64</v>
      </c>
      <c r="J10" s="186">
        <v>25.7375796178344</v>
      </c>
      <c r="K10" s="186">
        <v>26.939579021755588</v>
      </c>
      <c r="L10" s="186">
        <v>25.8</v>
      </c>
      <c r="M10" s="186"/>
      <c r="N10" s="187"/>
    </row>
    <row r="11" spans="1:14" s="59" customFormat="1" ht="139.5" customHeight="1" thickBot="1">
      <c r="A11" s="188">
        <v>7</v>
      </c>
      <c r="B11" s="189" t="s">
        <v>85</v>
      </c>
      <c r="C11" s="131" t="s">
        <v>86</v>
      </c>
      <c r="D11" s="190" t="s">
        <v>25</v>
      </c>
      <c r="E11" s="190" t="s">
        <v>65</v>
      </c>
      <c r="F11" s="191">
        <v>87.11</v>
      </c>
      <c r="G11" s="191">
        <v>84.32</v>
      </c>
      <c r="H11" s="191">
        <v>80.69</v>
      </c>
      <c r="I11" s="192">
        <v>74.43</v>
      </c>
      <c r="J11" s="192">
        <v>75.25</v>
      </c>
      <c r="K11" s="192">
        <v>72.48</v>
      </c>
      <c r="L11" s="192">
        <v>70.03</v>
      </c>
      <c r="M11" s="192"/>
      <c r="N11" s="193"/>
    </row>
    <row r="12" spans="1:8" s="66" customFormat="1" ht="21.75" customHeight="1">
      <c r="A12" s="194" t="s">
        <v>711</v>
      </c>
      <c r="B12" s="20"/>
      <c r="C12" s="20"/>
      <c r="D12" s="20"/>
      <c r="E12" s="20"/>
      <c r="F12" s="20"/>
      <c r="G12" s="20"/>
      <c r="H12" s="20"/>
    </row>
    <row r="13" spans="1:8" s="66" customFormat="1" ht="15">
      <c r="A13" s="20"/>
      <c r="B13" s="20"/>
      <c r="C13" s="20"/>
      <c r="D13" s="20"/>
      <c r="E13" s="20"/>
      <c r="F13" s="195"/>
      <c r="G13" s="20"/>
      <c r="H13" s="20"/>
    </row>
    <row r="14" spans="1:8" s="66" customFormat="1" ht="15">
      <c r="A14" s="20"/>
      <c r="B14" s="20"/>
      <c r="C14" s="20"/>
      <c r="D14" s="20"/>
      <c r="E14" s="20"/>
      <c r="F14" s="20"/>
      <c r="G14" s="20"/>
      <c r="H14" s="20"/>
    </row>
    <row r="15" spans="1:8" s="66" customFormat="1" ht="15">
      <c r="A15" s="20"/>
      <c r="B15" s="20"/>
      <c r="C15" s="20"/>
      <c r="D15" s="20"/>
      <c r="E15" s="20"/>
      <c r="F15" s="20"/>
      <c r="G15" s="20"/>
      <c r="H15" s="20"/>
    </row>
    <row r="16" spans="1:8" s="66" customFormat="1" ht="15">
      <c r="A16" s="20"/>
      <c r="B16" s="20"/>
      <c r="C16" s="20"/>
      <c r="D16" s="20"/>
      <c r="E16" s="20"/>
      <c r="F16" s="20"/>
      <c r="G16" s="20"/>
      <c r="H16" s="20"/>
    </row>
    <row r="17" spans="1:8" s="66" customFormat="1" ht="15">
      <c r="A17" s="20"/>
      <c r="B17" s="20"/>
      <c r="C17" s="20"/>
      <c r="D17" s="20"/>
      <c r="E17" s="20"/>
      <c r="F17" s="20"/>
      <c r="G17" s="20"/>
      <c r="H17" s="20"/>
    </row>
    <row r="18" spans="1:8" s="66" customFormat="1" ht="15">
      <c r="A18" s="20"/>
      <c r="B18" s="20"/>
      <c r="C18" s="20"/>
      <c r="D18" s="20"/>
      <c r="E18" s="20"/>
      <c r="F18" s="20"/>
      <c r="G18" s="20"/>
      <c r="H18" s="20"/>
    </row>
    <row r="19" spans="1:8" s="66" customFormat="1" ht="15">
      <c r="A19" s="20"/>
      <c r="B19" s="20"/>
      <c r="C19" s="20"/>
      <c r="D19" s="20"/>
      <c r="E19" s="20"/>
      <c r="F19" s="20"/>
      <c r="G19" s="20"/>
      <c r="H19" s="20"/>
    </row>
    <row r="20" spans="1:8" s="66" customFormat="1" ht="15">
      <c r="A20" s="20"/>
      <c r="B20" s="20"/>
      <c r="C20" s="20"/>
      <c r="D20" s="20"/>
      <c r="E20" s="20"/>
      <c r="F20" s="20"/>
      <c r="G20" s="20"/>
      <c r="H20" s="20"/>
    </row>
    <row r="21" spans="1:8" s="66" customFormat="1" ht="15">
      <c r="A21" s="20"/>
      <c r="B21" s="20"/>
      <c r="C21" s="20"/>
      <c r="D21" s="20"/>
      <c r="E21" s="20"/>
      <c r="F21" s="20"/>
      <c r="G21" s="20"/>
      <c r="H21" s="20"/>
    </row>
    <row r="22" spans="1:8" s="66" customFormat="1" ht="15">
      <c r="A22" s="20"/>
      <c r="B22" s="20"/>
      <c r="C22" s="20"/>
      <c r="D22" s="20"/>
      <c r="E22" s="20"/>
      <c r="F22" s="20"/>
      <c r="G22" s="20"/>
      <c r="H22" s="20"/>
    </row>
    <row r="23" spans="1:8" s="66" customFormat="1" ht="15">
      <c r="A23" s="20"/>
      <c r="B23" s="20"/>
      <c r="C23" s="20"/>
      <c r="D23" s="20"/>
      <c r="E23" s="20"/>
      <c r="F23" s="20"/>
      <c r="G23" s="20"/>
      <c r="H23" s="20"/>
    </row>
    <row r="24" spans="1:8" s="66" customFormat="1" ht="15">
      <c r="A24" s="20"/>
      <c r="B24" s="20"/>
      <c r="C24" s="20"/>
      <c r="D24" s="20"/>
      <c r="E24" s="20"/>
      <c r="F24" s="20"/>
      <c r="G24" s="20"/>
      <c r="H24" s="20"/>
    </row>
    <row r="25" spans="1:8" s="66" customFormat="1" ht="15">
      <c r="A25" s="20"/>
      <c r="B25" s="20"/>
      <c r="C25" s="20"/>
      <c r="D25" s="20"/>
      <c r="E25" s="20"/>
      <c r="F25" s="20"/>
      <c r="G25" s="20"/>
      <c r="H25" s="20"/>
    </row>
    <row r="26" spans="1:8" s="66" customFormat="1" ht="15">
      <c r="A26" s="20"/>
      <c r="B26" s="20"/>
      <c r="C26" s="20"/>
      <c r="D26" s="20"/>
      <c r="E26" s="20"/>
      <c r="F26" s="20"/>
      <c r="G26" s="20"/>
      <c r="H26" s="20"/>
    </row>
    <row r="27" spans="1:8" s="66" customFormat="1" ht="15">
      <c r="A27" s="20"/>
      <c r="B27" s="20"/>
      <c r="C27" s="20"/>
      <c r="D27" s="20"/>
      <c r="E27" s="20"/>
      <c r="F27" s="20"/>
      <c r="G27" s="20"/>
      <c r="H27" s="20"/>
    </row>
    <row r="28" spans="1:8" s="66" customFormat="1" ht="15">
      <c r="A28" s="20"/>
      <c r="B28" s="20"/>
      <c r="C28" s="20"/>
      <c r="D28" s="20"/>
      <c r="E28" s="20"/>
      <c r="F28" s="20"/>
      <c r="G28" s="20"/>
      <c r="H28" s="20"/>
    </row>
    <row r="29" spans="1:3" s="66" customFormat="1" ht="15">
      <c r="A29" s="20"/>
      <c r="B29" s="196"/>
      <c r="C29" s="64"/>
    </row>
  </sheetData>
  <sheetProtection/>
  <mergeCells count="4">
    <mergeCell ref="A1:N1"/>
    <mergeCell ref="A2:N2"/>
    <mergeCell ref="A3:N3"/>
    <mergeCell ref="A4:B4"/>
  </mergeCells>
  <printOptions horizontalCentered="1"/>
  <pageMargins left="0.1968503937007874" right="0.1968503937007874" top="0.5511811023622047" bottom="0.35433070866141736" header="0" footer="0"/>
  <pageSetup fitToHeight="2" horizontalDpi="600" verticalDpi="600" orientation="landscape" paperSize="9" scale="44" r:id="rId1"/>
  <headerFooter>
    <oddFooter>&amp;R&amp;P</oddFooter>
  </headerFooter>
</worksheet>
</file>

<file path=xl/worksheets/sheet8.xml><?xml version="1.0" encoding="utf-8"?>
<worksheet xmlns="http://schemas.openxmlformats.org/spreadsheetml/2006/main" xmlns:r="http://schemas.openxmlformats.org/officeDocument/2006/relationships">
  <sheetPr>
    <tabColor theme="3" tint="0.39998000860214233"/>
    <pageSetUpPr fitToPage="1"/>
  </sheetPr>
  <dimension ref="A1:K6"/>
  <sheetViews>
    <sheetView zoomScalePageLayoutView="0" workbookViewId="0" topLeftCell="A1">
      <selection activeCell="A1" sqref="A1:B1"/>
    </sheetView>
  </sheetViews>
  <sheetFormatPr defaultColWidth="9.140625" defaultRowHeight="15"/>
  <cols>
    <col min="1" max="1" width="39.7109375" style="64" customWidth="1"/>
    <col min="2" max="2" width="156.140625" style="64" customWidth="1"/>
    <col min="3" max="3" width="23.8515625" style="64" customWidth="1"/>
    <col min="4" max="4" width="32.140625" style="64" customWidth="1"/>
    <col min="5" max="5" width="26.140625" style="64" customWidth="1"/>
    <col min="6" max="6" width="32.28125" style="66" customWidth="1"/>
    <col min="7" max="7" width="10.57421875" style="66" customWidth="1"/>
    <col min="8" max="8" width="11.00390625" style="66" customWidth="1"/>
    <col min="9" max="9" width="10.57421875" style="66" customWidth="1"/>
    <col min="10" max="10" width="11.7109375" style="66" customWidth="1"/>
    <col min="11" max="11" width="10.57421875" style="66" customWidth="1"/>
    <col min="12" max="12" width="10.57421875" style="20" customWidth="1"/>
    <col min="13" max="13" width="9.7109375" style="20" customWidth="1"/>
    <col min="14" max="16384" width="9.140625" style="20" customWidth="1"/>
  </cols>
  <sheetData>
    <row r="1" spans="1:11" s="197" customFormat="1" ht="30" customHeight="1" thickBot="1">
      <c r="A1" s="684" t="s">
        <v>87</v>
      </c>
      <c r="B1" s="684"/>
      <c r="C1" s="65"/>
      <c r="D1" s="65"/>
      <c r="E1" s="65"/>
      <c r="F1" s="172"/>
      <c r="G1" s="172"/>
      <c r="H1" s="172"/>
      <c r="I1" s="172"/>
      <c r="J1" s="172"/>
      <c r="K1" s="172"/>
    </row>
    <row r="2" spans="1:11" s="197" customFormat="1" ht="30" customHeight="1">
      <c r="A2" s="685" t="s">
        <v>88</v>
      </c>
      <c r="B2" s="686"/>
      <c r="C2" s="65"/>
      <c r="D2" s="65"/>
      <c r="E2" s="65"/>
      <c r="F2" s="172"/>
      <c r="G2" s="172"/>
      <c r="H2" s="172"/>
      <c r="I2" s="172"/>
      <c r="J2" s="172"/>
      <c r="K2" s="172"/>
    </row>
    <row r="3" spans="1:11" s="197" customFormat="1" ht="30" customHeight="1" thickBot="1">
      <c r="A3" s="687" t="s">
        <v>2</v>
      </c>
      <c r="B3" s="688"/>
      <c r="C3" s="65"/>
      <c r="D3" s="65"/>
      <c r="E3" s="65"/>
      <c r="F3" s="172"/>
      <c r="G3" s="172"/>
      <c r="H3" s="172"/>
      <c r="I3" s="172"/>
      <c r="J3" s="172"/>
      <c r="K3" s="172"/>
    </row>
    <row r="4" spans="1:5" s="19" customFormat="1" ht="409.5" customHeight="1" thickBot="1">
      <c r="A4" s="198" t="s">
        <v>89</v>
      </c>
      <c r="B4" s="199" t="s">
        <v>741</v>
      </c>
      <c r="C4" s="200"/>
      <c r="D4" s="200"/>
      <c r="E4" s="200"/>
    </row>
    <row r="5" spans="1:6" s="19" customFormat="1" ht="30" customHeight="1" thickBot="1">
      <c r="A5" s="689" t="s">
        <v>599</v>
      </c>
      <c r="B5" s="690"/>
      <c r="C5" s="200"/>
      <c r="D5" s="200"/>
      <c r="E5" s="200"/>
      <c r="F5" s="200"/>
    </row>
    <row r="6" spans="1:6" s="59" customFormat="1" ht="86.25" customHeight="1" thickBot="1">
      <c r="A6" s="761" t="s">
        <v>666</v>
      </c>
      <c r="B6" s="762"/>
      <c r="C6" s="69"/>
      <c r="D6" s="69"/>
      <c r="E6" s="69"/>
      <c r="F6" s="69"/>
    </row>
  </sheetData>
  <sheetProtection/>
  <mergeCells count="5">
    <mergeCell ref="A1:B1"/>
    <mergeCell ref="A2:B2"/>
    <mergeCell ref="A3:B3"/>
    <mergeCell ref="A5:B5"/>
    <mergeCell ref="A6:B6"/>
  </mergeCells>
  <printOptions horizontalCentered="1"/>
  <pageMargins left="0.1968503937007874" right="0.2362204724409449" top="0.5511811023622047" bottom="0.5511811023622047" header="0" footer="0"/>
  <pageSetup fitToHeight="1" fitToWidth="1" horizontalDpi="600" verticalDpi="600" orientation="landscape" paperSize="9" scale="73" r:id="rId1"/>
</worksheet>
</file>

<file path=xl/worksheets/sheet9.xml><?xml version="1.0" encoding="utf-8"?>
<worksheet xmlns="http://schemas.openxmlformats.org/spreadsheetml/2006/main" xmlns:r="http://schemas.openxmlformats.org/officeDocument/2006/relationships">
  <dimension ref="A1:N20"/>
  <sheetViews>
    <sheetView zoomScale="75" zoomScaleNormal="75" zoomScalePageLayoutView="0" workbookViewId="0" topLeftCell="A13">
      <selection activeCell="Q14" sqref="Q14"/>
    </sheetView>
  </sheetViews>
  <sheetFormatPr defaultColWidth="9.140625" defaultRowHeight="15"/>
  <cols>
    <col min="1" max="1" width="3.7109375" style="64" customWidth="1"/>
    <col min="2" max="2" width="33.421875" style="64" customWidth="1"/>
    <col min="3" max="3" width="90.7109375" style="64" customWidth="1"/>
    <col min="4" max="4" width="12.00390625" style="64" customWidth="1"/>
    <col min="5" max="5" width="14.28125" style="64" customWidth="1"/>
    <col min="6" max="14" width="10.7109375" style="66" customWidth="1"/>
    <col min="15" max="16384" width="9.140625" style="20" customWidth="1"/>
  </cols>
  <sheetData>
    <row r="1" spans="1:14" s="201" customFormat="1" ht="30" customHeight="1" thickBot="1">
      <c r="A1" s="697" t="s">
        <v>87</v>
      </c>
      <c r="B1" s="697"/>
      <c r="C1" s="697"/>
      <c r="D1" s="697"/>
      <c r="E1" s="697"/>
      <c r="F1" s="697"/>
      <c r="G1" s="697"/>
      <c r="H1" s="697"/>
      <c r="I1" s="697"/>
      <c r="J1" s="697"/>
      <c r="K1" s="697"/>
      <c r="L1" s="697"/>
      <c r="M1" s="697"/>
      <c r="N1" s="697"/>
    </row>
    <row r="2" spans="1:14" s="201" customFormat="1" ht="30" customHeight="1">
      <c r="A2" s="685" t="s">
        <v>90</v>
      </c>
      <c r="B2" s="698"/>
      <c r="C2" s="698"/>
      <c r="D2" s="698"/>
      <c r="E2" s="698"/>
      <c r="F2" s="698"/>
      <c r="G2" s="698"/>
      <c r="H2" s="698"/>
      <c r="I2" s="698"/>
      <c r="J2" s="699"/>
      <c r="K2" s="699"/>
      <c r="L2" s="699"/>
      <c r="M2" s="699"/>
      <c r="N2" s="686"/>
    </row>
    <row r="3" spans="1:14" s="201" customFormat="1" ht="30" customHeight="1">
      <c r="A3" s="700" t="s">
        <v>2</v>
      </c>
      <c r="B3" s="701"/>
      <c r="C3" s="701"/>
      <c r="D3" s="701"/>
      <c r="E3" s="701"/>
      <c r="F3" s="701"/>
      <c r="G3" s="701"/>
      <c r="H3" s="701"/>
      <c r="I3" s="701"/>
      <c r="J3" s="701"/>
      <c r="K3" s="701"/>
      <c r="L3" s="701"/>
      <c r="M3" s="701"/>
      <c r="N3" s="702"/>
    </row>
    <row r="4" spans="1:14" ht="45.75" customHeight="1">
      <c r="A4" s="703" t="s">
        <v>8</v>
      </c>
      <c r="B4" s="704"/>
      <c r="C4" s="704"/>
      <c r="D4" s="704"/>
      <c r="E4" s="704"/>
      <c r="F4" s="704"/>
      <c r="G4" s="704"/>
      <c r="H4" s="704"/>
      <c r="I4" s="704"/>
      <c r="J4" s="704"/>
      <c r="K4" s="704"/>
      <c r="L4" s="704"/>
      <c r="M4" s="704"/>
      <c r="N4" s="705"/>
    </row>
    <row r="5" spans="1:14" ht="54.75" customHeight="1" thickBot="1">
      <c r="A5" s="706" t="s">
        <v>9</v>
      </c>
      <c r="B5" s="707"/>
      <c r="C5" s="15" t="s">
        <v>10</v>
      </c>
      <c r="D5" s="15" t="s">
        <v>11</v>
      </c>
      <c r="E5" s="15" t="s">
        <v>12</v>
      </c>
      <c r="F5" s="15">
        <v>2006</v>
      </c>
      <c r="G5" s="15">
        <v>2007</v>
      </c>
      <c r="H5" s="15">
        <v>2008</v>
      </c>
      <c r="I5" s="15">
        <v>2009</v>
      </c>
      <c r="J5" s="15">
        <v>2010</v>
      </c>
      <c r="K5" s="202">
        <v>2011</v>
      </c>
      <c r="L5" s="15">
        <v>2012</v>
      </c>
      <c r="M5" s="15">
        <v>2013</v>
      </c>
      <c r="N5" s="203">
        <v>2014</v>
      </c>
    </row>
    <row r="6" spans="1:14" ht="204.75" customHeight="1">
      <c r="A6" s="21">
        <v>1</v>
      </c>
      <c r="B6" s="204" t="s">
        <v>91</v>
      </c>
      <c r="C6" s="205" t="s">
        <v>742</v>
      </c>
      <c r="D6" s="24" t="s">
        <v>92</v>
      </c>
      <c r="E6" s="122" t="s">
        <v>2</v>
      </c>
      <c r="F6" s="206">
        <v>33</v>
      </c>
      <c r="G6" s="207">
        <v>11</v>
      </c>
      <c r="H6" s="207">
        <v>13</v>
      </c>
      <c r="I6" s="207">
        <v>1</v>
      </c>
      <c r="J6" s="207">
        <v>8</v>
      </c>
      <c r="K6" s="207">
        <v>1</v>
      </c>
      <c r="L6" s="207">
        <v>7</v>
      </c>
      <c r="M6" s="207">
        <v>0</v>
      </c>
      <c r="N6" s="208">
        <v>1</v>
      </c>
    </row>
    <row r="7" spans="1:14" ht="198.75" customHeight="1">
      <c r="A7" s="99">
        <v>2</v>
      </c>
      <c r="B7" s="100" t="s">
        <v>93</v>
      </c>
      <c r="C7" s="209" t="s">
        <v>742</v>
      </c>
      <c r="D7" s="102" t="s">
        <v>92</v>
      </c>
      <c r="E7" s="102" t="s">
        <v>2</v>
      </c>
      <c r="F7" s="210">
        <v>22</v>
      </c>
      <c r="G7" s="211">
        <v>14</v>
      </c>
      <c r="H7" s="212">
        <v>12</v>
      </c>
      <c r="I7" s="211">
        <v>2</v>
      </c>
      <c r="J7" s="211">
        <v>7</v>
      </c>
      <c r="K7" s="211">
        <v>2</v>
      </c>
      <c r="L7" s="211">
        <v>5</v>
      </c>
      <c r="M7" s="211">
        <v>1</v>
      </c>
      <c r="N7" s="213">
        <v>2</v>
      </c>
    </row>
    <row r="8" spans="1:14" ht="213.75" customHeight="1">
      <c r="A8" s="28">
        <v>3</v>
      </c>
      <c r="B8" s="85" t="s">
        <v>94</v>
      </c>
      <c r="C8" s="214" t="s">
        <v>743</v>
      </c>
      <c r="D8" s="31" t="s">
        <v>38</v>
      </c>
      <c r="E8" s="31" t="s">
        <v>2</v>
      </c>
      <c r="F8" s="215">
        <v>195.5</v>
      </c>
      <c r="G8" s="215">
        <v>26.8</v>
      </c>
      <c r="H8" s="215">
        <v>56.9</v>
      </c>
      <c r="I8" s="215">
        <v>12.3</v>
      </c>
      <c r="J8" s="215">
        <v>34.8</v>
      </c>
      <c r="K8" s="215">
        <v>0</v>
      </c>
      <c r="L8" s="215">
        <v>4</v>
      </c>
      <c r="M8" s="215">
        <v>0</v>
      </c>
      <c r="N8" s="216">
        <v>1.8</v>
      </c>
    </row>
    <row r="9" spans="1:14" ht="237" customHeight="1" thickBot="1">
      <c r="A9" s="217">
        <v>4</v>
      </c>
      <c r="B9" s="218" t="s">
        <v>95</v>
      </c>
      <c r="C9" s="219" t="s">
        <v>744</v>
      </c>
      <c r="D9" s="220" t="s">
        <v>38</v>
      </c>
      <c r="E9" s="220" t="s">
        <v>2</v>
      </c>
      <c r="F9" s="221">
        <v>83.6</v>
      </c>
      <c r="G9" s="221">
        <v>20.6</v>
      </c>
      <c r="H9" s="221">
        <v>49.4</v>
      </c>
      <c r="I9" s="221">
        <v>1.5</v>
      </c>
      <c r="J9" s="221">
        <v>12.7</v>
      </c>
      <c r="K9" s="221">
        <v>0</v>
      </c>
      <c r="L9" s="221">
        <v>0</v>
      </c>
      <c r="M9" s="221">
        <v>0</v>
      </c>
      <c r="N9" s="222">
        <v>3.2</v>
      </c>
    </row>
    <row r="10" spans="1:14" ht="30" customHeight="1">
      <c r="A10" s="685" t="s">
        <v>90</v>
      </c>
      <c r="B10" s="698"/>
      <c r="C10" s="698"/>
      <c r="D10" s="698"/>
      <c r="E10" s="698"/>
      <c r="F10" s="698"/>
      <c r="G10" s="698"/>
      <c r="H10" s="698"/>
      <c r="I10" s="698"/>
      <c r="J10" s="699"/>
      <c r="K10" s="699"/>
      <c r="L10" s="699"/>
      <c r="M10" s="699"/>
      <c r="N10" s="686"/>
    </row>
    <row r="11" spans="1:14" ht="30" customHeight="1">
      <c r="A11" s="700" t="s">
        <v>2</v>
      </c>
      <c r="B11" s="701"/>
      <c r="C11" s="701"/>
      <c r="D11" s="701"/>
      <c r="E11" s="701"/>
      <c r="F11" s="701"/>
      <c r="G11" s="701"/>
      <c r="H11" s="701"/>
      <c r="I11" s="701"/>
      <c r="J11" s="701"/>
      <c r="K11" s="701"/>
      <c r="L11" s="701"/>
      <c r="M11" s="701"/>
      <c r="N11" s="702"/>
    </row>
    <row r="12" spans="1:14" ht="54.75" customHeight="1">
      <c r="A12" s="703" t="s">
        <v>8</v>
      </c>
      <c r="B12" s="704"/>
      <c r="C12" s="704"/>
      <c r="D12" s="704"/>
      <c r="E12" s="704"/>
      <c r="F12" s="704"/>
      <c r="G12" s="704"/>
      <c r="H12" s="704"/>
      <c r="I12" s="704"/>
      <c r="J12" s="704"/>
      <c r="K12" s="704"/>
      <c r="L12" s="704"/>
      <c r="M12" s="704"/>
      <c r="N12" s="705"/>
    </row>
    <row r="13" spans="1:14" ht="87.75" customHeight="1" thickBot="1">
      <c r="A13" s="706" t="s">
        <v>9</v>
      </c>
      <c r="B13" s="707"/>
      <c r="C13" s="15" t="s">
        <v>10</v>
      </c>
      <c r="D13" s="15" t="s">
        <v>11</v>
      </c>
      <c r="E13" s="15" t="s">
        <v>12</v>
      </c>
      <c r="F13" s="15">
        <v>2006</v>
      </c>
      <c r="G13" s="15">
        <v>2007</v>
      </c>
      <c r="H13" s="15">
        <v>2008</v>
      </c>
      <c r="I13" s="15">
        <v>2009</v>
      </c>
      <c r="J13" s="15">
        <v>2010</v>
      </c>
      <c r="K13" s="15">
        <v>2011</v>
      </c>
      <c r="L13" s="15">
        <v>2012</v>
      </c>
      <c r="M13" s="202">
        <v>2013</v>
      </c>
      <c r="N13" s="154">
        <v>2014</v>
      </c>
    </row>
    <row r="14" spans="1:14" ht="156.75" customHeight="1">
      <c r="A14" s="21">
        <v>5</v>
      </c>
      <c r="B14" s="204" t="s">
        <v>96</v>
      </c>
      <c r="C14" s="205" t="s">
        <v>745</v>
      </c>
      <c r="D14" s="24" t="s">
        <v>14</v>
      </c>
      <c r="E14" s="24" t="s">
        <v>2</v>
      </c>
      <c r="F14" s="206">
        <v>89</v>
      </c>
      <c r="G14" s="207">
        <v>93</v>
      </c>
      <c r="H14" s="223">
        <v>67</v>
      </c>
      <c r="I14" s="207">
        <v>23</v>
      </c>
      <c r="J14" s="207">
        <v>65</v>
      </c>
      <c r="K14" s="207">
        <v>1</v>
      </c>
      <c r="L14" s="207">
        <v>1</v>
      </c>
      <c r="M14" s="207"/>
      <c r="N14" s="208"/>
    </row>
    <row r="15" spans="1:14" ht="111" customHeight="1">
      <c r="A15" s="99">
        <v>6</v>
      </c>
      <c r="B15" s="100" t="s">
        <v>97</v>
      </c>
      <c r="C15" s="224" t="s">
        <v>98</v>
      </c>
      <c r="D15" s="102" t="s">
        <v>14</v>
      </c>
      <c r="E15" s="102" t="s">
        <v>2</v>
      </c>
      <c r="F15" s="210">
        <v>207</v>
      </c>
      <c r="G15" s="211">
        <v>340</v>
      </c>
      <c r="H15" s="212">
        <v>55</v>
      </c>
      <c r="I15" s="211">
        <v>13</v>
      </c>
      <c r="J15" s="211">
        <v>36</v>
      </c>
      <c r="K15" s="211">
        <v>7</v>
      </c>
      <c r="L15" s="211">
        <v>14</v>
      </c>
      <c r="M15" s="211">
        <v>2</v>
      </c>
      <c r="N15" s="225">
        <v>64</v>
      </c>
    </row>
    <row r="16" spans="1:14" ht="156" customHeight="1">
      <c r="A16" s="28">
        <v>7</v>
      </c>
      <c r="B16" s="85" t="s">
        <v>99</v>
      </c>
      <c r="C16" s="214" t="s">
        <v>746</v>
      </c>
      <c r="D16" s="31" t="s">
        <v>14</v>
      </c>
      <c r="E16" s="31" t="s">
        <v>2</v>
      </c>
      <c r="F16" s="210">
        <v>23</v>
      </c>
      <c r="G16" s="211">
        <v>5</v>
      </c>
      <c r="H16" s="212">
        <v>7</v>
      </c>
      <c r="I16" s="211">
        <v>4</v>
      </c>
      <c r="J16" s="211">
        <v>7</v>
      </c>
      <c r="K16" s="211">
        <v>2</v>
      </c>
      <c r="L16" s="211">
        <v>16</v>
      </c>
      <c r="M16" s="211"/>
      <c r="N16" s="225"/>
    </row>
    <row r="17" spans="1:14" ht="124.5" customHeight="1">
      <c r="A17" s="99">
        <v>8</v>
      </c>
      <c r="B17" s="100" t="s">
        <v>100</v>
      </c>
      <c r="C17" s="209" t="s">
        <v>747</v>
      </c>
      <c r="D17" s="102" t="s">
        <v>25</v>
      </c>
      <c r="E17" s="102" t="s">
        <v>2</v>
      </c>
      <c r="F17" s="210"/>
      <c r="G17" s="211"/>
      <c r="H17" s="212"/>
      <c r="I17" s="211"/>
      <c r="J17" s="211"/>
      <c r="K17" s="211">
        <v>9</v>
      </c>
      <c r="L17" s="211"/>
      <c r="M17" s="211"/>
      <c r="N17" s="225"/>
    </row>
    <row r="18" spans="1:14" ht="106.5" customHeight="1" thickBot="1">
      <c r="A18" s="35">
        <v>9</v>
      </c>
      <c r="B18" s="103" t="s">
        <v>105</v>
      </c>
      <c r="C18" s="226" t="s">
        <v>748</v>
      </c>
      <c r="D18" s="38" t="s">
        <v>25</v>
      </c>
      <c r="E18" s="38" t="s">
        <v>2</v>
      </c>
      <c r="F18" s="221">
        <v>42.78</v>
      </c>
      <c r="G18" s="765" t="s">
        <v>106</v>
      </c>
      <c r="H18" s="765"/>
      <c r="I18" s="227">
        <v>34.09</v>
      </c>
      <c r="J18" s="227">
        <v>36.95</v>
      </c>
      <c r="K18" s="227">
        <v>43.7</v>
      </c>
      <c r="L18" s="227"/>
      <c r="M18" s="227"/>
      <c r="N18" s="225"/>
    </row>
    <row r="19" spans="1:14" ht="15">
      <c r="A19" s="764" t="s">
        <v>620</v>
      </c>
      <c r="B19" s="764"/>
      <c r="C19" s="764"/>
      <c r="D19" s="764"/>
      <c r="E19" s="764"/>
      <c r="F19" s="764"/>
      <c r="G19" s="764"/>
      <c r="H19" s="764"/>
      <c r="I19" s="764"/>
      <c r="J19" s="764"/>
      <c r="K19" s="764"/>
      <c r="L19" s="764"/>
      <c r="M19" s="764"/>
      <c r="N19" s="764"/>
    </row>
    <row r="20" spans="1:14" ht="15.75" customHeight="1">
      <c r="A20" s="763" t="s">
        <v>111</v>
      </c>
      <c r="B20" s="763"/>
      <c r="C20" s="763"/>
      <c r="D20" s="763"/>
      <c r="E20" s="763"/>
      <c r="F20" s="763"/>
      <c r="G20" s="763"/>
      <c r="H20" s="763"/>
      <c r="I20" s="763"/>
      <c r="J20" s="763"/>
      <c r="K20" s="763"/>
      <c r="L20" s="763"/>
      <c r="M20" s="763"/>
      <c r="N20" s="763"/>
    </row>
  </sheetData>
  <sheetProtection/>
  <mergeCells count="12">
    <mergeCell ref="A20:N20"/>
    <mergeCell ref="A19:N19"/>
    <mergeCell ref="G18:H18"/>
    <mergeCell ref="A10:N10"/>
    <mergeCell ref="A11:N11"/>
    <mergeCell ref="A12:N12"/>
    <mergeCell ref="A13:B13"/>
    <mergeCell ref="A1:N1"/>
    <mergeCell ref="A2:N2"/>
    <mergeCell ref="A3:N3"/>
    <mergeCell ref="A4:N4"/>
    <mergeCell ref="A5:B5"/>
  </mergeCells>
  <printOptions horizontalCentered="1"/>
  <pageMargins left="0.1968503937007874" right="0.2362204724409449" top="0.5511811023622047" bottom="0.5511811023622047" header="0" footer="0"/>
  <pageSetup horizontalDpi="600" verticalDpi="600" orientation="landscape" paperSize="9" scale="50" r:id="rId1"/>
  <rowBreaks count="1" manualBreakCount="1">
    <brk id="9"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Ministero Economia e Finanze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roberta.ronca</dc:creator>
  <cp:keywords/>
  <dc:description/>
  <cp:lastModifiedBy>Ministero dell'Economia e delle Finanze</cp:lastModifiedBy>
  <cp:lastPrinted>2015-07-28T11:31:09Z</cp:lastPrinted>
  <dcterms:created xsi:type="dcterms:W3CDTF">2013-04-03T09:04:25Z</dcterms:created>
  <dcterms:modified xsi:type="dcterms:W3CDTF">2015-08-04T15:35:27Z</dcterms:modified>
  <cp:category/>
  <cp:version/>
  <cp:contentType/>
  <cp:contentStatus/>
</cp:coreProperties>
</file>