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65" windowWidth="25230" windowHeight="5895" tabRatio="682" activeTab="10"/>
  </bookViews>
  <sheets>
    <sheet name="Tav. A " sheetId="42" r:id="rId1"/>
    <sheet name="Tav. B" sheetId="3" r:id="rId2"/>
    <sheet name="Tav. C" sheetId="4" r:id="rId3"/>
    <sheet name="Tav. D" sheetId="65" r:id="rId4"/>
    <sheet name="Tav. E" sheetId="66" r:id="rId5"/>
    <sheet name="Tav. F" sheetId="53" r:id="rId6"/>
    <sheet name="Tav. G" sheetId="54" r:id="rId7"/>
    <sheet name="Tav. H" sheetId="55" r:id="rId8"/>
    <sheet name="Tav. I" sheetId="56" r:id="rId9"/>
    <sheet name="Tav. J" sheetId="57" r:id="rId10"/>
    <sheet name="Tav. K" sheetId="58" r:id="rId11"/>
    <sheet name="Tav. L" sheetId="59" r:id="rId12"/>
    <sheet name="Tav. M" sheetId="60" r:id="rId13"/>
    <sheet name="Tav. N" sheetId="61" r:id="rId14"/>
    <sheet name="Tav. O" sheetId="62" r:id="rId15"/>
    <sheet name="Tav. P" sheetId="31" r:id="rId16"/>
    <sheet name="Tav. Q" sheetId="32" r:id="rId17"/>
    <sheet name="Foglio1" sheetId="41" r:id="rId18"/>
  </sheets>
  <externalReferences>
    <externalReference r:id="rId19"/>
  </externalReferences>
  <definedNames>
    <definedName name="_Toc473634309" localSheetId="1">'Tav. B'!$A$4</definedName>
    <definedName name="crediti" localSheetId="0">#REF!</definedName>
    <definedName name="crediti" localSheetId="3">#REF!</definedName>
    <definedName name="crediti" localSheetId="4">#REF!</definedName>
    <definedName name="crediti">#REF!</definedName>
    <definedName name="dareavere" localSheetId="0">#REF!</definedName>
    <definedName name="dareavere" localSheetId="3">#REF!</definedName>
    <definedName name="dareavere" localSheetId="4">#REF!</definedName>
    <definedName name="dareavere">#REF!</definedName>
    <definedName name="DEBFLUT" localSheetId="0">#REF!</definedName>
    <definedName name="DEBFLUT" localSheetId="3">#REF!</definedName>
    <definedName name="DEBFLUT" localSheetId="4">#REF!</definedName>
    <definedName name="DEBFLUT">#REF!</definedName>
    <definedName name="debiti" localSheetId="0">#REF!</definedName>
    <definedName name="debiti" localSheetId="3">#REF!</definedName>
    <definedName name="debiti" localSheetId="4">#REF!</definedName>
    <definedName name="debiti">#REF!</definedName>
    <definedName name="ff" localSheetId="0">#REF!</definedName>
    <definedName name="ff" localSheetId="3">#REF!</definedName>
    <definedName name="ff" localSheetId="4">#REF!</definedName>
    <definedName name="ff">#REF!</definedName>
    <definedName name="fogl_q" localSheetId="0">#REF!</definedName>
    <definedName name="fogl_q" localSheetId="3">#REF!</definedName>
    <definedName name="fogl_q" localSheetId="4">#REF!</definedName>
    <definedName name="fogl_q">#REF!</definedName>
    <definedName name="hh" localSheetId="0">#REF!</definedName>
    <definedName name="hh" localSheetId="3">#REF!</definedName>
    <definedName name="hh" localSheetId="4">#REF!</definedName>
    <definedName name="hh">#REF!</definedName>
    <definedName name="MOD.21" localSheetId="0">[1]INS.DATI!#REF!</definedName>
    <definedName name="MOD.21" localSheetId="3">[1]INS.DATI!#REF!</definedName>
    <definedName name="MOD.21" localSheetId="4">[1]INS.DATI!#REF!</definedName>
    <definedName name="MOD.21">[1]INS.DATI!#REF!</definedName>
    <definedName name="MOD.48T" localSheetId="0">[1]INS.DATI!#REF!</definedName>
    <definedName name="MOD.48T">[1]INS.DATI!#REF!</definedName>
    <definedName name="MOD.61TER.T5.EE" localSheetId="0">[1]INS.DATI!#REF!</definedName>
    <definedName name="MOD.61TER.T5.EE">[1]INS.DATI!#REF!</definedName>
    <definedName name="PORTAFOGLIO" localSheetId="0">[1]INS.DATI!#REF!</definedName>
    <definedName name="PORTAFOGLIO">[1]INS.DATI!#REF!</definedName>
    <definedName name="Query6" localSheetId="0">#REF!</definedName>
    <definedName name="Query6" localSheetId="3">#REF!</definedName>
    <definedName name="Query6" localSheetId="4">#REF!</definedName>
    <definedName name="Query6">#REF!</definedName>
  </definedNames>
  <calcPr calcId="145621"/>
</workbook>
</file>

<file path=xl/calcChain.xml><?xml version="1.0" encoding="utf-8"?>
<calcChain xmlns="http://schemas.openxmlformats.org/spreadsheetml/2006/main">
  <c r="C26" i="32" l="1"/>
  <c r="B26" i="32"/>
  <c r="D25" i="32"/>
  <c r="D24" i="32"/>
  <c r="D23" i="32"/>
  <c r="D22" i="32"/>
  <c r="D21" i="32"/>
  <c r="D26" i="32" s="1"/>
  <c r="C16" i="32"/>
  <c r="B16" i="32"/>
  <c r="D15" i="32"/>
  <c r="D14" i="32"/>
  <c r="D13" i="32"/>
  <c r="D12" i="32"/>
  <c r="D11" i="32"/>
  <c r="D10" i="32"/>
  <c r="D9" i="32"/>
  <c r="D8" i="32"/>
  <c r="D7" i="32"/>
  <c r="D6" i="32"/>
  <c r="D16" i="32" s="1"/>
  <c r="D14" i="31"/>
  <c r="C14" i="31"/>
  <c r="B14" i="31"/>
  <c r="E14" i="31" s="1"/>
  <c r="E13" i="31"/>
  <c r="E12" i="31"/>
  <c r="E11" i="31"/>
  <c r="E10" i="31"/>
  <c r="E9" i="31"/>
  <c r="E8" i="31"/>
  <c r="E7" i="31"/>
  <c r="D32" i="4" l="1"/>
  <c r="C32" i="4"/>
  <c r="B32" i="4"/>
  <c r="E32" i="4" s="1"/>
  <c r="E31" i="4"/>
  <c r="E30" i="4"/>
  <c r="E29" i="4"/>
  <c r="D27" i="4"/>
  <c r="C27" i="4"/>
  <c r="B27" i="4"/>
  <c r="E27" i="4" s="1"/>
  <c r="E26" i="4"/>
  <c r="E25" i="4"/>
  <c r="E24" i="4"/>
  <c r="E23" i="4"/>
  <c r="E21" i="4"/>
  <c r="E20" i="4"/>
  <c r="E19" i="4"/>
  <c r="E17" i="4"/>
  <c r="E16" i="4"/>
  <c r="E14" i="4"/>
  <c r="E13" i="4"/>
  <c r="E12" i="4"/>
  <c r="E11" i="4"/>
  <c r="D9" i="4"/>
  <c r="D33" i="4" s="1"/>
  <c r="C9" i="4"/>
  <c r="C33" i="4" s="1"/>
  <c r="B9" i="4"/>
  <c r="E9" i="4" s="1"/>
  <c r="E33" i="4" s="1"/>
  <c r="E8" i="4"/>
  <c r="E7" i="4"/>
  <c r="D21" i="3"/>
  <c r="C21" i="3"/>
  <c r="B21" i="3"/>
  <c r="E20" i="3"/>
  <c r="E19" i="3"/>
  <c r="E18" i="3"/>
  <c r="E17" i="3"/>
  <c r="E21" i="3" s="1"/>
  <c r="D15" i="3"/>
  <c r="C15" i="3"/>
  <c r="B15" i="3"/>
  <c r="E14" i="3"/>
  <c r="E13" i="3"/>
  <c r="E12" i="3"/>
  <c r="E11" i="3"/>
  <c r="E15" i="3" s="1"/>
  <c r="D9" i="3"/>
  <c r="D22" i="3" s="1"/>
  <c r="C9" i="3"/>
  <c r="C22" i="3" s="1"/>
  <c r="B9" i="3"/>
  <c r="B22" i="3" s="1"/>
  <c r="E8" i="3"/>
  <c r="E7" i="3"/>
  <c r="E9" i="3" s="1"/>
  <c r="C16" i="42"/>
  <c r="B16" i="42"/>
  <c r="D16" i="42" s="1"/>
  <c r="D15" i="42"/>
  <c r="D14" i="42"/>
  <c r="D13" i="42"/>
  <c r="C11" i="42"/>
  <c r="C18" i="42" s="1"/>
  <c r="C20" i="42" s="1"/>
  <c r="B11" i="42"/>
  <c r="B18" i="42" s="1"/>
  <c r="B20" i="42" s="1"/>
  <c r="B33" i="4" l="1"/>
  <c r="E22" i="3"/>
  <c r="D20" i="42"/>
  <c r="D11" i="42"/>
</calcChain>
</file>

<file path=xl/sharedStrings.xml><?xml version="1.0" encoding="utf-8"?>
<sst xmlns="http://schemas.openxmlformats.org/spreadsheetml/2006/main" count="1178" uniqueCount="947">
  <si>
    <t>Buoni ordinari del Tesoro (valore nominale)</t>
  </si>
  <si>
    <t>Operazioni su  mercati finanziari (raccolta)</t>
  </si>
  <si>
    <t>Conti correnti di enti della P. A.</t>
  </si>
  <si>
    <t>Contabilità speciali</t>
  </si>
  <si>
    <t>Ordini di pagamento per trasferimento fondi</t>
  </si>
  <si>
    <t>Partite diverse</t>
  </si>
  <si>
    <t>Depositi di terzi</t>
  </si>
  <si>
    <t>Incassi</t>
  </si>
  <si>
    <t>Pagamenti</t>
  </si>
  <si>
    <t>Differenze</t>
  </si>
  <si>
    <t xml:space="preserve">Gestione di bilancio </t>
  </si>
  <si>
    <t>Entrate finali</t>
  </si>
  <si>
    <t>Spese finali</t>
  </si>
  <si>
    <t>Rimborso prestiti</t>
  </si>
  <si>
    <t>Totale</t>
  </si>
  <si>
    <t xml:space="preserve">Gestione di tesoreria </t>
  </si>
  <si>
    <t>Debiti di tesoreria</t>
  </si>
  <si>
    <t>Crediti di tesoreria</t>
  </si>
  <si>
    <t>Decreti ministeriali di scarico</t>
  </si>
  <si>
    <t>Partite debitorie</t>
  </si>
  <si>
    <t>B.O.T e gestione della liquidità</t>
  </si>
  <si>
    <t>Altre  operazioni</t>
  </si>
  <si>
    <t>Titoli emessi da esitare</t>
  </si>
  <si>
    <t>Partite creditorie</t>
  </si>
  <si>
    <t>Gestione disponibilità liquide</t>
  </si>
  <si>
    <t>Disponibilità del Tesoro per il servizio di tesoreria</t>
  </si>
  <si>
    <t>Operazioni sui mercati finanziari (impieghi)</t>
  </si>
  <si>
    <t xml:space="preserve">Pagamenti da regolare </t>
  </si>
  <si>
    <t>Pagamenti urgenti e pagamenti ex art. 14 d.l. 669/1996</t>
  </si>
  <si>
    <t>Cedole interessi B.O.T. (in corso di scadenza)</t>
  </si>
  <si>
    <t>Anticipazioni a Regioni per finanziamento spesa sanitaria</t>
  </si>
  <si>
    <t>di cui:</t>
  </si>
  <si>
    <t>Prelevamento fondi c/o tesoreria centrale</t>
  </si>
  <si>
    <t>Giacenza di cassa</t>
  </si>
  <si>
    <t>Anticipazioni a FEOGA ex d.lgs 165/1999</t>
  </si>
  <si>
    <t>Servizio finanziario prestiti esteri</t>
  </si>
  <si>
    <t>Interessi e commissioni</t>
  </si>
  <si>
    <t>Rimborso di prestiti</t>
  </si>
  <si>
    <t>Titoli stralciati in corso di regolazione</t>
  </si>
  <si>
    <t>Altri pagamenti da regolare</t>
  </si>
  <si>
    <t>Altri crediti</t>
  </si>
  <si>
    <t>Pagamenti per conto di amministrazioni statali dotate di autonomia di bilancio, da rimborsare sui rispettivi conti correnti</t>
  </si>
  <si>
    <t>Sovvenzioni del Tesoro alle Poste da regolare</t>
  </si>
  <si>
    <t>RETTIFICHE ED INTEGRAZIONI</t>
  </si>
  <si>
    <t>FORMAZIONE</t>
  </si>
  <si>
    <t>Bilancio dello Stato</t>
  </si>
  <si>
    <t>Spese Finali</t>
  </si>
  <si>
    <t>Tesoreria statale</t>
  </si>
  <si>
    <t>Variazione conti di soggetti della Pubblica Amministrazione</t>
  </si>
  <si>
    <t>Operazioni da regolare</t>
  </si>
  <si>
    <t>di cui</t>
  </si>
  <si>
    <t>Pagamenti da regolare</t>
  </si>
  <si>
    <t>Pagamenti per conto amministrazioni autonome da rimborsare sui rispettivi conti correnti</t>
  </si>
  <si>
    <t>Servizio finanziario prestiti esteri (interessi e commissioni)</t>
  </si>
  <si>
    <t>COPERTURA</t>
  </si>
  <si>
    <t>Accensione prestiti</t>
  </si>
  <si>
    <t>Emissioni nette BOT</t>
  </si>
  <si>
    <t>Variazione conti di soggetti esterni all Pubblica Amministrazione</t>
  </si>
  <si>
    <t>Variazione delle disponibilità liquide</t>
  </si>
  <si>
    <t>Proventi da privatizzazioni e da altre operazioni destinati al FATS</t>
  </si>
  <si>
    <t>Riclassificazione contabile quota interessi CTZ</t>
  </si>
  <si>
    <t>Totale finanziamento</t>
  </si>
  <si>
    <t>Saldo di cassa delle gestioni del Bilancio dello Stato e della Tesoreria</t>
  </si>
  <si>
    <t>Totale utilizzi</t>
  </si>
  <si>
    <t>TOTALE GENERALE</t>
  </si>
  <si>
    <t>CNEL</t>
  </si>
  <si>
    <t>Euro</t>
  </si>
  <si>
    <t>Monete numismatiche</t>
  </si>
  <si>
    <t>Monete commemorative (*)</t>
  </si>
  <si>
    <t>Taglio</t>
  </si>
  <si>
    <t xml:space="preserve">Monete d'argento da     € 10,00 </t>
  </si>
  <si>
    <t>(*) SUDDIVISIONE MONETE COMMEMORATIVE</t>
  </si>
  <si>
    <t>Amministrazioni</t>
  </si>
  <si>
    <t>Situazione</t>
  </si>
  <si>
    <t>Variazioni</t>
  </si>
  <si>
    <t>Scuola Nazionale dell'Amministrazione</t>
  </si>
  <si>
    <t>Fondo Edifici di Culto</t>
  </si>
  <si>
    <t>Consiglio di Stato e T.A.R.</t>
  </si>
  <si>
    <t>Corte dei Conti</t>
  </si>
  <si>
    <t>Presidenza del Consiglio dei Ministri</t>
  </si>
  <si>
    <t>Monete emesse negli esercizi precedenti</t>
  </si>
  <si>
    <t>Aumenti
(pagamenti)</t>
  </si>
  <si>
    <t>Diminuzioni
(incassi)</t>
  </si>
  <si>
    <t>Totale monete Circolanti</t>
  </si>
  <si>
    <t>Anticipazioni a Poste SpA -Convenzione Tesoro - Poste</t>
  </si>
  <si>
    <t>Contabilità speciali di T.U.</t>
  </si>
  <si>
    <t>Conti di soggetti esterni alla P.A.</t>
  </si>
  <si>
    <t>Conti correnti e Contabilità speciali</t>
  </si>
  <si>
    <t>Anticipazioni a INPS ex art. 35 L. 448/1998</t>
  </si>
  <si>
    <t xml:space="preserve">   per memoria:</t>
  </si>
  <si>
    <t>Totale complessivo al netto della Disponibilità del Tesoro per il servizio di tesoreria</t>
  </si>
  <si>
    <t>di cui: Disponibilità del tesoro per il serizvizio di tesoreria</t>
  </si>
  <si>
    <t>Monete d'argento da     €   5,00</t>
  </si>
  <si>
    <t>Saldo delle gestioni di bilancio e di tesoreria</t>
  </si>
  <si>
    <t>Operazioni su mercati finanziari</t>
  </si>
  <si>
    <t>Variazione del Conto Disponibilità</t>
  </si>
  <si>
    <t>Revisione contabilizzazione attualizzazioni di contributi pluriennali o poste assimilabili</t>
  </si>
  <si>
    <t>Variazione posizione della Tesoreria sull'estero</t>
  </si>
  <si>
    <t>Emissioni nette di titoli e altri strumenti a breve e lungo termine</t>
  </si>
  <si>
    <t>Emissioni nette di titoli  e altri prestiti</t>
  </si>
  <si>
    <t>Emissioni nette di titoli di Stato a medio e lungo termine</t>
  </si>
  <si>
    <t>Altre forme di copertura</t>
  </si>
  <si>
    <t>Saldo di cassa del Settore statale</t>
  </si>
  <si>
    <t>Servizio finanziario prestiti esteri (rimborsi)</t>
  </si>
  <si>
    <t>Immissione netta di monete e Depositi di terzi</t>
  </si>
  <si>
    <t>SPESE CORRENTI</t>
  </si>
  <si>
    <t>SPESE IN CONTO CAPITALE</t>
  </si>
  <si>
    <t>RIMBORSO PASSIVITA' FINANZIARIE</t>
  </si>
  <si>
    <t>Altro</t>
  </si>
  <si>
    <t>Entrate</t>
  </si>
  <si>
    <t>Uscite</t>
  </si>
  <si>
    <t>Saldo</t>
  </si>
  <si>
    <t>DL 269-03 CAPITALE BPF TRASFER</t>
  </si>
  <si>
    <t>POSTE ITALIANE SPA BANCOPOSTA</t>
  </si>
  <si>
    <t>POSTE ITALIANE S.P.A</t>
  </si>
  <si>
    <t>FERROVIE STATO ITALIANE C.ORD.</t>
  </si>
  <si>
    <t>C.P.G. - TAV</t>
  </si>
  <si>
    <t>SOC.CART.CREDITI INPS L.402-99</t>
  </si>
  <si>
    <t>S. C. I. P.  2</t>
  </si>
  <si>
    <t>CEE RISORSE PROPRIE</t>
  </si>
  <si>
    <t>ENAV SPA</t>
  </si>
  <si>
    <t>GEST SERV DEP CONTO TERZI</t>
  </si>
  <si>
    <t>CE - FONDO EUROPEO DI SVILUPPO</t>
  </si>
  <si>
    <t>CASSA DP SPA GESTIONE SEPARATA</t>
  </si>
  <si>
    <t>Organi costituzionali e di rilievo costituzionale</t>
  </si>
  <si>
    <t>PCM e Ministeri</t>
  </si>
  <si>
    <t>Enti di regolazione dell'attività economica</t>
  </si>
  <si>
    <t>Enti produttori di servizi economici</t>
  </si>
  <si>
    <t>Autorità amministrative indipendenti</t>
  </si>
  <si>
    <t>Gestione risorse comunitarie</t>
  </si>
  <si>
    <t>Enti produttori di servizi assistenziali, ricreativi e culturali</t>
  </si>
  <si>
    <t>Enti e istituzioni di ricerca</t>
  </si>
  <si>
    <t>Enti nazionali di previdenza e assistenza sociale</t>
  </si>
  <si>
    <t>Amministrazioni locali</t>
  </si>
  <si>
    <t>P.C.GIUST.AMM.REG.SICILIA</t>
  </si>
  <si>
    <t>PREFETTURE</t>
  </si>
  <si>
    <t>COM.GEN.CARABINIERI-DIR.AMM.</t>
  </si>
  <si>
    <t>COM.GEN.FINANZA-DIREZ.AMMIN.</t>
  </si>
  <si>
    <t>COMILITER-DIREZIONI AMMINISTR.</t>
  </si>
  <si>
    <t>MIN.FINANZE - UFFICI ENTRATE</t>
  </si>
  <si>
    <t>VERSAMENTI IN TESORERIA - BONIFICI DI DUBBIA IMPUTAZIONE</t>
  </si>
  <si>
    <t>CONCESSIONARI - COMPENSAZIONI ART. 31, C. 1, DL. 78-2010</t>
  </si>
  <si>
    <t>AG. DOGANE PAG. O DEP. DIRITTI DOGANALI L. 244-07</t>
  </si>
  <si>
    <t>ENTR.REG.SIC.E RIMB.C.FISCALE</t>
  </si>
  <si>
    <t>FONDI RILANCIO ECONOMIA</t>
  </si>
  <si>
    <t>DIP.TESORO-ART.27 CO.11 L.62-05</t>
  </si>
  <si>
    <t>DIP POL FISC ART.27 C.7 L62-05</t>
  </si>
  <si>
    <t>COMM.STRAORD. GOV. PAGAMENTO DEBITI PREGR. REGIONE PIEMONTE</t>
  </si>
  <si>
    <t>P.G.REGIONE VAL D'AOSTA</t>
  </si>
  <si>
    <t>COMM.GOV.REGIONE TRENTINO-A.A.</t>
  </si>
  <si>
    <t>LEGGE N. 61 - 30.03.98</t>
  </si>
  <si>
    <t>DIPARTIMENTO DELLA GIOVENTU E DEL SERVIZIO CIVILE NAZIONALE</t>
  </si>
  <si>
    <t>COM. DEL. NUOVE PROVINCE</t>
  </si>
  <si>
    <t>PROVV.OO.PP. TERREMOTI</t>
  </si>
  <si>
    <t>P.G.R.CAMP.COMM.STR.GOV.887-84</t>
  </si>
  <si>
    <t>COMM.STR.CONTENZ.D.L.131-97</t>
  </si>
  <si>
    <t>COMUNE MATERA L. 771-86</t>
  </si>
  <si>
    <t>PRES.PROVINCIA RIETI L.115-80</t>
  </si>
  <si>
    <t>PR.REG.MARCHE ORD.FPC.2668-97</t>
  </si>
  <si>
    <t>5 PER MILLE PAGAMENTI N.B.F.</t>
  </si>
  <si>
    <t>CAPITANERIE PORTO-LEGGE 133-89</t>
  </si>
  <si>
    <t>CONTRIBUTI INVESTIMENTI BENI STRUMENTALI DL N. 91-14</t>
  </si>
  <si>
    <t>DIP TESORO ART. 8 DL 201-11</t>
  </si>
  <si>
    <t>FONDO AGEVOLAZIONI RICERCA-FAR</t>
  </si>
  <si>
    <t>RAGIONERIE TERRITORIALI ORDINATIVI NON ANDATI A BUON FINE</t>
  </si>
  <si>
    <t>COMMISSARIO STRAORDINARIO ART.1, COMMA 99, L. 190 - 2014</t>
  </si>
  <si>
    <t>PRES.MAG.ACQUE VE-L.206-95</t>
  </si>
  <si>
    <t>FONDO DI ROTAZIONE ANTICIPAZIONI ENTI LOCALI</t>
  </si>
  <si>
    <t>UNITA GRANDE POMPEI ART. 6 DPCM 12-2-2014</t>
  </si>
  <si>
    <t>L.46-82 INNOVAZ. TECNOLOGICA</t>
  </si>
  <si>
    <t>INTERVENTI AREE DEPRESSE</t>
  </si>
  <si>
    <t>MIN SVIL ECON REG.CE 1145-03 E 1828-2006</t>
  </si>
  <si>
    <t>PROGETTI INFORMATIZZAZIONE AMMINISTRAZIONI</t>
  </si>
  <si>
    <t>RICEVITORIE PRINCIPALI DOGANE</t>
  </si>
  <si>
    <t>SOVR.BENI CULT.L.67-88</t>
  </si>
  <si>
    <t>MIN.BENI CULT.L.135-97-203-97</t>
  </si>
  <si>
    <t>PROGRAMMI ARCUS SPA</t>
  </si>
  <si>
    <t>FONDO BB.CC D.LVO N. 28-2004</t>
  </si>
  <si>
    <t>OPCM - FONDO PROTEZIONE CIVILE</t>
  </si>
  <si>
    <t>OPCM - TRASFERIMENTI DA ALTRE AMMINISTRAZIONI</t>
  </si>
  <si>
    <t>OPCM  PRESIDENZA CONSIGLIO MINISTRI</t>
  </si>
  <si>
    <t>INVESTIMENTI DIRETTI</t>
  </si>
  <si>
    <t>O.P.C.M. GRANDI EVENTI</t>
  </si>
  <si>
    <t>PIANI STRATEGICI NAZIONALI RISCHIO IDROGEOLOGICO</t>
  </si>
  <si>
    <t>MEF CONTI DORMIENTI ART. 7-QUINQUIES D.L. N. 5-2009</t>
  </si>
  <si>
    <t>DIPARTIMENTO FINANZE ART. 13-BIS, COMMA 8, DL 78-2009</t>
  </si>
  <si>
    <t>AG.DOG.MONOP.GEST.GIOCHI ART.1 C.476 L.228-12</t>
  </si>
  <si>
    <t>AGENZIA ITALIANA DEL FARMACO</t>
  </si>
  <si>
    <t>INTERNO COMMISSIONE NAZ. DIRITTO ASILO RIMBORSI COMMISS UE</t>
  </si>
  <si>
    <t>AMMINISTRAZIONI CENTRALI PROGRAMMI UE E COMPLEMENTARI</t>
  </si>
  <si>
    <t>AGENZIA ITALIANA PER LA COOPERAZIONE ALLO SVILUPPO</t>
  </si>
  <si>
    <t>Incassi fiscali e contributivi</t>
  </si>
  <si>
    <t>INTROITI FISCALI E CONTRIBUT</t>
  </si>
  <si>
    <t>AGENZIA DELLE ENTRATE-DIR.CENTRO OPERATIVO-IVA NON RESIDENTI</t>
  </si>
  <si>
    <t>AGENZIA ENTRATE REGIMI SPECIALI IVA MOSS</t>
  </si>
  <si>
    <t>MAE DGIE RIMBORSI COMMISS UE</t>
  </si>
  <si>
    <t>COMM. GAR. L. 146-90</t>
  </si>
  <si>
    <t>ENTI AUT.PORTI ART.40 L.119-81</t>
  </si>
  <si>
    <t>UFF.RESTITUZ.PRELIEVI AGRICOLI</t>
  </si>
  <si>
    <t>IST.AUT.CASE POPOLARI</t>
  </si>
  <si>
    <t>IACP - ART. 1 L.560-93</t>
  </si>
  <si>
    <t>AUTORITA' BACINI IDROGRAFICI</t>
  </si>
  <si>
    <t>ENTI PUBBLICI-PROG.RIS.IDRICHE</t>
  </si>
  <si>
    <t>INTERV.TI ARTT.21E32 L.219-81</t>
  </si>
  <si>
    <t>AUT.BAC.IDROGR.SPESE CORR</t>
  </si>
  <si>
    <t>DEPOSITI IMPRESE DM23-5-07</t>
  </si>
  <si>
    <t>IST.NAZ.PREVIDENZA SOCIALE</t>
  </si>
  <si>
    <t>DIREZIONE GENERALE I.N.P.S.</t>
  </si>
  <si>
    <t>ENPALS-INCASSI CONTR.UNIFICATI</t>
  </si>
  <si>
    <t>Accordi di programma</t>
  </si>
  <si>
    <t>PREFETTURE - PATTO SICUREZZA</t>
  </si>
  <si>
    <t>PON SICUREZZA  MEZZOGIORNO</t>
  </si>
  <si>
    <t>COMUNI - P.R.U. - L. 179-92</t>
  </si>
  <si>
    <t>ATER - P.R.U. - L. 179-92</t>
  </si>
  <si>
    <t>URBAN  ITALIA</t>
  </si>
  <si>
    <t>INTERREG</t>
  </si>
  <si>
    <t>PON DIFESASUOLO</t>
  </si>
  <si>
    <t>PON RISORSE IDRICHE QCS 94-99</t>
  </si>
  <si>
    <t>BENI CULTURALI POR ASSE I E II</t>
  </si>
  <si>
    <t>BENI CULTURALI DOCUP 2000-06</t>
  </si>
  <si>
    <t>BENI CULTURALI - POR - ASSE III</t>
  </si>
  <si>
    <t>POR CAL 2007-2013 APQ TAGIRI</t>
  </si>
  <si>
    <t>POR CAL 2007-2013 APQ TRASPORTI</t>
  </si>
  <si>
    <t>PON GOVERNANCE E AZIONI DI SISTEMA</t>
  </si>
  <si>
    <t>PROGRAMMA ENPI CBCMED</t>
  </si>
  <si>
    <t>POR LOMBARDIA 2007-2013</t>
  </si>
  <si>
    <t>FONDO BALCANI LEGGE 84-2001</t>
  </si>
  <si>
    <t>COM.VE M.LL.PP.REG.VEN.F.CER</t>
  </si>
  <si>
    <t>PROVVEDITORATI OPERE PUBBLICHE</t>
  </si>
  <si>
    <t>LLPP-INTERVENTI SETTORE PORTI</t>
  </si>
  <si>
    <t>INTERVENTI PARCHEGGIO</t>
  </si>
  <si>
    <t>DISAGIO ABITATIVO</t>
  </si>
  <si>
    <t>COMMISSARIO STRAORDINARIO ACQUEDOTTO MOLISANO</t>
  </si>
  <si>
    <t>SOVRAINTENDENZA B. CULTURALI</t>
  </si>
  <si>
    <t>MIN.BENI CULT.L.662-96</t>
  </si>
  <si>
    <t>INTENDENZA DI FINANZA I.C.I.</t>
  </si>
  <si>
    <t>R.ST.SP.E PR.AUT.ADD.IRPEF E.L</t>
  </si>
  <si>
    <t>COMUNI REG. VENETO E LOMBARDIA CONF. CON PROV. AUT. TN E BZ</t>
  </si>
  <si>
    <t>UFFICI SPECIALI PER LA RICOSTRUZIONE DI L'AQUILA</t>
  </si>
  <si>
    <t>ENTI LOCALI LEGGE 219-81</t>
  </si>
  <si>
    <t>ENTI LOCALI - ART.1 L.560-93</t>
  </si>
  <si>
    <t>UNIVERSITA'-EDIL.UNIVERSITARIA</t>
  </si>
  <si>
    <t>GENIO CIVILE</t>
  </si>
  <si>
    <t>GEST.GOVERNATIVE FERRO LACUALI</t>
  </si>
  <si>
    <t>ISTITUTI SPECIALI BB.CC.</t>
  </si>
  <si>
    <t>SCUOLA SUPERIORE DELLA MAGISTRATURA</t>
  </si>
  <si>
    <t>POSTE - PAG.PENSIONI DI STATO</t>
  </si>
  <si>
    <t>POSTE - PAG.SPESE GIUSTIZIA</t>
  </si>
  <si>
    <t>POSTE - PAG.TITOLI P-C. TESORO</t>
  </si>
  <si>
    <t>DEPOSITI GOVERNATIVI CONTI ASSIMILABILI DM 26-06-2015</t>
  </si>
  <si>
    <t>ISTITUZIONI SCOLATICHE ART. 7 DL95-2012</t>
  </si>
  <si>
    <t>Agenzie fiscali</t>
  </si>
  <si>
    <t>AGENZIE FISCALI</t>
  </si>
  <si>
    <t>ENTE NAZIONALE PER IL MICROCREDITO</t>
  </si>
  <si>
    <t>AGENZ. NAZION. SICUREZZA VOLO</t>
  </si>
  <si>
    <t>A. R. A. N.</t>
  </si>
  <si>
    <t>AGENZIA NAZIONALE PER LA SICUREZZA DELLE FERROVIE (ANSF)</t>
  </si>
  <si>
    <t>AGENZIA ITALIA DIGITALE</t>
  </si>
  <si>
    <t>ISPETTORATO NAZIONALE DEL LAVORO</t>
  </si>
  <si>
    <t>AGENZIA NAZ. BENI SEQUEST. E CONFISC. ALLA CRIMIN. ORGANIZZ.</t>
  </si>
  <si>
    <t>REGISTRO AERON. ITALIANO</t>
  </si>
  <si>
    <t>E. N. I. T.</t>
  </si>
  <si>
    <t>AGENZIA PER LA COESIONE TERRITORIALE</t>
  </si>
  <si>
    <t>AUTORITA GARANTE CONCORRENZA E MERCATO</t>
  </si>
  <si>
    <t>AUTORITA NAZIONALE ANTICORRUZIONE</t>
  </si>
  <si>
    <t>AUTORITA PER LE GARANZIE NELLE COMUNICAZIONI</t>
  </si>
  <si>
    <t>AGENZIA NAZIONALE DI VALUTAZIONE DEL SISTEMA UNIVERSITARIO</t>
  </si>
  <si>
    <t>AUTORITA GARANTE PER L'INFANZIA E L'ADOLESCENZA</t>
  </si>
  <si>
    <t>AUTORITA DI REGOLAZIONE DEI TRASPORTI</t>
  </si>
  <si>
    <t>AUTORITA PER L ENERGIA ELETTRICA IL GAS E IL SISTEMA IDRICO</t>
  </si>
  <si>
    <t>GARANTE PER LA PROTEZIONE DEI DATI PERSONALI</t>
  </si>
  <si>
    <t>ISTITUTO PER LA VIGILANZA SULLE ASSICURAZIONI</t>
  </si>
  <si>
    <t>ORGANISMI PAGATORI AGEA</t>
  </si>
  <si>
    <t>ACCADEMIA NAZIONALE LINCEI</t>
  </si>
  <si>
    <t>LEGA ITALIANA LOTTA TUMORI</t>
  </si>
  <si>
    <t>ACCADEMIA DELLA CRUSCA</t>
  </si>
  <si>
    <t>ISTIT NAZ PROM SALUTE POP MIGR</t>
  </si>
  <si>
    <t>ISTITUTO NAZIONALE ANALISI POLITICHE PUBBLICHE</t>
  </si>
  <si>
    <t>BIBLIOTECA DOCUM.PEDAGOD.</t>
  </si>
  <si>
    <t>IST. SUP. PROTEZ. E RIC. AMB.</t>
  </si>
  <si>
    <t>ISTITUTI SPERIM. AGRARI</t>
  </si>
  <si>
    <t>CONS. AREA PROV. TRIESTE</t>
  </si>
  <si>
    <t>ISTITUTO CENTR. DI STATISTICA</t>
  </si>
  <si>
    <t>INVALSI</t>
  </si>
  <si>
    <t>OSSERV. GEOF. SPER. TRIESTE</t>
  </si>
  <si>
    <t>ISTITUTO NAZ. DI GEOFISICA</t>
  </si>
  <si>
    <t>ISTITUTO NAZIONALE DI RICERCA METROLOGICA</t>
  </si>
  <si>
    <t>ISTITUTO NAZ.FISICA NUCLEARE</t>
  </si>
  <si>
    <t>CONSIGLIO NAZ.RICERCHE</t>
  </si>
  <si>
    <t>E. N. E. A</t>
  </si>
  <si>
    <t>AGENZIA SPAZIALE ITALIANA</t>
  </si>
  <si>
    <t>MUSEO FISICA E. FERMI - ROMA</t>
  </si>
  <si>
    <t>INAF-AMM.CENTR.E OSSERV.ASTRON</t>
  </si>
  <si>
    <t>CONSIGLIO RICERCA AGRICOLTURA E ANALISI ECONOMIA AGRARIA</t>
  </si>
  <si>
    <t>ENTI E ISTITUZIONI DI RICERCA</t>
  </si>
  <si>
    <t>CONSORZI INDUSTRIALIZZAZIONE</t>
  </si>
  <si>
    <t>CONS.CANALE MILANO-CREMONA-PO</t>
  </si>
  <si>
    <t>ENTE ACQUEDOTTI SICILIANI</t>
  </si>
  <si>
    <t>COMM.NAZ.SOCIETA' E BORSA</t>
  </si>
  <si>
    <t>AERO CLUB D'ITALIA</t>
  </si>
  <si>
    <t>CLUB ALPINO ITALIANO</t>
  </si>
  <si>
    <t>ENTE CELLULOSA E CARTA</t>
  </si>
  <si>
    <t>LEGA NAVALE ITALIANA</t>
  </si>
  <si>
    <t>IST.ITAL.MEDIO-ESTR.ORIENTE</t>
  </si>
  <si>
    <t>COMMISSIONE DI VIGILANZA SUI FONDI PENSIONI</t>
  </si>
  <si>
    <t>Enti territoriali</t>
  </si>
  <si>
    <t>PROVINCE</t>
  </si>
  <si>
    <t>COMUNI CON POPOLAZIONE MAGGIORE 10.000 ABITANTI</t>
  </si>
  <si>
    <t>AZIENDE E CONS. SERV. PUBBLICI</t>
  </si>
  <si>
    <t>COMUNITA' MONTANE</t>
  </si>
  <si>
    <t>CONSORZI COMUNALI E PROV.LI</t>
  </si>
  <si>
    <t>COMUNI CON POPOLAZ. INFERIORE-UGUALE 10.000 ABITANTI</t>
  </si>
  <si>
    <t>SERVIZI SOCIALI ENTI LOCALI</t>
  </si>
  <si>
    <t>ORGANI STRAORDINARI LIQUIDAZIONE ENTI LOCALI</t>
  </si>
  <si>
    <t>CITTA' METROPOLITANE</t>
  </si>
  <si>
    <t>REGIONE     PIEMONTE</t>
  </si>
  <si>
    <t>REGIONE     LOMBARDIA</t>
  </si>
  <si>
    <t>REGIONE     VENETO</t>
  </si>
  <si>
    <t>REGIONE     LIGURIA</t>
  </si>
  <si>
    <t>REGIONE     EMILIA ROMAGNA</t>
  </si>
  <si>
    <t>REGIONE     TOSCANA</t>
  </si>
  <si>
    <t>REGIONE     UMBRIA</t>
  </si>
  <si>
    <t>REGIONE     MARCHE</t>
  </si>
  <si>
    <t>REGIONE     LAZIO</t>
  </si>
  <si>
    <t>REGIONE     ABRUZZO</t>
  </si>
  <si>
    <t>REGIONE     MOLISE</t>
  </si>
  <si>
    <t>REGIONE     CAMPANIA</t>
  </si>
  <si>
    <t>REGIONE     PUGLIA</t>
  </si>
  <si>
    <t>REGIONE     BASILICATA</t>
  </si>
  <si>
    <t>REGIONE     CALABRIA</t>
  </si>
  <si>
    <t>REGIONE VALLE D AOSTA</t>
  </si>
  <si>
    <t>PROVINCIA AUTONOMA DI BOLZANO</t>
  </si>
  <si>
    <t>PROVINCIA AUTONOMA DI TRENTO</t>
  </si>
  <si>
    <t>REGIONE TRENTINO ALTO ADIGE</t>
  </si>
  <si>
    <t>REGIONE FRIULI VENEZIA GIULIA</t>
  </si>
  <si>
    <t>REGIONE SICILIANA</t>
  </si>
  <si>
    <t>REGIONE SARDEGNA</t>
  </si>
  <si>
    <t>REGIONI SANITA</t>
  </si>
  <si>
    <t>Enti del S.S.N.</t>
  </si>
  <si>
    <t>USL SPESE C-CAP.1984 E SUCC.</t>
  </si>
  <si>
    <t>AGENZIA SERVIZI SANITARI REG.</t>
  </si>
  <si>
    <t>ENTI DEL S.S.N. -  GEST.LIQUID</t>
  </si>
  <si>
    <t>POLICLINICI UNIVERSITARI</t>
  </si>
  <si>
    <t>COMPARTO SANITA' T.U. MISTA</t>
  </si>
  <si>
    <t>ISTITUTI ZOOPROFILATTICI SPERIMENTALI</t>
  </si>
  <si>
    <t>Università e centri universitari</t>
  </si>
  <si>
    <t>CONSORZI INTERUNIVERSITARI</t>
  </si>
  <si>
    <t>UNIVERSITA'</t>
  </si>
  <si>
    <t>ALTRI CENTRI SPESA UNIVERSIT</t>
  </si>
  <si>
    <t>ENTI REG.DIRITTO STUDIO UNIV</t>
  </si>
  <si>
    <t>Altre amministrazioni locali</t>
  </si>
  <si>
    <t>AUTORITA' PORTUALI</t>
  </si>
  <si>
    <t>PARCHI NAZIONALI</t>
  </si>
  <si>
    <t>AZIENDE TURISTICHE</t>
  </si>
  <si>
    <t>AZIENDE CURA E PROMOZ.TURIST.</t>
  </si>
  <si>
    <t>ENTI PARCHI REGIONALI</t>
  </si>
  <si>
    <t>CAMERE DI COMMERCIO 2015</t>
  </si>
  <si>
    <t>ENTI REG. SVILUPPO AGRICOLO</t>
  </si>
  <si>
    <t>ENTI PORTUALI</t>
  </si>
  <si>
    <t>ENTE AUT. DEL FLUMENDOSA</t>
  </si>
  <si>
    <t>ENTE VAL.FOND. AR.PG.SI.TR.</t>
  </si>
  <si>
    <t>ENTE ZONA INDUSTR. TRIESTE</t>
  </si>
  <si>
    <t>Tav. A: Movimento generale di cassa</t>
  </si>
  <si>
    <t>Tav B: Gestione tesoreria – Partite Debitorie</t>
  </si>
  <si>
    <t>Tav. C: Gestione tesoreria – Partite Creditorie</t>
  </si>
  <si>
    <t>Tav. F: Incassi per entrate del bilancio dello Stato</t>
  </si>
  <si>
    <t>Tav. G: Pagamenti per le spese di bilancio distinti per ministeri</t>
  </si>
  <si>
    <t>Tav. H: Pagamenti per le spese di bilancio secondo la classificazione economica</t>
  </si>
  <si>
    <t>Tavola K: Pagamenti per le spese di bilancio secondo la classificazione economica e per tipologia di titolo di spesa e destinazione</t>
  </si>
  <si>
    <t>Tav. L: Conti di soggetti esterni alla P.A.</t>
  </si>
  <si>
    <t>Tav. M: Conti correnti di enti della P.A.</t>
  </si>
  <si>
    <t>Tav. N: Contabilità speciali</t>
  </si>
  <si>
    <t>Tav. P: Situazione delle  Amministrazioni  statali dotate di autonomia di bilancio</t>
  </si>
  <si>
    <t xml:space="preserve">Tav. Q: Situazione delle monete circolanti </t>
  </si>
  <si>
    <t>Tav. D: Raccordo Contabile delle Gestioni del Bilancio dello Stato e della Tesoreria con il saldo di cassa del Settore statale</t>
  </si>
  <si>
    <t>MEF-ART. 81 D.LGS 174-16</t>
  </si>
  <si>
    <t>PATTI PER IL SUD</t>
  </si>
  <si>
    <t>Tavola J: Pagamenti per spese di bilancio secondo la classificazione economica e per missione</t>
  </si>
  <si>
    <t>Tav. E: Raccordo Contabile delle Gestioni del Bilancio dello Stato e della Tesoreria con le emissioni di titoli di Stato ed altri strumenti a breve e medio/lungo termine</t>
  </si>
  <si>
    <t>Tav. I: Pagamenti per le spese di bilancio secondo la classificazione per missione</t>
  </si>
  <si>
    <t>Tav. O: Contabilità speciali di Tesoreria Unica</t>
  </si>
  <si>
    <t>AGENZIA NAZIONALE POLITICHE ATTIVE DEL LAVORO</t>
  </si>
  <si>
    <t>FONDO EUROPEO INTEGRAZIONE CITTADINI PAESI TERZI 2007-2013</t>
  </si>
  <si>
    <t>COMM STRAORD ILVA DL 1-2015</t>
  </si>
  <si>
    <t>FONDO EUROPEO INVESTIMENTI PROGRAMMA INIZIATIVA PMI</t>
  </si>
  <si>
    <t>MATERA CAPITALE EUROPEA CULTURA 2019</t>
  </si>
  <si>
    <t>al 31 dicembre 2017</t>
  </si>
  <si>
    <t>al  31 dicembre 2017</t>
  </si>
  <si>
    <t>INPS FONDO GARANZIA APE LEGGE N. 232-2016</t>
  </si>
  <si>
    <t>FONDO SVILUPPO INVESTIMENTI NEL CINEMA E AUDIOVISIVO</t>
  </si>
  <si>
    <t>CORTE DEI CONTI</t>
  </si>
  <si>
    <t>C.N.E.L.</t>
  </si>
  <si>
    <t>CONSIGLIO DI STATO E T.A.R</t>
  </si>
  <si>
    <t>DIP.TES-MOV.FONDI CON L'ESTERO</t>
  </si>
  <si>
    <t>MINTES DIP.TES.DL 143-98 ART.7</t>
  </si>
  <si>
    <t>EDILIZIA PERSONALE PS L.52-76</t>
  </si>
  <si>
    <t>CON CAP COM L784-80 E L147-13</t>
  </si>
  <si>
    <t>ANTICIP.FINANZ.COMUNI L.784-80</t>
  </si>
  <si>
    <t>CONT.INTERESSI COMUNI L.784-80</t>
  </si>
  <si>
    <t>FONDO ROTAZIONE LEGGE 179-92</t>
  </si>
  <si>
    <t>MIN.TESORO - PENSIONI DI STATO</t>
  </si>
  <si>
    <t>METANO CONT.CAP.L.266-97 ART.9</t>
  </si>
  <si>
    <t>METANO CON.INTER.L.526-82 A.28</t>
  </si>
  <si>
    <t>METANO C.C.L.73-98 ARTT.2-4-6</t>
  </si>
  <si>
    <t>L.608-96 ART.9 C.7 SVIL.ITALIA</t>
  </si>
  <si>
    <t>EDIL.SOVVENZ.PROGR.CENTRALI</t>
  </si>
  <si>
    <t>EDILIZIA AGEVOL.PROGR.CENTRALI</t>
  </si>
  <si>
    <t>F.PROGETTAZIONE PREL.L.144-99</t>
  </si>
  <si>
    <t>DL 269-03 EROG.MUTUI TRASFER</t>
  </si>
  <si>
    <t>DL 269-03 INTERESSI BPF TRASF</t>
  </si>
  <si>
    <t>DL 269-03 INCASSI E PAGAMENTI</t>
  </si>
  <si>
    <t>D.G.T.-CREDITI CEDUTI DA INPS</t>
  </si>
  <si>
    <t>DIP.TO RAG.GEN.STATO - IGEPA</t>
  </si>
  <si>
    <t>AG.SVILUPPO MEZZOGIORNO</t>
  </si>
  <si>
    <t>MIN.TESORO-FRONTALIERI</t>
  </si>
  <si>
    <t>MINISTERO AFFARI ESTERI</t>
  </si>
  <si>
    <t>ISMEA-CON.TTI FILIERA L 80-05</t>
  </si>
  <si>
    <t>CASSA PREV MOTORIZZ CIVILE</t>
  </si>
  <si>
    <t>FONDO INCREMENTO EDILIZIO</t>
  </si>
  <si>
    <t>BANCA POPOLARE DI NOVARA SCRL</t>
  </si>
  <si>
    <t>CONSAP F. CENTR.GARANZ</t>
  </si>
  <si>
    <t>CONSAP FONDO GARANZIA ARTIG.</t>
  </si>
  <si>
    <t>CONSAP C.STA L1142-67 L35-95A2</t>
  </si>
  <si>
    <t>CONSAP L. 317-91 ART. 31</t>
  </si>
  <si>
    <t>CONSAP L. 35-95 ART . 3 BIS</t>
  </si>
  <si>
    <t>DIP.TESORO ART.2 L.341-95</t>
  </si>
  <si>
    <t>MEDCEN L.662-96 GARANZIA PIM</t>
  </si>
  <si>
    <t>SOGESID - FIN.ISTIT</t>
  </si>
  <si>
    <t>SIMEST D.LGS.143-98 F.ESTERO</t>
  </si>
  <si>
    <t>CONSAP EX L.295-73 S. INTERNO</t>
  </si>
  <si>
    <t>AG NAZ A.I.S.I. SPA</t>
  </si>
  <si>
    <t>SIMEST FONDO EX L. 394-81</t>
  </si>
  <si>
    <t>SIMEST FONDI VENTURE CAPITAL</t>
  </si>
  <si>
    <t>AG NAZ A.I.S.I. SPA F.R 289-03</t>
  </si>
  <si>
    <t>FINEST SPA</t>
  </si>
  <si>
    <t>MAP FONDO SALVATAGGIO IMPRESE</t>
  </si>
  <si>
    <t>ISMEA D 06 SUB AGR D LVO185-00</t>
  </si>
  <si>
    <t>FONDO REGIONALE PROTEZ.CIVILE</t>
  </si>
  <si>
    <t>SCUOLA NAZION.AMMINISTRAZIONE</t>
  </si>
  <si>
    <t>PRESIDENZA CONSIGLIO MINISTRI</t>
  </si>
  <si>
    <t>M.INFRASTRUTT.AZ.MOBILITA' MO</t>
  </si>
  <si>
    <t>MIT VOLTURNO SRL ESER PUB SER</t>
  </si>
  <si>
    <t>MIT - FERROVIE E. ROMAGNA SRL</t>
  </si>
  <si>
    <t>FERROTRAMVIARIE SPA</t>
  </si>
  <si>
    <t>SOC SUBALPINA IMPRESE FERROV</t>
  </si>
  <si>
    <t>SOC. LA FERROVIARIA IT.AREZZO</t>
  </si>
  <si>
    <t>R.LOMBARDIA L.380-90 E 194-98</t>
  </si>
  <si>
    <t>REG.PIEMONTE L.380-90 E 194-98</t>
  </si>
  <si>
    <t>MIT VOLTURNO SRL CIRCUMVESUVIA</t>
  </si>
  <si>
    <t>M.TRASP.FERR.APPULO LUCANE</t>
  </si>
  <si>
    <t>M.TRASP.FERR.DEL SUD EST E S.A</t>
  </si>
  <si>
    <t>M.TRASP.FERR.EMILIA ROMAGNA</t>
  </si>
  <si>
    <t>M.TRASP.R.PIEMONTE  DLGS422-97</t>
  </si>
  <si>
    <t>M.TRASP.R.LOMBARDIA DLGS422-97</t>
  </si>
  <si>
    <t>M.TRASP.R.VENETO    DLGS422-97</t>
  </si>
  <si>
    <t>M.TRASP.R.LIGURIA   DLGS422-97</t>
  </si>
  <si>
    <t>M.TRASP.R.EMILIA R. DLGS422-97</t>
  </si>
  <si>
    <t>M.TRASP.R.TOSCANA   DLGS422-97</t>
  </si>
  <si>
    <t>M.TRASP.R.UMBRIA    DLGS422-97</t>
  </si>
  <si>
    <t>M.TRASP.R.LAZIO     DLGS422-97</t>
  </si>
  <si>
    <t>M.TRASP.R.ABRUZZO   DLGS422-97</t>
  </si>
  <si>
    <t>M.TRASP.R.CAMPANIA  DLGS422-97</t>
  </si>
  <si>
    <t>M.TRASP.R.PUGLIA    DLGS422-97</t>
  </si>
  <si>
    <t>M.TRASP.R.BASILICATADLGS422-97</t>
  </si>
  <si>
    <t>M.TRASP.R.CALABRIA  DLGS422-97</t>
  </si>
  <si>
    <t>S.TRA.ART.38C.5-7L.166-02 MIT</t>
  </si>
  <si>
    <t>MIUR ALLOGGI STUDENTI L.338-00</t>
  </si>
  <si>
    <t>CASSA DD PP F. ROTAT. L. 49-87</t>
  </si>
  <si>
    <t>FONDO SVIL MECC AGRIC L.910-66</t>
  </si>
  <si>
    <t>MEDCEN CAPIT RISCHIO PMI L.388</t>
  </si>
  <si>
    <t>ARTIGIANCASSA F. GAR. PC STUD</t>
  </si>
  <si>
    <t>M.A.F-FONDO SOLIDARIETA NAZ.</t>
  </si>
  <si>
    <t>DIP.TESORO ORGANISMI INTERNAZ</t>
  </si>
  <si>
    <t>AG NAZ A.I.S.I. INIZ DIP GIOVE</t>
  </si>
  <si>
    <t>FUNIVIE SPA</t>
  </si>
  <si>
    <t>CONSAP SPA ART. 4 DL 185-08</t>
  </si>
  <si>
    <t>M.RO AMB ART.1 C.1115 L.296-06</t>
  </si>
  <si>
    <t>CONSAP SPA FONDO MUTUI L244-07</t>
  </si>
  <si>
    <t>MIT PIANO ED ABIT DPCM 16-7-09</t>
  </si>
  <si>
    <t>CONSAP FONDO GARANZ PRIMA CASA</t>
  </si>
  <si>
    <t>CONSAP FONDO GIOVA DM 19-11-10</t>
  </si>
  <si>
    <t>CONSAP F. MECENATI-DM12-11-10</t>
  </si>
  <si>
    <t>FONDO LIQUID.DEB. ENTI LOCALI</t>
  </si>
  <si>
    <t>CONSAP-FONDO GAR DEBITI P.A.</t>
  </si>
  <si>
    <t>MEF RIMB FOND LIR SINF L112-13</t>
  </si>
  <si>
    <t>MEF RIS FONDO SVIL E COESIONE</t>
  </si>
  <si>
    <t>CONSAP FON SACE DPCM 19-11-14</t>
  </si>
  <si>
    <t>CONSAP F CART  SOF DM 03-08-16</t>
  </si>
  <si>
    <t>DT  ONERI FONDO C.343 L.266-05</t>
  </si>
  <si>
    <t>AG AISI D.LGS 185-00 L.232-16</t>
  </si>
  <si>
    <t>MEF DT FONDO DL 237-16</t>
  </si>
  <si>
    <t>BANCA NAZIONALE DEL LAVORO</t>
  </si>
  <si>
    <t>ATT.CONTRATTI D'AREA L.662-96</t>
  </si>
  <si>
    <t>PATTI TERRITORIALI L.662-96</t>
  </si>
  <si>
    <t>AGEA - INTERVENTI NAZIONALI</t>
  </si>
  <si>
    <t>CSEA-CASSA SERV.ENERG.AMBIENT.</t>
  </si>
  <si>
    <t>GSE ART 11 COM 11 DL N. 8 - 17</t>
  </si>
  <si>
    <t>A.N.A.S. S.P.A</t>
  </si>
  <si>
    <t>ENTE NAZIONALE RISI</t>
  </si>
  <si>
    <t>ANAS EX FONDO CENTR GARANZIA</t>
  </si>
  <si>
    <t>ICE AGENZ PROM EST INTER IM IT</t>
  </si>
  <si>
    <t>AUTORITA' ENERGIA ELETTR.-GAS</t>
  </si>
  <si>
    <t>AGEA-AIUTI E AMMASSI COMUNIT</t>
  </si>
  <si>
    <t>ANPAL L.236-93 FIN.NAZIONALI</t>
  </si>
  <si>
    <t>ANPAL L.236-93 FIN.COMUNITARI</t>
  </si>
  <si>
    <t>MIN TESORO DPR 532-1973</t>
  </si>
  <si>
    <t>MIN.ECONOMIA FINANZE FEAGA</t>
  </si>
  <si>
    <t>MINTES.F.ROT.POLIT.CEE FIN.NAZ</t>
  </si>
  <si>
    <t>MINTES-F.ROT.FINANZIAM. CEE</t>
  </si>
  <si>
    <t>MEF INTER COMPLEM PROG COMUNIT</t>
  </si>
  <si>
    <t>FONDO EDIFICI DI CULTO</t>
  </si>
  <si>
    <t>CONI</t>
  </si>
  <si>
    <t>ENTE STRU CROCE ROSSA ITALIANA</t>
  </si>
  <si>
    <t>AGENZIA NAZ GIOVANI L 662-96</t>
  </si>
  <si>
    <t>ISTITUTO ITALIANO TECNOLOGIA</t>
  </si>
  <si>
    <t>ISTITUTO SUPERIORE DI SANITA'</t>
  </si>
  <si>
    <t>IST ITAL TECNO ART 18 DL 78-09</t>
  </si>
  <si>
    <t>CONTR.FESR AI COMUNI L.784-80</t>
  </si>
  <si>
    <t>DL 269-03 G.C-C E ASS.POSTALI</t>
  </si>
  <si>
    <t>S. C. I. P.  1</t>
  </si>
  <si>
    <t>DIPARTES CANONI LOCAZ.L.326-03</t>
  </si>
  <si>
    <t>ALIENAZ VEICOLI SEQUES L326-03</t>
  </si>
  <si>
    <t>CONSAP FONDO CONTRIBUTI ARTIG.</t>
  </si>
  <si>
    <t>CONS.SVIL.IND. - POTENZA</t>
  </si>
  <si>
    <t>CONSORZIO ASI AVELLINO</t>
  </si>
  <si>
    <t>ACQUEDOTTO PUGLIESE S.P.A</t>
  </si>
  <si>
    <t>ALUMIX SPA IN L.C.A</t>
  </si>
  <si>
    <t>EFIMPIANTI SPA IN L.C.A</t>
  </si>
  <si>
    <t>EFIM IN LIQUIDAZIONE DL 487-92</t>
  </si>
  <si>
    <t>IST.POLIGRAF.E ZECCA STATO</t>
  </si>
  <si>
    <t>AGENZIA INDUSTRIE DIFESA</t>
  </si>
  <si>
    <t>MEF DIPTES FONDO ART81 L133-08</t>
  </si>
  <si>
    <t>MEF DT FONDO L133-08 DI 3-2-14</t>
  </si>
  <si>
    <t>CONSAP FONDO  C.825 L.208-15</t>
  </si>
  <si>
    <t>POSTE ITALIANE SERV BANCOPOSTA</t>
  </si>
  <si>
    <t>INPS - EX INPDAP GEST B INADEL</t>
  </si>
  <si>
    <t>INPS - EX INPDAP GEST C ENPDEP</t>
  </si>
  <si>
    <t>INPS - EX INPDAP G. A OP PREVI</t>
  </si>
  <si>
    <t>LIQUID.GEST.BUONUSCITA IPOST</t>
  </si>
  <si>
    <t>INPS-ART.24-L.21.12.1978,N.843</t>
  </si>
  <si>
    <t>INPS - EX INPDAP G. PREST CRED</t>
  </si>
  <si>
    <t>INAIL ART 24 L.843-1978</t>
  </si>
  <si>
    <t>INAIL-INCASSI CONTR.UNIFICATI</t>
  </si>
  <si>
    <t>INPS - EX INPDAP PENS CONTR ST</t>
  </si>
  <si>
    <t>INPS - EX INPDAP PENS L.335-95</t>
  </si>
  <si>
    <t>INPS - EX INPDAP GEST D CPDEL</t>
  </si>
  <si>
    <t>INPS - EX INPDAP GEST D CPS</t>
  </si>
  <si>
    <t>INPS - EX INPDAP GEST D CPI</t>
  </si>
  <si>
    <t>INPS - EX INPDAP GEST D CPUG</t>
  </si>
  <si>
    <t>EDIL.SOVV.FONDO GLOBALE REG</t>
  </si>
  <si>
    <t>R. LAZIO   IRAP ALTRI SOGGETTI</t>
  </si>
  <si>
    <t>R. ABRUZZO IRAP ALTRI SOGGETTI</t>
  </si>
  <si>
    <t>R.CALABRIA IRAP ALTRI SOGGETTI</t>
  </si>
  <si>
    <t>R.TOSCANA  IRAP ALTRI SOGGETTI</t>
  </si>
  <si>
    <t>R.MOLISE   IRAP ALTRI SOGGETTI</t>
  </si>
  <si>
    <t>R.PUGLIA   IRAP ALTRI SOGGETTI</t>
  </si>
  <si>
    <t>R. MARCHE  IRAP ALTRI SOGGETTI</t>
  </si>
  <si>
    <t>R. UMBRIA  IRAP ALTRI SOGGETTI</t>
  </si>
  <si>
    <t>R. LIGURIA IRAP ALTRI SOGGETTI</t>
  </si>
  <si>
    <t>R.SARDEGNA IRAP ALTRI SOGGETTI</t>
  </si>
  <si>
    <t>R.PIEMONTE IRAP ALTRI SOGGETTI</t>
  </si>
  <si>
    <t>R.CAMPANIA IRAP ALTRI SOGGETTI</t>
  </si>
  <si>
    <t>R.BASILICATA IRAP ALTRI SOGG</t>
  </si>
  <si>
    <t>R.EMILIA ROM IRAP ALTRI SOGG</t>
  </si>
  <si>
    <t>R.FRIULI V.G IRAP ALTRI SOGG</t>
  </si>
  <si>
    <t>P.A. TRENTO  IRAP ALTRI SOGG</t>
  </si>
  <si>
    <t>P.A. BOLZANO IRAP ALTRI SOGG</t>
  </si>
  <si>
    <t>R. VENETO  IRAP ALTRI SOGGETTI</t>
  </si>
  <si>
    <t>R. LOMBARDIA IRAP ALTRI SOGG</t>
  </si>
  <si>
    <t>R. V.D'AOSTA IRAP ALTRI SOGG</t>
  </si>
  <si>
    <t>R. SICILIA IRAP ALTRI SOGGETTI</t>
  </si>
  <si>
    <t>IRAP ERARIO D. L.VO 446-97</t>
  </si>
  <si>
    <t>R. LAZIO - RIS. CEE - COF. NAZ</t>
  </si>
  <si>
    <t>R.ABRUZZO - RIS. CEE -COF.NAZ.</t>
  </si>
  <si>
    <t>R.CALABRIA -RIS.CEE - COF.NAZ.</t>
  </si>
  <si>
    <t>R.TOSCANA - RIS. CEE -COF.NAZ.</t>
  </si>
  <si>
    <t>R.MOLISE - RIS. CEE - COF.NAZ.</t>
  </si>
  <si>
    <t>R. PUGLIA - RIS. CEE -COF.NAZ.</t>
  </si>
  <si>
    <t>R.MARCHE -RIS. CEE - COF. NAZ.</t>
  </si>
  <si>
    <t>R.UMBRIA - RIS. CEE - COF.NAZ.</t>
  </si>
  <si>
    <t>R.LIGURIA - RIS CEE - COF.NAZ.</t>
  </si>
  <si>
    <t>R.A.SARDEGNA -RIS.CEE-COF.NAZ.</t>
  </si>
  <si>
    <t>R.PIEMONTE -RIS.CEE -COF.NAZ.</t>
  </si>
  <si>
    <t>R.CAMPANIA -RIS.CEE -COF.NAZ.</t>
  </si>
  <si>
    <t>R.BASILICATA -RIS.CEE-COF.NAZ.</t>
  </si>
  <si>
    <t>R.EMILIA - RIS.CEE - COF.NAZ.</t>
  </si>
  <si>
    <t>R.A. FRI.V.G.-RIS.CEE-COF.NAZ.</t>
  </si>
  <si>
    <t>P.A. BOLZANO -RIS.CEE-COF.NAZ.</t>
  </si>
  <si>
    <t>R. VENETO - RIS.CEE - COF.NAZ.</t>
  </si>
  <si>
    <t>R.LOMBARDIA -RIS.CEE -COF.NAZ.</t>
  </si>
  <si>
    <t>R.A.V.D'AOSTA-RIS.CEE-COF.NAZ.</t>
  </si>
  <si>
    <t>R.A.SICILIA - RIS.CEE-COF.NAZ.</t>
  </si>
  <si>
    <t>R.  LAZIO       ADD.IRPEF</t>
  </si>
  <si>
    <t>R.  ABRUZZO     ADD.IRPEF</t>
  </si>
  <si>
    <t>R.  CALABRIA    ADD.IRPEF</t>
  </si>
  <si>
    <t>R.  TOSCANA     ADD.IRPEF</t>
  </si>
  <si>
    <t>R.  MOLISE      ADD.IRPEF</t>
  </si>
  <si>
    <t>R.  PUGLIA      ADD.IRPEF</t>
  </si>
  <si>
    <t>R.  MARCHE      ADD.IRPEF</t>
  </si>
  <si>
    <t>R.  UMBRIA      ADD.IRPEF</t>
  </si>
  <si>
    <t>R.  LIGURIA     ADD.IRPEF</t>
  </si>
  <si>
    <t>R.  SARDEGNA    ADD.IRPEF</t>
  </si>
  <si>
    <t>R.  PIEMONTE    ADD.IRPEF</t>
  </si>
  <si>
    <t>R.  CAMPANIA    ADD.IRPEF</t>
  </si>
  <si>
    <t>R.  BASILICATA  ADD.IRPEF</t>
  </si>
  <si>
    <t>R.  EMILIA ROM. ADD.IRPEF</t>
  </si>
  <si>
    <t>R.  FRIULI V.G. ADD.IRPEF</t>
  </si>
  <si>
    <t>P.  A. TRENTO   ADD.IRPEF</t>
  </si>
  <si>
    <t>P.  A. BOLZANO  ADD.IRPEF</t>
  </si>
  <si>
    <t>R.  VENETO      ADD.IRPEF</t>
  </si>
  <si>
    <t>R.  LOMBARDIA   ADD.IRPEF</t>
  </si>
  <si>
    <t>R.  VALLE D'AOSTA ADD.IRPEF</t>
  </si>
  <si>
    <t>R.  SICILIA       ADD.IRPEF</t>
  </si>
  <si>
    <t>R.  LAZIO       IRAP AMM.PUBBL</t>
  </si>
  <si>
    <t>R.  ABRUZZO     IRAP AMM.PUBBL</t>
  </si>
  <si>
    <t>R.  CALABRIA    IRAP AMM.PUBBL</t>
  </si>
  <si>
    <t>R.  TOSCANA     IRAP AMM.PUBBL</t>
  </si>
  <si>
    <t>R.  MOLISE      IRAP AMM.PUBBL</t>
  </si>
  <si>
    <t>R.  PUGLIA      IRAP AMM.PUBBL</t>
  </si>
  <si>
    <t>R.  MARCHE      IRAP AMM.PUBBL</t>
  </si>
  <si>
    <t>R.  UMBRIA      IRAP AMM.PUBBL</t>
  </si>
  <si>
    <t>R.  LIGURIA     IRAP AMM.PUBBL</t>
  </si>
  <si>
    <t>R.  SARDEGNA    IRAP AMM.PUBBL</t>
  </si>
  <si>
    <t>R.  PIEMONTE    IRAP AMM.PUBBL</t>
  </si>
  <si>
    <t>R.  CAMPANIA    IRAP AMM.PUBBL</t>
  </si>
  <si>
    <t>R.  BASILICATA  IRAP AMM.PUBBL</t>
  </si>
  <si>
    <t>R.  EMILIA R.   IRAP AMM.PUBBL</t>
  </si>
  <si>
    <t>R.  FRIULI V.G. IRAP AMM.PUBBL</t>
  </si>
  <si>
    <t>P. A. TRENTO    IRAP AMM.PUBBL</t>
  </si>
  <si>
    <t>P. A. BOLZANO   IRAP AMM.PUBBL</t>
  </si>
  <si>
    <t>R.  VENETO      IRAP AMM.PUBBL</t>
  </si>
  <si>
    <t>R.  LOMBARDIA   IRAP AMM.PUBBL</t>
  </si>
  <si>
    <t>R.VALLE D'AOSTA IRAP AMM.PUBBL</t>
  </si>
  <si>
    <t>R.  SICILIA     IRAP AMM.PUBBL</t>
  </si>
  <si>
    <t>ARTIGIANCASSA FONDI REGIONALI</t>
  </si>
  <si>
    <t>REG CAMPANIA ART2 C48 L.244-07</t>
  </si>
  <si>
    <t>REGIONE LAZIO ART2 C48 L244-07</t>
  </si>
  <si>
    <t>REG ABRUZZO-PROG IPA ADRIATICO</t>
  </si>
  <si>
    <t>Missione</t>
  </si>
  <si>
    <t>Competenza</t>
  </si>
  <si>
    <t>Residui</t>
  </si>
  <si>
    <t>Organi costituzionali, a rilevanza costituzionale e Presidenza del Consiglio dei ministri</t>
  </si>
  <si>
    <t>Amministrazione generale e supporto alla rappresentanza generale di Governo e dello Stato sul territorio</t>
  </si>
  <si>
    <t>Relazioni finanziarie con le autonomie territoriali</t>
  </si>
  <si>
    <t>L'Italia in Europa e nel mondo</t>
  </si>
  <si>
    <t>Difesa e sicurezza del territorio</t>
  </si>
  <si>
    <t>Giustizia</t>
  </si>
  <si>
    <t>Ordine pubblico e sicurezza</t>
  </si>
  <si>
    <t>Soccorso civile</t>
  </si>
  <si>
    <t>Agricoltura, politiche agroalimentari e pesca</t>
  </si>
  <si>
    <t>Energia e diversificazione delle fonti energetiche</t>
  </si>
  <si>
    <t>Competitivita' e sviluppo delle imprese</t>
  </si>
  <si>
    <t>Regolazione dei mercati</t>
  </si>
  <si>
    <t>Diritto alla mobilita' e sviluppo dei sistemi di trasporto</t>
  </si>
  <si>
    <t>Infrastrutture pubbliche e logistica</t>
  </si>
  <si>
    <t>Comunicazioni</t>
  </si>
  <si>
    <t>Commercio internazionale ed internazionalizzazione del sistema produttivo</t>
  </si>
  <si>
    <t>Ricerca e innovazione</t>
  </si>
  <si>
    <t>Sviluppo sostenibile e tutela del territorio e dell'ambiente</t>
  </si>
  <si>
    <t>Casa e assetto urbanistico</t>
  </si>
  <si>
    <t>Tutela della salute</t>
  </si>
  <si>
    <t>Tutela e valorizzazione dei beni e attivita' culturali e paesaggistici</t>
  </si>
  <si>
    <t>Istruzione scolastica</t>
  </si>
  <si>
    <t>Istruzione universitaria e formazione post-universitaria</t>
  </si>
  <si>
    <t>Diritti sociali, politiche sociali e famiglia</t>
  </si>
  <si>
    <t>Politiche previdenziali</t>
  </si>
  <si>
    <t>Politiche per il lavoro</t>
  </si>
  <si>
    <t>Immigrazione, accoglienza e garanzia dei diritti</t>
  </si>
  <si>
    <t>Sviluppo e riequilibrio territoriale</t>
  </si>
  <si>
    <t>Politiche economico-finanziarie e di bilancio e tutela della finanza pubblica</t>
  </si>
  <si>
    <t>Giovani e sport</t>
  </si>
  <si>
    <t>Turismo</t>
  </si>
  <si>
    <t>Servizi istituzionali e generali delle amministrazioni pubbliche</t>
  </si>
  <si>
    <t>Fondi da ripartire</t>
  </si>
  <si>
    <t>Debito pubblico</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</si>
  <si>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</si>
  <si>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</si>
  <si>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</si>
  <si>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</si>
  <si>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</si>
  <si>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</si>
  <si>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</si>
  <si>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Risorse proprie unione europea</t>
  </si>
  <si>
    <t>Interessi passivi e redditi da capitale</t>
  </si>
  <si>
    <t>Poste correttive e compensative</t>
  </si>
  <si>
    <t>Ammortamenti</t>
  </si>
  <si>
    <t>Altre uscite correnti</t>
  </si>
  <si>
    <t>Investimenti fissi lordi e acquisti di terreni</t>
  </si>
  <si>
    <t>Contributi agli investimenti ad imprese</t>
  </si>
  <si>
    <t>Contributi agli investimenti a famiglie e istituzioni sociali private</t>
  </si>
  <si>
    <t>Contributi agli investimenti a estero</t>
  </si>
  <si>
    <t>Altri trasferimenti in conto capitale</t>
  </si>
  <si>
    <t>Acquisizioni di attivita' finanziarie</t>
  </si>
  <si>
    <t>Rimborso passivita' finanziarie</t>
  </si>
  <si>
    <t>Categoria economica</t>
  </si>
  <si>
    <t>Ordini di Pagare</t>
  </si>
  <si>
    <t>Ordini di Accreditamento</t>
  </si>
  <si>
    <t>Ruoli di Spesa fissa</t>
  </si>
  <si>
    <t>Note di Imputazione</t>
  </si>
  <si>
    <t>Erario</t>
  </si>
  <si>
    <t>Tesoreria</t>
  </si>
  <si>
    <t>Esterno</t>
  </si>
  <si>
    <t>Spesa Secondaria del Funzionario Delegato</t>
  </si>
  <si>
    <t>Stipendi</t>
  </si>
  <si>
    <t>Classificazione economica</t>
  </si>
  <si>
    <t xml:space="preserve">   Redditi da lavoro dipendente</t>
  </si>
  <si>
    <t xml:space="preserve">               Retribuzioni lorde in denaro</t>
  </si>
  <si>
    <t xml:space="preserve">               Retribuzioni in natura</t>
  </si>
  <si>
    <t xml:space="preserve">               Contributi sociali effettivi a carico del datore di lavoro</t>
  </si>
  <si>
    <t xml:space="preserve">               Contributi sociali figurativi a carico del datore di lavoro</t>
  </si>
  <si>
    <t xml:space="preserve">   Consumi intermedi</t>
  </si>
  <si>
    <t xml:space="preserve">               Acquisto di beni</t>
  </si>
  <si>
    <t xml:space="preserve">               Acquisto di servizi effettivi</t>
  </si>
  <si>
    <t xml:space="preserve">   Imposte pagate sulla produzione</t>
  </si>
  <si>
    <t xml:space="preserve">               Imposte pagate sulla produzione</t>
  </si>
  <si>
    <t xml:space="preserve">   Trasferimenti correnti ad amministrazioni pubbliche</t>
  </si>
  <si>
    <t xml:space="preserve">               Amministrazioni centrali</t>
  </si>
  <si>
    <t xml:space="preserve">                        Organi costituzionali</t>
  </si>
  <si>
    <t xml:space="preserve">                        Enti produttori di servizi economici e di regolazione dell'attivita' economica</t>
  </si>
  <si>
    <t xml:space="preserve">                        Enti produttori di servizi assistenziali, ricreativi e culturali</t>
  </si>
  <si>
    <t xml:space="preserve">                        Enti di ricerca</t>
  </si>
  <si>
    <t xml:space="preserve">               Amministrazioni locali</t>
  </si>
  <si>
    <t xml:space="preserve">                        Regioni</t>
  </si>
  <si>
    <t xml:space="preserve">                        Comuni e province</t>
  </si>
  <si>
    <t xml:space="preserve">                        Enti produttori di servizi sanitari</t>
  </si>
  <si>
    <t xml:space="preserve">                        Enti locali produttori di servizi economici e di regolazione dell'attivita' economica</t>
  </si>
  <si>
    <t xml:space="preserve">                        Enti locali produttori di servizi assistenziali ricreativi e culturali</t>
  </si>
  <si>
    <t xml:space="preserve">                        Province comuni - devoluzione di tributi erariali</t>
  </si>
  <si>
    <t xml:space="preserve">               Enti di previdenza</t>
  </si>
  <si>
    <t xml:space="preserve">   Trasferimenti correnti a famiglie e istituzioni sociali private</t>
  </si>
  <si>
    <t xml:space="preserve">               Prestazioni sociali in denaro</t>
  </si>
  <si>
    <t xml:space="preserve">               Trasferimenti sociali in natura</t>
  </si>
  <si>
    <t xml:space="preserve">               Altri trasferimenti</t>
  </si>
  <si>
    <t xml:space="preserve">   Trasferimenti correnti a imprese</t>
  </si>
  <si>
    <t xml:space="preserve">               Contributi ai prodotti e alla produzione</t>
  </si>
  <si>
    <t xml:space="preserve">               Altri trasferimenti a imprese</t>
  </si>
  <si>
    <t xml:space="preserve">   Trasferimenti correnti a estero</t>
  </si>
  <si>
    <t xml:space="preserve">               Trasferimenti correnti a estero</t>
  </si>
  <si>
    <t xml:space="preserve">   Risorse proprie unione europea</t>
  </si>
  <si>
    <t xml:space="preserve">               Risorse proprie unione europea</t>
  </si>
  <si>
    <t xml:space="preserve">   Interessi passivi e redditi da capitale</t>
  </si>
  <si>
    <t xml:space="preserve">               Interessi passivi</t>
  </si>
  <si>
    <t xml:space="preserve">   Poste correttive e compensative</t>
  </si>
  <si>
    <t xml:space="preserve">               Restituzioni e rimborso di imposte</t>
  </si>
  <si>
    <t xml:space="preserve">               Vincite lotto</t>
  </si>
  <si>
    <t xml:space="preserve">               Altre poste correttive e compensative</t>
  </si>
  <si>
    <t xml:space="preserve">   Ammortamenti</t>
  </si>
  <si>
    <t xml:space="preserve">               Beni mobili</t>
  </si>
  <si>
    <t xml:space="preserve">               Beni immobili</t>
  </si>
  <si>
    <t xml:space="preserve">   Altre uscite correnti</t>
  </si>
  <si>
    <t xml:space="preserve">               Premi di assicurazione</t>
  </si>
  <si>
    <t xml:space="preserve">               Altre uscite correnti</t>
  </si>
  <si>
    <t xml:space="preserve">   Investimenti fissi lordi e acquisti di terreni</t>
  </si>
  <si>
    <t xml:space="preserve">               Investimenti fissi lordi</t>
  </si>
  <si>
    <t xml:space="preserve">               Acquisti di terreni e beni materiali non prodotti</t>
  </si>
  <si>
    <t xml:space="preserve">                        Amministrazioni centrali</t>
  </si>
  <si>
    <t xml:space="preserve">                        Enti locali produttori di servizi assistenziali, ricreativi e culturali</t>
  </si>
  <si>
    <t xml:space="preserve">               Enti di previdenza e assistenza sociale</t>
  </si>
  <si>
    <t xml:space="preserve">   Contributi agli investimenti ad imprese</t>
  </si>
  <si>
    <t xml:space="preserve">               Imprese private</t>
  </si>
  <si>
    <t xml:space="preserve">               Imprese pubbliche</t>
  </si>
  <si>
    <t xml:space="preserve">   Contributi agli investimenti a famiglie e istituzioni sociali private</t>
  </si>
  <si>
    <t xml:space="preserve">               Famiglie e istituzioni sociali private</t>
  </si>
  <si>
    <t xml:space="preserve">   Contributi agli investimenti a estero</t>
  </si>
  <si>
    <t xml:space="preserve">               Estero</t>
  </si>
  <si>
    <t xml:space="preserve">   Altri trasferimenti in conto capitale</t>
  </si>
  <si>
    <t xml:space="preserve">               Amministrazioni pubbliche</t>
  </si>
  <si>
    <t xml:space="preserve">               Imprese</t>
  </si>
  <si>
    <t xml:space="preserve">   Acquisizioni di attivita' finanziarie</t>
  </si>
  <si>
    <t xml:space="preserve">               Biglietti, monete, depositi, oro monetario</t>
  </si>
  <si>
    <t xml:space="preserve">               Titoli diversi dalle azioni</t>
  </si>
  <si>
    <t xml:space="preserve">               Concessione di prestiti</t>
  </si>
  <si>
    <t xml:space="preserve">               Azioni e altre partecipazioni</t>
  </si>
  <si>
    <t xml:space="preserve">   Rimborso passivita' finanziarie</t>
  </si>
  <si>
    <t xml:space="preserve">               Titoli</t>
  </si>
  <si>
    <t xml:space="preserve">               Prestiti</t>
  </si>
  <si>
    <t>MINISTERI</t>
  </si>
  <si>
    <t>TITOLO I - SPESE CORRENTI</t>
  </si>
  <si>
    <t>Ministero dell'economia e delle finanze</t>
  </si>
  <si>
    <t>Ministero dello sviluppo economico</t>
  </si>
  <si>
    <t>Ministero del lavoro e delle politiche sociali</t>
  </si>
  <si>
    <t>Ministero della giustizia</t>
  </si>
  <si>
    <t>Ministero degli affari esteri e della cooperazione internazionale</t>
  </si>
  <si>
    <t>Ministero dell'istruzione, dell'universita' e della ricerca</t>
  </si>
  <si>
    <t>Ministero dell'interno</t>
  </si>
  <si>
    <t>Ministero dell'ambiente e della tutela del territorio e del mare</t>
  </si>
  <si>
    <t>Ministero delle infrastrutture e dei trasporti</t>
  </si>
  <si>
    <t>Ministero della difesa</t>
  </si>
  <si>
    <t>Ministero delle politiche agricole alimentari e forestali</t>
  </si>
  <si>
    <t>Ministero dei beni e delle attivita' culturali e del turismo</t>
  </si>
  <si>
    <t>Ministero della salute</t>
  </si>
  <si>
    <t>TOTALE  TITOLO I - SPESE CORRENTI</t>
  </si>
  <si>
    <t>TITOLO II - SPESE IN CONTO CAPITALE</t>
  </si>
  <si>
    <t>TOTALE  TITOLO II - SPESE IN CONTO CAPITALE</t>
  </si>
  <si>
    <t>TITOLO III - RIMBORSO PASSIVITA' FINANZIARIE</t>
  </si>
  <si>
    <t>TOTALE  TITOLO III - RIMBORSO PASSIVITA' FINANZIARIE</t>
  </si>
  <si>
    <t>TITOLO I - ENTRATE TRIBUTARIE</t>
  </si>
  <si>
    <t>CATEGORIA I - IMPOSTE SUL PATRIMONIO E SUL REDDITO</t>
  </si>
  <si>
    <t>Imposta sul reddito delle persone fisiche</t>
  </si>
  <si>
    <t>Imposta sul reddito delle società</t>
  </si>
  <si>
    <t>Imposta sostitutiva delle imposte sui redditi nonchè ritenute sugli interessi e altri redditi di capitale</t>
  </si>
  <si>
    <t>imposte sostitutive previste dall'articolo 3, commi 160, 161 e 162 della legge 23 dicembre 1996, n.662</t>
  </si>
  <si>
    <t>Imposta municipale propria riservata all'erario derivante dagli immobili ad uso produttivo classificati nel gruppo catastale D</t>
  </si>
  <si>
    <t>Imposta sulle riserve matematiche dei rami vita delle società ed enti che esercitano attività assicurativa</t>
  </si>
  <si>
    <t>Imposte dirette derivanti dalla definizione di pendenze e controversie tributarie</t>
  </si>
  <si>
    <t>Imposta sostitutiva sui redditi di cui all'art.44, comma 1, lettera g-quater del testo unico delle imposte sui redditi</t>
  </si>
  <si>
    <t>Imposta sostitutiva delle imposte sui redditi per la rideterminazione dei valori di acquisto di partecipazioni non negoziate nei mercati regolamentati</t>
  </si>
  <si>
    <t>Imposta sostitutiva delle imposte sui redditi per la rideterminazione dei valori di acquisto dei terreni edificabili</t>
  </si>
  <si>
    <t>Ritenute sui contributi degli enti pubblici sui premi, sulle vincite e sui capitali di assicurazioni sulla vita</t>
  </si>
  <si>
    <t>Imposta sostitutiva delle imposte sui redditi da applicare ai fondi pensione ed alle altre forme pensionistiche complementari ed individuali</t>
  </si>
  <si>
    <t>Versamento del contributo di solidarietà del 3%, sulla parte di reddito complessivo eccedente l'importo di 300.000 euro lordi annui, di cui al decreto legge n. 138 del 2011, articolo 2, comma 2</t>
  </si>
  <si>
    <t>Imposta sostitutiva sui redditi derivanti dalla rivalutazione dei fondi per il trattamento di fine rapporto e dai rendimenti attribuiti ai fondi di previdenza</t>
  </si>
  <si>
    <t>Versamenti delle somme dovute in base all'invito al contraddittorio in attuazione della procedura di collaborazione volontaria per l'emersione delle attività finanziarie e patrimoniali costituite o detenute fuori del territorio dello Stato</t>
  </si>
  <si>
    <t>Quota del 35 per cento dell'imposta unica sui giuochi di abilità e sui concorsi pronostici</t>
  </si>
  <si>
    <t>Imposta sul valore delle attività finanziarie detenute all'estero dalle persone fisiche residenti nel territorio dello stato, prevista dal decreto legge n. 201 del 2011, articolo 19, comma 18</t>
  </si>
  <si>
    <t>Altre entrate Categoria I</t>
  </si>
  <si>
    <t>CATEGORIA II - TASSE ED IMPOSTE SUGLI AFFARI</t>
  </si>
  <si>
    <t>Imposta sul valore aggiunto</t>
  </si>
  <si>
    <t>Imposta di bollo</t>
  </si>
  <si>
    <t>Imposta di registro</t>
  </si>
  <si>
    <t>Imposta sulle assicurazioni</t>
  </si>
  <si>
    <t>Canoni di abbonamento alle radio audizioni circolari e alla televisione</t>
  </si>
  <si>
    <t>Tasse automobilistiche</t>
  </si>
  <si>
    <t>Imposta sulle successioni e donazioni</t>
  </si>
  <si>
    <t>Tasse e imposte ipotecarie</t>
  </si>
  <si>
    <t>Tasse sulle concessioni governative escluse quelle per la licenza di porto d'armi anche per uso di caccia</t>
  </si>
  <si>
    <t>Diritti catastali e di scritturato</t>
  </si>
  <si>
    <t>Imposta sulle transazioni finanziarie</t>
  </si>
  <si>
    <t>Imposta sostitutiva delle imposte di registro, di bollo, ipotecarie e catastali e delle tasse sulle concessioni governative</t>
  </si>
  <si>
    <t>Quota del 25 per cento dell'imposta unica sui giuochi di abilità e sui concorsi pronostici</t>
  </si>
  <si>
    <t>Imposta sugli intrattenimenti</t>
  </si>
  <si>
    <t>Tasse di pubblico insegnamento</t>
  </si>
  <si>
    <t>Entrate derivanti dalla definizione delle situazioni e pendenze in materia di imposte indirette</t>
  </si>
  <si>
    <t>Altre entrate Categoria II</t>
  </si>
  <si>
    <t>CATEGORIA III - IMPOSTE SULLA PRODUZIONE, SUI CONSUMI E DOGANE</t>
  </si>
  <si>
    <t>Accisa sui prodotti energetici, loro derivati e prodotti analoghi</t>
  </si>
  <si>
    <t>Accisa sul gas naturale per combustione</t>
  </si>
  <si>
    <t>Accisa sull'energia elettrica</t>
  </si>
  <si>
    <t>Accisa e imposta erariale di consumo sulla birra</t>
  </si>
  <si>
    <t>Accisa e imposta erariale di consumo sugli spiriti</t>
  </si>
  <si>
    <t>Accisa e imposta erariale di consumo sui gas incondensabili delle raffinerie e delle fabbriche che comunque lavorano prodotti petroliferi resi liquidi con la compressione</t>
  </si>
  <si>
    <t>Imposta di consumo sugli oli lubrificanti e sui bitumi di petrolio</t>
  </si>
  <si>
    <t>Sovrimposta di confine sui gas incondensabili di prodotti petroliferi e sui gas stessi resi liquidi con la compressione</t>
  </si>
  <si>
    <t>Accisa sul carbone, lignite e coke di carbon fossile utilizzati per carburazione o combustione</t>
  </si>
  <si>
    <t>Proventi derivanti dalla vendita dei denaturanti, dei prodotti soggetti ad accisa e imposta erariale di consumo e dalla vendita dei contrassegni di Stato per recipienti contenenti prodotti alcoolici, nonchè per i surrogati di caffè e per le relative miscele</t>
  </si>
  <si>
    <t>Sovrimposte di confine (escluse le sovrimposte sugli oli minerali, loro derivati e prodotti analoghi, sui gas incondensabili di prodotti petroliferi e sui gas stessi resi liquidi con la compressione)</t>
  </si>
  <si>
    <t>Altre entrate Categoria III</t>
  </si>
  <si>
    <t>CATEGORIA IV - MONOPOLI</t>
  </si>
  <si>
    <t>Imposta sul consumo dei tabacchi</t>
  </si>
  <si>
    <t>Gettito dell'imposta sul consumo di tabacchi riservato all'erario, ai sensi del decreto legge n. 201 del 2011, articolo 48</t>
  </si>
  <si>
    <t>Altre entrate Categoria IV</t>
  </si>
  <si>
    <t>CATEGORIA V - LOTTO, LOTTERIE ED ALTRE ATTIVITA' DI GIUOCO</t>
  </si>
  <si>
    <t>Proventi del lotto</t>
  </si>
  <si>
    <t>Prelievo erariale dovuto ai sensi del decreto legge 30 settembre 2003, n. 269, sugli apparecchi e congegni di gioco, di cui all'art. 110, comma 6, del regio decreto n. 773 del 1931</t>
  </si>
  <si>
    <t>Proventi delle attività di giuoco</t>
  </si>
  <si>
    <t>Quota del 40 per cento dell'imposta unica sui giuochi di abilità e sui concorsi pronostici</t>
  </si>
  <si>
    <t>Diritto fisso erariale sui concorsi pronostici</t>
  </si>
  <si>
    <t>Altre entrate Categoria V</t>
  </si>
  <si>
    <t>TITOLO II - ENTRATE EXTRA-TRIBUTARIE</t>
  </si>
  <si>
    <t>CATEGORIA VI - PROVENTI SPECIALI</t>
  </si>
  <si>
    <t>Tasse e diritti marittimi</t>
  </si>
  <si>
    <t>Diritti dovuti in relazione alle operazioni tecniche e tecnico-amministrative</t>
  </si>
  <si>
    <t>Entrate derivanti da tributi speciali, riscossi per i servizi resi dal Ministero dell'Economia e delle Finanze</t>
  </si>
  <si>
    <t>Altre entrate Categoria VI</t>
  </si>
  <si>
    <t>CATEGORIA VII - PROVENTI DI SERVIZI PUBBLICI MINORI</t>
  </si>
  <si>
    <t>Proventi derivanti dalla vendita dei biglietti delle lotterie nazionali ad estrazione istantanea</t>
  </si>
  <si>
    <t>Entrate eventuali e diverse del Ministero dell'Economia e delle Finanze già di pertinenza del Ministero del Tesoro, del Bilancio e della Programmazione Economica</t>
  </si>
  <si>
    <t>Proventi derivanti dal gioco del bingo</t>
  </si>
  <si>
    <t>Entrate derivanti da attività e servizi di telecomunicazione ad uso privato, da servizi resi a vario titolo e da sanzioni pecuniarie per illeciti amministrativi, indennità e interessi di mora</t>
  </si>
  <si>
    <t>Quota del 20 per cento delle sanzioni pecuniarie riscosse in materia di imposte dirette da destinare ai fondi di previdenza per il personale dell'ex Ministero delle Finanze ed al fondo di assistenza per i finanzieri per scopi istituzionali</t>
  </si>
  <si>
    <t>Proventi relativi ai canoni di concessione per la gestione della rete telematica relativa agli apparecchi da divertimento ed intrattenimento ed ai giochi numerici a totalizzatore nazionale</t>
  </si>
  <si>
    <t>Oblazioni e condanne alle pene pecuniarie per contravvenzioni alle norme per la tutela delle strade e per la circolazione</t>
  </si>
  <si>
    <t>Ritenuta del 6 per cento sulle vincite del gioco del lotto</t>
  </si>
  <si>
    <t>Multe, ammende e sanzioni amministrative inflitte dalle autorità giudiziarie ed amministrative con esclusione di quelle aventi natura tributaria</t>
  </si>
  <si>
    <t>Risorse del fondo unico giustizia</t>
  </si>
  <si>
    <t>Altre entrate Categoria VII</t>
  </si>
  <si>
    <t>CATEGORIA VIII - PROVENTI DEI BENI DELLO STATO</t>
  </si>
  <si>
    <t>Versamento del canone annuo sui ricavi conseguiti dalle subconcessioni collegate all'utilizzo del sedime autostradale e dalle altre attività collaterali svolte dai concessionari autostradali</t>
  </si>
  <si>
    <t>Proventi dei beni demaniali esclusi quelli derivanti dai beni del Demanio idrico</t>
  </si>
  <si>
    <t>Somme corrispondenti all'incremento dell'aliquota di prodotto dovuto annualmente dal titolare unico o contitolare di ciascuna concessione per le produzioni di idrocarburi liquidi e gassosi estratti in mare</t>
  </si>
  <si>
    <t>Diritti erariali sui permessi di prospezione e di ricerca mineraria e sulle concessioni di esercizio di coltivazione di miniere e cave. canoni sui permessi di prospezione e di ricerca mineraria e sulle concessioni dell'esercizio di coltivazioni di miniere e cave. aliquote in valore del prodotto (royalties) da corrispondersi allo Stato dai concessionari di coltivazioni di idrocarburi liquidi e gassosi nella terraferma, nel mare territoriale e nella piattaforma continentale</t>
  </si>
  <si>
    <t>Redditi di beni immobili patrimoniali per affitti, concessioni e canoni vari, compresi quelli derivanti dall'utilizzazione di alloggi in fabbricati dello Stato situati all'estero. Interessi sul residuo prezzo capitale di beni venduti. Altri introiti relativi ai beni del patrimonio immobiliare</t>
  </si>
  <si>
    <t>Entrate eventuali diverse della Direzione Generale del Demanio</t>
  </si>
  <si>
    <t>Proventi delle miniere e delle sorgenti termali e minerali pertinenti allo Stato</t>
  </si>
  <si>
    <t>Entrate derivanti dalla regolarizzazione di occupazioni sul Demanio marittimo</t>
  </si>
  <si>
    <t>Altre entrate Categoria VIII</t>
  </si>
  <si>
    <t>CATEGORIA IX - PRODOTTI NETTI DI AZIENDE AUTONOME ED UTILI DI GESTIONI</t>
  </si>
  <si>
    <t>Dividendi dovuti dalle Società per Azioni derivate dalla trasformazione degli Enti Pubblici nonchè utili da versare da parte degli Enti Pubblici in base a disposizioni normative o statutarie</t>
  </si>
  <si>
    <t>Altre entrate Categoria IX</t>
  </si>
  <si>
    <t>CATEGORIA X - INTERESSI SU ANTICIPAZIONI E CREDITI VARI DEL TESORO</t>
  </si>
  <si>
    <t>Versamento da parte degli enti territoriali degli interessi dovuti sulle somme anticipate dallo stato, ai sensi del d.l. 35/2013 e del d.l. 66/2014</t>
  </si>
  <si>
    <t>Somme dovute dalla Banca d'Italia a titolo di eccedenza del rendimento di tutte le attività nei confronti del Tesoro e a titolo di remunerazione del saldo relativo al conto "Disponibilità del Tesoro per il Servizio di Tesoreria", nonché introiti relativi ad eventuali interventi sulla Gestione del Debito</t>
  </si>
  <si>
    <t>Interessi relativi alla riscossione delle Imposte Dirette</t>
  </si>
  <si>
    <t>Altre entrate Categoria X</t>
  </si>
  <si>
    <t>CATEGORIA XI - RICUPERI, RIMBORSI E CONTRIBUTI</t>
  </si>
  <si>
    <t>Rimborsi e concorsi diversi dovuti dagli Enti Territoriali</t>
  </si>
  <si>
    <t>Somme da introitare per il finanziamento dell'Assistenza Sanitaria</t>
  </si>
  <si>
    <t>Sanzioni relative alla riscossione delle Imposte Dirette</t>
  </si>
  <si>
    <t>Sanzioni relative alla riscossione delle Imposte Indirette</t>
  </si>
  <si>
    <t>Rimborso da parte delle Comunità Europee delle spese di riscossione delle risorse proprie</t>
  </si>
  <si>
    <t>Contributo unificato di iscrizione a ruolo nei procedimenti giurisdizionali, con esclusione di quelli relativi al processo tributario</t>
  </si>
  <si>
    <t>Somme prelevate dai Conti Correnti di Tesoreria del Fondo di Rotazione per l'attuazione delle Politiche Comunitarie istituito presso il Ministero dell'Economia e delle Finanze</t>
  </si>
  <si>
    <t>Versamento del contributo amministrativo dovuto per il rilascio del passaporto ordinario</t>
  </si>
  <si>
    <t>Altre entrate Categoria XI</t>
  </si>
  <si>
    <t>CATEGORIA XII - PARTITE CHE SI COMPENSANO NELLA SPESA</t>
  </si>
  <si>
    <t>Dazi della Tariffa Doganale Comune (T.D.C.) ed altri diritti fissati dalle Istituzioni della Unione Europea</t>
  </si>
  <si>
    <t>Altre entrate Categoria XII</t>
  </si>
  <si>
    <t>TITOLO III - ALIENAZIONE ED AMMORTAMENTO DI BENI PATRIMONIALI E RISCOSSIONE DI CREDITI</t>
  </si>
  <si>
    <t>CATEGORIA XIII - VENDITA DI BENI ED AFFRANCAZIONE DI CANONI</t>
  </si>
  <si>
    <t>Introiti derivanti dalle dismissioni degli immobili in uso al ministero della difesa, inclusi quelli di carattere residenziale</t>
  </si>
  <si>
    <t>Versamenti relativi al controvalore dei Titoli di Stato, ai proventi relativi alla vendita di Partecipazioni dello Stato, nonchè ad entrate straordinarie dello Stato nei limiti stabiliti dalla legge, da destinare al Fondo per l'Ammortamento dei Titoli di Stato</t>
  </si>
  <si>
    <t>Entrate per prezzo capitale della vendita dei beni immobili dello Stato</t>
  </si>
  <si>
    <t>Altre entrate Categoria XIII</t>
  </si>
  <si>
    <t>CATEGORIA XV - RIMBORSO DI ANTICIPAZIONI E DI CREDITI VARI DEL TESORO</t>
  </si>
  <si>
    <t>Altre entrate Categoria XV</t>
  </si>
  <si>
    <t>TITOLO IV - ACCENSIONE DI PRESTITI</t>
  </si>
  <si>
    <t>Ricavo netto delle emissioni di titoli del debito pubblico e dei prestiti interni ed internazionali</t>
  </si>
  <si>
    <t>Al 31 Dicembre 2017</t>
  </si>
  <si>
    <t>Monete da                        €   2,00</t>
  </si>
  <si>
    <t>Monete d'oro da             € 20,00</t>
  </si>
  <si>
    <t>Monete d'oro da             € 50,00</t>
  </si>
  <si>
    <t>Categoria eonomica</t>
  </si>
  <si>
    <t>Imposta sostitutiva dell'imposta sul reddito delle persone fisiche e delle relative addizionali, nonchè delle imposte di registro e di bollo sul contratto di locazione (cedolare secca)</t>
  </si>
  <si>
    <t>Altre entrate</t>
  </si>
  <si>
    <t>LIGESTRA S.R.L</t>
  </si>
  <si>
    <t>Contributi agli investimenti ad amministrazioni pubbliche</t>
  </si>
  <si>
    <t xml:space="preserve">   Contributi agli investimenti ad amministrazioni pubbliche</t>
  </si>
  <si>
    <t>Versamento della quota interessi delle rate dei mutui erogati dalla Cassa Depositi e Prestiti trasferiti al Ministero dell'Economia e delle Finanze da destinare al pagamento degli interessi relativi ai Buoni fruttiferi postali</t>
  </si>
  <si>
    <t>Versamenti corrispondenti alle risorse accertate sul Fondo per l'Erogazione ai lavoratori dipendenti del settore privato dei trattamenti di fine rapporto di cui all'articolo 2120 del Codice Civile</t>
  </si>
  <si>
    <t>Versamento da parte dell'Inps e dell'Inail dei fondi riscossi e già destinati per legge all'Onpi da ripartire tra le Regioni ai sensi dell'articolo 1 duodecies della legge 21 ottobre 1978, n.641</t>
  </si>
  <si>
    <t>Somme provenienti dalle riduzioni di spesa derivanti dall'adozione delle misure di cui all'articolo 8, comma 3, del decreto-legge 6 luglio 2012, n. 95, e successive modificazioni, versate dagli Enti e dagli Organismi anche costituiti in forma societaria, dotati di autonomia finanziaria</t>
  </si>
  <si>
    <t>Versamento della quota capitale delle rate dei mutui erogati dalla Cassa Depositi e Prestiti</t>
  </si>
  <si>
    <t>Valore nominale delle monete metalliche</t>
  </si>
  <si>
    <t>INPS-TFR ART.1 C.755 L.296-06</t>
  </si>
  <si>
    <t>P.A. TRENTO -RIS.CEE-COF.NAZ.</t>
  </si>
  <si>
    <t>Proventi derivanti dalla messa all'asta delle quantità di quote di emissione di gas ad effetto serra, determinate con decisione della commissione europea, direttiva 2003/87/ce</t>
  </si>
  <si>
    <t>CASSA SPEC.CONTO NUMISMATICO</t>
  </si>
  <si>
    <t>Altre rettifiche*</t>
  </si>
  <si>
    <t>dal 1 gennaio - al 30 aprile 2018</t>
  </si>
  <si>
    <t>Monete emesse al 30 aprile 2018</t>
  </si>
  <si>
    <t>al 30 aprile 2018</t>
  </si>
  <si>
    <t>al  30 aprile 2018</t>
  </si>
  <si>
    <t>Partecipazione dello Stato agli utili di gestione dell'Istituto di emissione</t>
  </si>
  <si>
    <t>Versamento da parte degli enti territoriali della quota di capitale delle somme anticipate dallo stato, ai sensi del decreto-legge 35 del 2013 e del decreto legge 66 del 2014, da destinare al fondo ammortamento dei titoli di stato</t>
  </si>
  <si>
    <t>CATEGORIA XX - ACCENSIONE DI PRESTITI</t>
  </si>
  <si>
    <t xml:space="preserve">                                                            </t>
  </si>
  <si>
    <t>Al 31 Dicembre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</si>
</sst>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2]\ * #,##0.00_-;\-[$€-2]\ * #,##0.00_-;_-[$€-2]\ * &quot;-&quot;??_-"/>
    <numFmt numFmtId="165" formatCode="_(* #,##0.00_);_(* \(#,##0.00\);_(* &quot;-&quot;??_);_(@_)"/>
    <numFmt numFmtId="166" formatCode="#,##0.00%"/>
    <numFmt numFmtId="167" formatCode="#,##0.00;\-;\ "/>
    <numFmt numFmtId="168" formatCode="#,##0.00;\-;0"/>
    <numFmt numFmtId="169" formatCode="#,##0.00;\-#,##0.00;\ "/>
  </numFmts>
  <fonts count="47">
    <font>
      <sz val="10"/>
      <name val="Arial"/>
      <family val="2"/>
    </font>
    <font>
      <sz val="11"/>
      <color theme="1"/>
      <name val="Calibri"/>
      <family val="2"/>
      <scheme val="minor"/>
    </font>
    <font>
      <sz val="11"/>
      <color theme="1"/>
      <name val="Calibri"/>
      <family val="2"/>
      <scheme val="minor"/>
    </font>
    <font>
      <sz val="10"/>
      <name val="Arial"/>
      <family val="2"/>
    </font>
    <font>
      <b/>
      <i/>
      <sz val="10"/>
      <name val="Arial"/>
      <family val="2"/>
    </font>
    <font>
      <sz val="8"/>
      <name val="Times New Roman"/>
      <family val="1"/>
    </font>
    <font>
      <sz val="10"/>
      <name val="Times New Roman"/>
      <family val="1"/>
    </font>
    <font>
      <sz val="8"/>
      <name val="Frutiger LT 45 Light"/>
      <family val="2"/>
    </font>
    <font>
      <b/>
      <sz val="8"/>
      <name val="Frutiger LT 45 Light"/>
      <family val="2"/>
    </font>
    <font>
      <b/>
      <sz val="8"/>
      <color rgb="FFFFFFFF"/>
      <name val="Frutiger LT 45 Light"/>
      <family val="2"/>
    </font>
    <font>
      <sz val="11"/>
      <name val="Frutiger LT 45 Light"/>
      <family val="2"/>
    </font>
    <font>
      <i/>
      <sz val="8"/>
      <name val="Frutiger LT 45 Light"/>
      <family val="2"/>
    </font>
    <font>
      <b/>
      <sz val="8"/>
      <color rgb="FF000000"/>
      <name val="'Frutiger LT Com 45 Light'"/>
    </font>
    <font>
      <sz val="8"/>
      <color rgb="FF000000"/>
      <name val="Frutiger LT 45 Light"/>
      <family val="2"/>
    </font>
    <font>
      <b/>
      <sz val="9"/>
      <name val="Frutiger LT 45 Light"/>
      <family val="2"/>
    </font>
    <font>
      <sz val="8"/>
      <name val="Arial"/>
      <family val="2"/>
    </font>
    <font>
      <sz val="10"/>
      <name val="Arial"/>
      <family val="2"/>
    </font>
    <font>
      <sz val="9"/>
      <name val="Frutiger LT 45 Light"/>
      <family val="2"/>
    </font>
    <font>
      <sz val="10"/>
      <color rgb="FF000000"/>
      <name val="Arial"/>
      <family val="2"/>
    </font>
    <font>
      <sz val="6"/>
      <color rgb="FF000000"/>
      <name val="Arial"/>
      <family val="2"/>
    </font>
    <font>
      <b/>
      <i/>
      <sz val="8"/>
      <color rgb="FF000000"/>
      <name val="'Frutiger LT Com 45 Light'"/>
    </font>
    <font>
      <b/>
      <sz val="8"/>
      <color rgb="FFFFFFFF"/>
      <name val="'Frutiger LT Com 45 Light'"/>
    </font>
    <font>
      <sz val="8"/>
      <color rgb="FF000000"/>
      <name val="'Frutiger LT Com 45 Light'"/>
    </font>
    <font>
      <sz val="10"/>
      <color rgb="FF000000"/>
      <name val="Arial"/>
      <family val="2"/>
    </font>
    <font>
      <b/>
      <i/>
      <sz val="14"/>
      <color rgb="FF000000"/>
      <name val="'Frutiger LT Com 45 Light'"/>
    </font>
    <font>
      <sz val="10"/>
      <color rgb="FF333333"/>
      <name val="'Frutiger LT Com 45 Light'"/>
    </font>
    <font>
      <b/>
      <sz val="10"/>
      <color rgb="FF333333"/>
      <name val="'Frutiger LT Com 45 Light'"/>
    </font>
    <font>
      <sz val="6"/>
      <color rgb="FF000000"/>
      <name val="Arial"/>
      <family val="2"/>
    </font>
    <font>
      <sz val="9"/>
      <color rgb="FF333333"/>
      <name val="Arial"/>
      <family val="2"/>
    </font>
    <font>
      <sz val="8"/>
      <color rgb="FF333333"/>
      <name val="'Frutiger LT Com 45 Light'"/>
    </font>
    <font>
      <b/>
      <sz val="8"/>
      <color rgb="FF333333"/>
      <name val="'Frutiger LT Com 45 Light'"/>
    </font>
    <font>
      <b/>
      <sz val="9"/>
      <color rgb="FF000000"/>
      <name val="'Frutiger LT Com 45 Light'"/>
    </font>
    <font>
      <i/>
      <sz val="8"/>
      <color rgb="FF333333"/>
      <name val="'Frutiger LT Com 45 Light'"/>
    </font>
    <font>
      <sz val="9"/>
      <color rgb="FF333333"/>
      <name val="Arial"/>
      <family val="2"/>
    </font>
    <font>
      <b/>
      <i/>
      <sz val="8"/>
      <color rgb="FF333333"/>
      <name val="'Frutiger LT Com 45 Light'"/>
    </font>
    <font>
      <b/>
      <sz val="8"/>
      <color indexed="9"/>
      <name val="'Frutiger LT Com 45 Light'"/>
    </font>
    <font>
      <b/>
      <sz val="8"/>
      <color indexed="63"/>
      <name val="'Frutiger LT Com 45 Light'"/>
    </font>
    <font>
      <sz val="8"/>
      <color indexed="63"/>
      <name val="'Frutiger LT Com 45 Light'"/>
    </font>
    <font>
      <b/>
      <sz val="9"/>
      <color indexed="8"/>
      <name val="Frutiger LT 45 Light"/>
      <family val="2"/>
    </font>
    <font>
      <b/>
      <sz val="9"/>
      <color theme="1"/>
      <name val="Frutiger LT 45 Light"/>
      <family val="2"/>
    </font>
    <font>
      <b/>
      <sz val="8"/>
      <color indexed="8"/>
      <name val="'Frutiger LT Com 45 Light'"/>
    </font>
    <font>
      <sz val="8"/>
      <color indexed="8"/>
      <name val="'Frutiger LT Com 45 Light'"/>
    </font>
    <font>
      <sz val="10"/>
      <name val="Arial"/>
    </font>
    <font>
      <sz val="10"/>
      <color rgb="FF000000"/>
      <name val="Arial"/>
    </font>
    <font>
      <b/>
      <sz val="8"/>
      <color rgb="FF000000"/>
      <name val="Arial"/>
    </font>
    <font>
      <sz val="8"/>
      <color rgb="FF333333"/>
      <name val="Arial"/>
    </font>
    <font>
      <b/>
      <sz val="8"/>
      <color rgb="FF333333"/>
      <name val="Arial"/>
    </font>
  </fonts>
  <fills count="16">
    <fill>
      <patternFill patternType="none"/>
    </fill>
    <fill>
      <patternFill patternType="gray125"/>
    </fill>
    <fill>
      <patternFill patternType="solid">
        <fgColor rgb="FFDBE5F1"/>
        <bgColor rgb="FFFFFFFF"/>
      </patternFill>
    </fill>
    <fill>
      <patternFill patternType="solid">
        <fgColor rgb="FF0B64A0"/>
        <bgColor indexed="64"/>
      </patternFill>
    </fill>
    <fill>
      <patternFill patternType="solid">
        <fgColor rgb="FFDBE5F1"/>
        <bgColor indexed="64"/>
      </patternFill>
    </fill>
    <fill>
      <patternFill patternType="solid">
        <fgColor indexed="9"/>
        <bgColor indexed="64"/>
      </patternFill>
    </fill>
    <fill>
      <patternFill patternType="solid">
        <fgColor rgb="FFD8D8D8"/>
        <bgColor indexed="64"/>
      </patternFill>
    </fill>
    <fill>
      <patternFill patternType="solid">
        <fgColor rgb="FFFFFFFF"/>
        <bgColor rgb="FFFFFFFF"/>
      </patternFill>
    </fill>
    <fill>
      <patternFill patternType="solid">
        <fgColor rgb="FF0B64A0"/>
        <bgColor rgb="FFFFFFFF"/>
      </patternFill>
    </fill>
    <fill>
      <patternFill patternType="solid">
        <fgColor rgb="FFD8D8D8"/>
        <bgColor rgb="FFFFFFFF"/>
      </patternFill>
    </fill>
    <fill>
      <patternFill patternType="solid">
        <fgColor rgb="FFFCFDFD"/>
        <bgColor rgb="FFFFFFFF"/>
      </patternFill>
    </fill>
    <fill>
      <patternFill patternType="solid">
        <fgColor indexed="9"/>
        <bgColor indexed="9"/>
      </patternFill>
    </fill>
    <fill>
      <patternFill patternType="solid">
        <fgColor theme="0"/>
        <bgColor indexed="9"/>
      </patternFill>
    </fill>
    <fill>
      <patternFill patternType="solid">
        <fgColor rgb="FF0B64A0"/>
        <bgColor indexed="9"/>
      </patternFill>
    </fill>
    <fill>
      <patternFill patternType="solid">
        <fgColor rgb="FFDBE5F1"/>
        <bgColor indexed="9"/>
      </patternFill>
    </fill>
    <fill>
      <patternFill patternType="solid">
        <fgColor rgb="FFD8D8D8"/>
        <bgColor indexed="9"/>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8"/>
      </left>
      <right/>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bottom/>
      <diagonal/>
    </border>
    <border>
      <left style="thin">
        <color rgb="FF000000"/>
      </left>
      <right style="thin">
        <color rgb="FFEBEBEB"/>
      </right>
      <top style="thin">
        <color rgb="FF000000"/>
      </top>
      <bottom style="thin">
        <color rgb="FF000000"/>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s>
  <cellStyleXfs count="28">
    <xf numFmtId="0" fontId="0" fillId="0" borderId="0"/>
    <xf numFmtId="43" fontId="3" fillId="0" borderId="0" applyFont="0" applyFill="0" applyBorder="0" applyAlignment="0" applyProtection="0"/>
    <xf numFmtId="164" fontId="3" fillId="0" borderId="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3" fillId="0" borderId="0" applyFont="0" applyFill="0" applyBorder="0" applyAlignment="0" applyProtection="0"/>
    <xf numFmtId="0" fontId="3" fillId="0" borderId="0"/>
    <xf numFmtId="0" fontId="3" fillId="0" borderId="0"/>
    <xf numFmtId="0" fontId="5"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0" fontId="16" fillId="0" borderId="0"/>
    <xf numFmtId="0" fontId="18" fillId="0" borderId="0"/>
    <xf numFmtId="0" fontId="23" fillId="0" borderId="0"/>
    <xf numFmtId="0" fontId="42" fillId="0" borderId="0"/>
    <xf numFmtId="0" fontId="43" fillId="0" borderId="0"/>
  </cellStyleXfs>
  <cellXfs count="226">
    <xf numFmtId="0" fontId="0" fillId="0" borderId="0" xfId="0"/>
    <xf numFmtId="43" fontId="0" fillId="0" borderId="0" xfId="1" applyFont="1"/>
    <xf numFmtId="0" fontId="10" fillId="0" borderId="0" xfId="0" applyFont="1"/>
    <xf numFmtId="43" fontId="12" fillId="2" borderId="7" xfId="20" applyFont="1" applyFill="1" applyBorder="1" applyAlignment="1">
      <alignment horizontal="right" vertical="center" indent="1"/>
    </xf>
    <xf numFmtId="43" fontId="12" fillId="2" borderId="6" xfId="20" applyFont="1" applyFill="1" applyBorder="1" applyAlignment="1">
      <alignment horizontal="left" vertical="center" wrapText="1" indent="1"/>
    </xf>
    <xf numFmtId="0" fontId="7" fillId="0" borderId="0" xfId="0" applyFont="1"/>
    <xf numFmtId="4" fontId="7" fillId="0" borderId="0" xfId="0" applyNumberFormat="1" applyFont="1" applyBorder="1" applyAlignment="1">
      <alignment horizontal="right" vertical="center" wrapText="1"/>
    </xf>
    <xf numFmtId="0" fontId="15" fillId="0" borderId="0" xfId="0" applyFont="1"/>
    <xf numFmtId="4" fontId="13" fillId="0" borderId="0" xfId="0" applyNumberFormat="1" applyFont="1" applyFill="1" applyBorder="1" applyAlignment="1">
      <alignment horizontal="right" vertical="center" indent="1"/>
    </xf>
    <xf numFmtId="4" fontId="13" fillId="0" borderId="5" xfId="0" applyNumberFormat="1" applyFont="1" applyFill="1" applyBorder="1" applyAlignment="1">
      <alignment horizontal="right" vertical="center" indent="1"/>
    </xf>
    <xf numFmtId="43" fontId="12" fillId="2" borderId="8" xfId="20" applyFont="1" applyFill="1" applyBorder="1" applyAlignment="1">
      <alignment horizontal="right" vertical="center" wrapText="1" indent="1"/>
    </xf>
    <xf numFmtId="0" fontId="13" fillId="0" borderId="4" xfId="0" applyFont="1" applyFill="1" applyBorder="1" applyAlignment="1">
      <alignment horizontal="left" vertical="center" indent="1"/>
    </xf>
    <xf numFmtId="4" fontId="7" fillId="0" borderId="0" xfId="0" applyNumberFormat="1" applyFont="1" applyBorder="1" applyAlignment="1">
      <alignment horizontal="right" vertical="center"/>
    </xf>
    <xf numFmtId="0" fontId="7" fillId="0" borderId="0" xfId="0" applyFont="1" applyAlignment="1">
      <alignment horizontal="center" vertical="center" wrapText="1"/>
    </xf>
    <xf numFmtId="0" fontId="7" fillId="0" borderId="4" xfId="0" applyFont="1" applyBorder="1" applyAlignment="1">
      <alignment horizontal="left" vertical="center" indent="1"/>
    </xf>
    <xf numFmtId="4" fontId="7" fillId="0" borderId="0" xfId="0" applyNumberFormat="1" applyFont="1" applyBorder="1" applyAlignment="1">
      <alignment horizontal="right" vertical="center" indent="1"/>
    </xf>
    <xf numFmtId="4" fontId="7" fillId="0" borderId="5" xfId="0" applyNumberFormat="1" applyFont="1" applyBorder="1" applyAlignment="1">
      <alignment horizontal="right" vertical="center" indent="1"/>
    </xf>
    <xf numFmtId="0" fontId="8" fillId="0" borderId="0" xfId="0" applyFont="1"/>
    <xf numFmtId="43" fontId="12" fillId="2" borderId="1" xfId="20" applyFont="1" applyFill="1" applyBorder="1" applyAlignment="1">
      <alignment horizontal="left" vertical="center" wrapText="1" indent="1"/>
    </xf>
    <xf numFmtId="43" fontId="12" fillId="2" borderId="2" xfId="20" applyFont="1" applyFill="1" applyBorder="1" applyAlignment="1">
      <alignment horizontal="right" vertical="center" indent="1"/>
    </xf>
    <xf numFmtId="43" fontId="12" fillId="2" borderId="3" xfId="20" applyFont="1" applyFill="1" applyBorder="1" applyAlignment="1">
      <alignment horizontal="right" vertical="center" indent="1"/>
    </xf>
    <xf numFmtId="0" fontId="7" fillId="0" borderId="4" xfId="0" applyFont="1" applyBorder="1" applyAlignment="1">
      <alignment vertical="center"/>
    </xf>
    <xf numFmtId="4" fontId="7" fillId="0" borderId="5" xfId="0" applyNumberFormat="1" applyFont="1" applyBorder="1" applyAlignment="1">
      <alignment horizontal="right" vertical="center"/>
    </xf>
    <xf numFmtId="2" fontId="7" fillId="0" borderId="4" xfId="0" applyNumberFormat="1" applyFont="1" applyBorder="1" applyAlignment="1">
      <alignment horizontal="left" vertical="center" indent="1"/>
    </xf>
    <xf numFmtId="43" fontId="12" fillId="2" borderId="3" xfId="20" applyFont="1" applyFill="1" applyBorder="1" applyAlignment="1">
      <alignment vertical="center"/>
    </xf>
    <xf numFmtId="0" fontId="9" fillId="3" borderId="11"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9" fillId="3" borderId="5" xfId="0" applyFont="1" applyFill="1" applyBorder="1" applyAlignment="1">
      <alignment horizontal="center" vertical="center"/>
    </xf>
    <xf numFmtId="0" fontId="9" fillId="3" borderId="9"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8" fillId="0" borderId="9" xfId="0" applyFont="1" applyBorder="1" applyAlignment="1">
      <alignment horizontal="left" vertical="center" wrapText="1"/>
    </xf>
    <xf numFmtId="0" fontId="6" fillId="0" borderId="10" xfId="0" applyFont="1" applyBorder="1" applyAlignment="1">
      <alignment horizontal="right" vertical="center" wrapText="1" indent="1"/>
    </xf>
    <xf numFmtId="0" fontId="7" fillId="0" borderId="10" xfId="0" applyFont="1" applyBorder="1" applyAlignment="1">
      <alignment horizontal="right" vertical="center" wrapText="1" indent="1"/>
    </xf>
    <xf numFmtId="0" fontId="6" fillId="0" borderId="11" xfId="0" applyFont="1" applyBorder="1" applyAlignment="1">
      <alignment horizontal="right" vertical="center" wrapText="1" indent="1"/>
    </xf>
    <xf numFmtId="0" fontId="7" fillId="0" borderId="4" xfId="0" applyFont="1" applyBorder="1" applyAlignment="1">
      <alignment horizontal="left" vertical="center" wrapText="1"/>
    </xf>
    <xf numFmtId="4" fontId="7" fillId="0" borderId="0" xfId="0" applyNumberFormat="1" applyFont="1" applyBorder="1" applyAlignment="1">
      <alignment horizontal="right" vertical="center" wrapText="1" indent="1"/>
    </xf>
    <xf numFmtId="4" fontId="7" fillId="0" borderId="5" xfId="0" applyNumberFormat="1" applyFont="1" applyBorder="1" applyAlignment="1">
      <alignment horizontal="right" vertical="center" wrapText="1" indent="1"/>
    </xf>
    <xf numFmtId="0" fontId="8" fillId="0" borderId="4" xfId="0" applyFont="1" applyBorder="1" applyAlignment="1">
      <alignment horizontal="left" vertical="center" wrapText="1"/>
    </xf>
    <xf numFmtId="0" fontId="6" fillId="0" borderId="0" xfId="0" applyFont="1" applyBorder="1" applyAlignment="1">
      <alignment horizontal="right" vertical="center" wrapText="1" indent="1"/>
    </xf>
    <xf numFmtId="0" fontId="7" fillId="0" borderId="0" xfId="0" applyFont="1" applyBorder="1" applyAlignment="1">
      <alignment horizontal="right" vertical="center" wrapText="1" indent="1"/>
    </xf>
    <xf numFmtId="0" fontId="7" fillId="0" borderId="5" xfId="0" applyFont="1" applyBorder="1" applyAlignment="1">
      <alignment horizontal="right" vertical="center" wrapText="1" indent="1"/>
    </xf>
    <xf numFmtId="0" fontId="8" fillId="4" borderId="12" xfId="0" applyFont="1" applyFill="1" applyBorder="1" applyAlignment="1">
      <alignment horizontal="left" vertical="center" wrapText="1"/>
    </xf>
    <xf numFmtId="4" fontId="8" fillId="4" borderId="13" xfId="0" applyNumberFormat="1" applyFont="1" applyFill="1" applyBorder="1" applyAlignment="1">
      <alignment horizontal="right" vertical="center" wrapText="1" indent="1"/>
    </xf>
    <xf numFmtId="4" fontId="8" fillId="4" borderId="14" xfId="0" applyNumberFormat="1" applyFont="1" applyFill="1" applyBorder="1" applyAlignment="1">
      <alignment horizontal="right" vertical="center" wrapText="1" indent="1"/>
    </xf>
    <xf numFmtId="0" fontId="9" fillId="3" borderId="2" xfId="0" applyFont="1" applyFill="1" applyBorder="1" applyAlignment="1">
      <alignment horizontal="center" vertical="center" wrapText="1"/>
    </xf>
    <xf numFmtId="0" fontId="6" fillId="0" borderId="5" xfId="0" applyFont="1" applyBorder="1" applyAlignment="1">
      <alignment horizontal="right" vertical="center" wrapText="1" indent="1"/>
    </xf>
    <xf numFmtId="0" fontId="11" fillId="0" borderId="4" xfId="0" applyFont="1" applyBorder="1" applyAlignment="1">
      <alignment horizontal="left" vertical="center" wrapText="1"/>
    </xf>
    <xf numFmtId="0" fontId="11" fillId="0" borderId="0" xfId="0" applyFont="1" applyBorder="1" applyAlignment="1">
      <alignment horizontal="right" vertical="center" wrapText="1" indent="1"/>
    </xf>
    <xf numFmtId="0" fontId="11" fillId="0" borderId="5" xfId="0" applyFont="1" applyBorder="1" applyAlignment="1">
      <alignment horizontal="right" vertical="center" wrapText="1" indent="1"/>
    </xf>
    <xf numFmtId="0" fontId="11" fillId="0" borderId="4" xfId="0" applyFont="1" applyBorder="1" applyAlignment="1">
      <alignment horizontal="left" vertical="center" wrapText="1" indent="1"/>
    </xf>
    <xf numFmtId="4" fontId="11" fillId="0" borderId="0" xfId="0" applyNumberFormat="1" applyFont="1" applyBorder="1" applyAlignment="1">
      <alignment horizontal="right" vertical="center" wrapText="1" indent="1"/>
    </xf>
    <xf numFmtId="4" fontId="11" fillId="0" borderId="5" xfId="0" applyNumberFormat="1" applyFont="1" applyBorder="1" applyAlignment="1">
      <alignment horizontal="right" vertical="center" wrapText="1" indent="1"/>
    </xf>
    <xf numFmtId="43" fontId="11" fillId="0" borderId="0" xfId="1" applyFont="1" applyBorder="1" applyAlignment="1">
      <alignment horizontal="right" vertical="center" wrapText="1" indent="1"/>
    </xf>
    <xf numFmtId="0" fontId="7" fillId="0" borderId="4" xfId="0" applyFont="1" applyBorder="1" applyAlignment="1">
      <alignment horizontal="left" vertical="center" wrapText="1" indent="1"/>
    </xf>
    <xf numFmtId="0" fontId="8" fillId="0" borderId="4" xfId="0" applyFont="1" applyBorder="1" applyAlignment="1">
      <alignment horizontal="left" vertical="center" wrapText="1" indent="1"/>
    </xf>
    <xf numFmtId="0" fontId="11" fillId="0" borderId="9" xfId="0" applyFont="1" applyBorder="1" applyAlignment="1">
      <alignment horizontal="left" vertical="center" wrapText="1" indent="1"/>
    </xf>
    <xf numFmtId="0" fontId="0" fillId="0" borderId="10" xfId="0" applyBorder="1"/>
    <xf numFmtId="0" fontId="0" fillId="0" borderId="11" xfId="0" applyBorder="1"/>
    <xf numFmtId="0" fontId="7" fillId="0" borderId="12" xfId="0" applyFont="1" applyBorder="1" applyAlignment="1">
      <alignment horizontal="left" vertical="center" wrapText="1" indent="1"/>
    </xf>
    <xf numFmtId="4" fontId="7" fillId="0" borderId="13" xfId="0" applyNumberFormat="1" applyFont="1" applyBorder="1" applyAlignment="1">
      <alignment horizontal="right" vertical="center" wrapText="1" indent="1"/>
    </xf>
    <xf numFmtId="4" fontId="7" fillId="0" borderId="14" xfId="0" applyNumberFormat="1" applyFont="1" applyBorder="1" applyAlignment="1">
      <alignment horizontal="right" vertical="center" wrapText="1" indent="1"/>
    </xf>
    <xf numFmtId="0" fontId="8" fillId="4" borderId="1" xfId="0" applyFont="1" applyFill="1" applyBorder="1" applyAlignment="1">
      <alignment horizontal="left" vertical="center" wrapText="1" indent="1"/>
    </xf>
    <xf numFmtId="4" fontId="8" fillId="4" borderId="2" xfId="0" applyNumberFormat="1" applyFont="1" applyFill="1" applyBorder="1" applyAlignment="1">
      <alignment horizontal="right" vertical="center" wrapText="1" indent="1"/>
    </xf>
    <xf numFmtId="4" fontId="8" fillId="4" borderId="3" xfId="0" applyNumberFormat="1" applyFont="1" applyFill="1" applyBorder="1" applyAlignment="1">
      <alignment horizontal="right" vertical="center" wrapText="1" indent="1"/>
    </xf>
    <xf numFmtId="0" fontId="11" fillId="0" borderId="12" xfId="0" applyFont="1" applyBorder="1" applyAlignment="1">
      <alignment horizontal="left" vertical="center" wrapText="1" indent="1"/>
    </xf>
    <xf numFmtId="4" fontId="11" fillId="0" borderId="13" xfId="0" applyNumberFormat="1" applyFont="1" applyBorder="1" applyAlignment="1">
      <alignment horizontal="right" vertical="center" wrapText="1" indent="1"/>
    </xf>
    <xf numFmtId="4" fontId="17" fillId="5" borderId="0" xfId="0" applyNumberFormat="1" applyFont="1" applyFill="1" applyBorder="1" applyAlignment="1">
      <alignment horizontal="right"/>
    </xf>
    <xf numFmtId="0" fontId="0" fillId="0" borderId="0" xfId="0" applyBorder="1"/>
    <xf numFmtId="4" fontId="0" fillId="0" borderId="0" xfId="0" applyNumberFormat="1"/>
    <xf numFmtId="0" fontId="8" fillId="6" borderId="1" xfId="0" applyFont="1" applyFill="1" applyBorder="1" applyAlignment="1">
      <alignment horizontal="left" vertical="center" wrapText="1" indent="1"/>
    </xf>
    <xf numFmtId="4" fontId="8" fillId="6" borderId="2" xfId="0" applyNumberFormat="1" applyFont="1" applyFill="1" applyBorder="1" applyAlignment="1">
      <alignment horizontal="right" vertical="center" wrapText="1" indent="1"/>
    </xf>
    <xf numFmtId="4" fontId="8" fillId="6" borderId="3" xfId="0" applyNumberFormat="1" applyFont="1" applyFill="1" applyBorder="1" applyAlignment="1">
      <alignment horizontal="right" vertical="center" wrapText="1" indent="1"/>
    </xf>
    <xf numFmtId="0" fontId="8" fillId="6" borderId="12" xfId="0" applyFont="1" applyFill="1" applyBorder="1" applyAlignment="1">
      <alignment horizontal="left" vertical="center" wrapText="1" indent="1"/>
    </xf>
    <xf numFmtId="4" fontId="8" fillId="6" borderId="13" xfId="0" applyNumberFormat="1" applyFont="1" applyFill="1" applyBorder="1" applyAlignment="1">
      <alignment horizontal="right" vertical="center" wrapText="1" indent="1"/>
    </xf>
    <xf numFmtId="4" fontId="8" fillId="6" borderId="14" xfId="0" applyNumberFormat="1" applyFont="1" applyFill="1" applyBorder="1" applyAlignment="1">
      <alignment horizontal="right" vertical="center" wrapText="1" indent="1"/>
    </xf>
    <xf numFmtId="0" fontId="8" fillId="6" borderId="1" xfId="0" applyFont="1" applyFill="1" applyBorder="1" applyAlignment="1">
      <alignment horizontal="left" vertical="center" wrapText="1"/>
    </xf>
    <xf numFmtId="4" fontId="11" fillId="0" borderId="14" xfId="0" applyNumberFormat="1" applyFont="1" applyBorder="1" applyAlignment="1">
      <alignment horizontal="right" vertical="center" wrapText="1" indent="1"/>
    </xf>
    <xf numFmtId="0" fontId="19" fillId="7" borderId="0" xfId="24" applyFont="1" applyFill="1" applyAlignment="1">
      <alignment horizontal="left"/>
    </xf>
    <xf numFmtId="0" fontId="18" fillId="0" borderId="0" xfId="24"/>
    <xf numFmtId="0" fontId="19" fillId="7" borderId="0" xfId="25" applyFont="1" applyFill="1" applyAlignment="1">
      <alignment horizontal="left"/>
    </xf>
    <xf numFmtId="0" fontId="23" fillId="0" borderId="0" xfId="25"/>
    <xf numFmtId="0" fontId="27" fillId="7" borderId="0" xfId="0" applyFont="1" applyFill="1" applyAlignment="1">
      <alignment horizontal="left"/>
    </xf>
    <xf numFmtId="49" fontId="21" fillId="8" borderId="17" xfId="0" applyNumberFormat="1" applyFont="1" applyFill="1" applyBorder="1" applyAlignment="1">
      <alignment horizontal="center" vertical="center"/>
    </xf>
    <xf numFmtId="49" fontId="21" fillId="8" borderId="18" xfId="0" applyNumberFormat="1" applyFont="1" applyFill="1" applyBorder="1" applyAlignment="1">
      <alignment horizontal="center" vertical="center"/>
    </xf>
    <xf numFmtId="49" fontId="22" fillId="7" borderId="19" xfId="0" applyNumberFormat="1" applyFont="1" applyFill="1" applyBorder="1" applyAlignment="1">
      <alignment horizontal="left" vertical="center"/>
    </xf>
    <xf numFmtId="167" fontId="22" fillId="7" borderId="0" xfId="0" applyNumberFormat="1" applyFont="1" applyFill="1" applyAlignment="1">
      <alignment horizontal="right" vertical="center"/>
    </xf>
    <xf numFmtId="167" fontId="12" fillId="7" borderId="20" xfId="0" applyNumberFormat="1" applyFont="1" applyFill="1" applyBorder="1" applyAlignment="1">
      <alignment horizontal="right" vertical="center"/>
    </xf>
    <xf numFmtId="49" fontId="12" fillId="2" borderId="15" xfId="0" applyNumberFormat="1" applyFont="1" applyFill="1" applyBorder="1" applyAlignment="1">
      <alignment horizontal="left" vertical="center"/>
    </xf>
    <xf numFmtId="167" fontId="12" fillId="2" borderId="21" xfId="0" applyNumberFormat="1" applyFont="1" applyFill="1" applyBorder="1" applyAlignment="1">
      <alignment horizontal="right" vertical="center"/>
    </xf>
    <xf numFmtId="167" fontId="12" fillId="2" borderId="22" xfId="0" applyNumberFormat="1" applyFont="1" applyFill="1" applyBorder="1" applyAlignment="1">
      <alignment horizontal="right" vertical="center"/>
    </xf>
    <xf numFmtId="0" fontId="28" fillId="7" borderId="0" xfId="24" applyFont="1" applyFill="1" applyAlignment="1">
      <alignment horizontal="left"/>
    </xf>
    <xf numFmtId="49" fontId="25" fillId="7" borderId="0" xfId="24" applyNumberFormat="1" applyFont="1" applyFill="1" applyAlignment="1">
      <alignment horizontal="left" vertical="center"/>
    </xf>
    <xf numFmtId="49" fontId="31" fillId="7" borderId="0" xfId="24" applyNumberFormat="1" applyFont="1" applyFill="1" applyAlignment="1">
      <alignment horizontal="center" vertical="center"/>
    </xf>
    <xf numFmtId="0" fontId="33" fillId="7" borderId="0" xfId="25" applyFont="1" applyFill="1" applyAlignment="1">
      <alignment horizontal="left"/>
    </xf>
    <xf numFmtId="0" fontId="14" fillId="0" borderId="0" xfId="0" applyFont="1" applyAlignment="1">
      <alignment horizontal="left" vertical="center"/>
    </xf>
    <xf numFmtId="0" fontId="3" fillId="0" borderId="0" xfId="17"/>
    <xf numFmtId="0" fontId="14" fillId="0" borderId="0" xfId="0" applyFont="1" applyFill="1" applyBorder="1" applyAlignment="1">
      <alignment horizontal="left" vertical="center"/>
    </xf>
    <xf numFmtId="0" fontId="38" fillId="11" borderId="0" xfId="0" applyFont="1" applyFill="1" applyAlignment="1">
      <alignment horizontal="left" vertical="center"/>
    </xf>
    <xf numFmtId="0" fontId="14" fillId="0" borderId="0" xfId="0" applyFont="1" applyAlignment="1">
      <alignment horizontal="right" vertical="center"/>
    </xf>
    <xf numFmtId="0" fontId="33" fillId="7" borderId="0" xfId="0" applyFont="1" applyFill="1" applyAlignment="1">
      <alignment horizontal="left"/>
    </xf>
    <xf numFmtId="0" fontId="39" fillId="0" borderId="0" xfId="21" applyFont="1" applyAlignment="1">
      <alignment vertical="center"/>
    </xf>
    <xf numFmtId="0" fontId="39" fillId="0" borderId="0" xfId="21" applyFont="1" applyAlignment="1">
      <alignment horizontal="right" vertical="center"/>
    </xf>
    <xf numFmtId="0" fontId="33" fillId="7" borderId="0" xfId="24" applyFont="1" applyFill="1" applyAlignment="1">
      <alignment horizontal="left"/>
    </xf>
    <xf numFmtId="49" fontId="32" fillId="7" borderId="0" xfId="24" applyNumberFormat="1" applyFont="1" applyFill="1" applyAlignment="1">
      <alignment horizontal="right" vertical="center"/>
    </xf>
    <xf numFmtId="0" fontId="14" fillId="0" borderId="0" xfId="0" applyFont="1" applyAlignment="1">
      <alignment horizontal="left" vertical="top"/>
    </xf>
    <xf numFmtId="49" fontId="32" fillId="7" borderId="0" xfId="24" applyNumberFormat="1" applyFont="1" applyFill="1" applyAlignment="1">
      <alignment horizontal="right" vertical="top"/>
    </xf>
    <xf numFmtId="0" fontId="15" fillId="0" borderId="0" xfId="17" applyFont="1"/>
    <xf numFmtId="0" fontId="14" fillId="0" borderId="0" xfId="17" applyFont="1" applyAlignment="1">
      <alignment vertical="center"/>
    </xf>
    <xf numFmtId="0" fontId="14" fillId="0" borderId="0" xfId="0" applyFont="1" applyAlignment="1">
      <alignment vertical="center"/>
    </xf>
    <xf numFmtId="0" fontId="7" fillId="0" borderId="0" xfId="17" applyFont="1"/>
    <xf numFmtId="39" fontId="36" fillId="14" borderId="2" xfId="0" applyNumberFormat="1" applyFont="1" applyFill="1" applyBorder="1" applyAlignment="1">
      <alignment horizontal="right" vertical="center"/>
    </xf>
    <xf numFmtId="39" fontId="36" fillId="15" borderId="2" xfId="0" applyNumberFormat="1" applyFont="1" applyFill="1" applyBorder="1" applyAlignment="1">
      <alignment horizontal="right" vertical="center"/>
    </xf>
    <xf numFmtId="39" fontId="36" fillId="15" borderId="3" xfId="0" applyNumberFormat="1" applyFont="1" applyFill="1" applyBorder="1" applyAlignment="1">
      <alignment horizontal="right" vertical="center"/>
    </xf>
    <xf numFmtId="39" fontId="37" fillId="11" borderId="13" xfId="0" applyNumberFormat="1" applyFont="1" applyFill="1" applyBorder="1" applyAlignment="1">
      <alignment horizontal="right" vertical="center"/>
    </xf>
    <xf numFmtId="49" fontId="29" fillId="7" borderId="19" xfId="0" applyNumberFormat="1" applyFont="1" applyFill="1" applyBorder="1" applyAlignment="1">
      <alignment horizontal="left" vertical="center" wrapText="1"/>
    </xf>
    <xf numFmtId="39" fontId="29" fillId="10" borderId="0" xfId="0" applyNumberFormat="1" applyFont="1" applyFill="1" applyAlignment="1">
      <alignment horizontal="right" vertical="center"/>
    </xf>
    <xf numFmtId="39" fontId="29" fillId="10" borderId="20" xfId="0" applyNumberFormat="1" applyFont="1" applyFill="1" applyBorder="1" applyAlignment="1">
      <alignment horizontal="right" vertical="center"/>
    </xf>
    <xf numFmtId="49" fontId="29" fillId="7" borderId="28" xfId="0" applyNumberFormat="1" applyFont="1" applyFill="1" applyBorder="1" applyAlignment="1">
      <alignment horizontal="left" vertical="center" wrapText="1"/>
    </xf>
    <xf numFmtId="39" fontId="29" fillId="10" borderId="13" xfId="0" applyNumberFormat="1" applyFont="1" applyFill="1" applyBorder="1" applyAlignment="1">
      <alignment horizontal="right" vertical="center"/>
    </xf>
    <xf numFmtId="39" fontId="29" fillId="10" borderId="29" xfId="0" applyNumberFormat="1" applyFont="1" applyFill="1" applyBorder="1" applyAlignment="1">
      <alignment horizontal="right" vertical="center"/>
    </xf>
    <xf numFmtId="49" fontId="36" fillId="14" borderId="30" xfId="0" applyNumberFormat="1" applyFont="1" applyFill="1" applyBorder="1" applyAlignment="1">
      <alignment horizontal="left" vertical="center" wrapText="1"/>
    </xf>
    <xf numFmtId="39" fontId="36" fillId="14" borderId="31" xfId="0" applyNumberFormat="1" applyFont="1" applyFill="1" applyBorder="1" applyAlignment="1">
      <alignment horizontal="right" vertical="center"/>
    </xf>
    <xf numFmtId="49" fontId="40" fillId="15" borderId="30" xfId="0" applyNumberFormat="1" applyFont="1" applyFill="1" applyBorder="1" applyAlignment="1">
      <alignment horizontal="left" vertical="center" wrapText="1"/>
    </xf>
    <xf numFmtId="39" fontId="36" fillId="15" borderId="31" xfId="0" applyNumberFormat="1" applyFont="1" applyFill="1" applyBorder="1" applyAlignment="1">
      <alignment horizontal="right" vertical="center"/>
    </xf>
    <xf numFmtId="49" fontId="41" fillId="11" borderId="24" xfId="0" applyNumberFormat="1" applyFont="1" applyFill="1" applyBorder="1" applyAlignment="1">
      <alignment horizontal="left" vertical="center" wrapText="1"/>
    </xf>
    <xf numFmtId="39" fontId="37" fillId="11" borderId="0" xfId="0" applyNumberFormat="1" applyFont="1" applyFill="1" applyAlignment="1">
      <alignment horizontal="right" vertical="center"/>
    </xf>
    <xf numFmtId="39" fontId="37" fillId="11" borderId="25" xfId="0" applyNumberFormat="1" applyFont="1" applyFill="1" applyBorder="1" applyAlignment="1">
      <alignment horizontal="right" vertical="center"/>
    </xf>
    <xf numFmtId="49" fontId="41" fillId="11" borderId="26" xfId="0" applyNumberFormat="1" applyFont="1" applyFill="1" applyBorder="1" applyAlignment="1">
      <alignment horizontal="left" vertical="center" wrapText="1"/>
    </xf>
    <xf numFmtId="39" fontId="37" fillId="11" borderId="27" xfId="0" applyNumberFormat="1" applyFont="1" applyFill="1" applyBorder="1" applyAlignment="1">
      <alignment horizontal="right" vertical="center"/>
    </xf>
    <xf numFmtId="49" fontId="37" fillId="12" borderId="24" xfId="0" applyNumberFormat="1" applyFont="1" applyFill="1" applyBorder="1" applyAlignment="1">
      <alignment horizontal="left" vertical="center" wrapText="1"/>
    </xf>
    <xf numFmtId="39" fontId="37" fillId="12" borderId="0" xfId="0" applyNumberFormat="1" applyFont="1" applyFill="1" applyAlignment="1">
      <alignment horizontal="right" vertical="center"/>
    </xf>
    <xf numFmtId="39" fontId="37" fillId="12" borderId="25" xfId="0" applyNumberFormat="1" applyFont="1" applyFill="1" applyBorder="1" applyAlignment="1">
      <alignment horizontal="right" vertical="center"/>
    </xf>
    <xf numFmtId="49" fontId="37" fillId="12" borderId="26" xfId="0" applyNumberFormat="1" applyFont="1" applyFill="1" applyBorder="1" applyAlignment="1">
      <alignment horizontal="left" vertical="center" wrapText="1"/>
    </xf>
    <xf numFmtId="39" fontId="37" fillId="12" borderId="13" xfId="0" applyNumberFormat="1" applyFont="1" applyFill="1" applyBorder="1" applyAlignment="1">
      <alignment horizontal="right" vertical="center"/>
    </xf>
    <xf numFmtId="39" fontId="37" fillId="12" borderId="27" xfId="0" applyNumberFormat="1" applyFont="1" applyFill="1" applyBorder="1" applyAlignment="1">
      <alignment horizontal="right" vertical="center"/>
    </xf>
    <xf numFmtId="49" fontId="30" fillId="2" borderId="32" xfId="0" applyNumberFormat="1" applyFont="1" applyFill="1" applyBorder="1" applyAlignment="1">
      <alignment horizontal="left" vertical="center" wrapText="1"/>
    </xf>
    <xf numFmtId="39" fontId="30" fillId="2" borderId="2" xfId="0" applyNumberFormat="1" applyFont="1" applyFill="1" applyBorder="1" applyAlignment="1">
      <alignment horizontal="right" vertical="center"/>
    </xf>
    <xf numFmtId="39" fontId="30" fillId="2" borderId="33" xfId="0" applyNumberFormat="1" applyFont="1" applyFill="1" applyBorder="1" applyAlignment="1">
      <alignment horizontal="right" vertical="center"/>
    </xf>
    <xf numFmtId="49" fontId="34" fillId="7" borderId="0" xfId="24" applyNumberFormat="1" applyFont="1" applyFill="1" applyBorder="1" applyAlignment="1">
      <alignment vertical="top"/>
    </xf>
    <xf numFmtId="43" fontId="0" fillId="0" borderId="0" xfId="0" applyNumberFormat="1"/>
    <xf numFmtId="0" fontId="3" fillId="0" borderId="0" xfId="17" applyAlignment="1">
      <alignment horizontal="right"/>
    </xf>
    <xf numFmtId="39" fontId="36" fillId="14" borderId="13" xfId="0" applyNumberFormat="1" applyFont="1" applyFill="1" applyBorder="1" applyAlignment="1">
      <alignment horizontal="right" vertical="center"/>
    </xf>
    <xf numFmtId="0" fontId="21" fillId="8" borderId="34" xfId="0" applyFont="1" applyFill="1" applyBorder="1" applyAlignment="1">
      <alignment horizontal="center"/>
    </xf>
    <xf numFmtId="49" fontId="21" fillId="8" borderId="7" xfId="0" applyNumberFormat="1" applyFont="1" applyFill="1" applyBorder="1" applyAlignment="1">
      <alignment horizontal="center" vertical="center"/>
    </xf>
    <xf numFmtId="49" fontId="21" fillId="8" borderId="35" xfId="0" applyNumberFormat="1" applyFont="1" applyFill="1" applyBorder="1" applyAlignment="1">
      <alignment horizontal="center" vertical="center"/>
    </xf>
    <xf numFmtId="0" fontId="7" fillId="0" borderId="36" xfId="0" applyFont="1" applyFill="1" applyBorder="1" applyAlignment="1">
      <alignment horizontal="left" vertical="center" wrapText="1"/>
    </xf>
    <xf numFmtId="4" fontId="8" fillId="0" borderId="5" xfId="0" applyNumberFormat="1" applyFont="1" applyBorder="1" applyAlignment="1">
      <alignment horizontal="right" vertical="center" wrapText="1" indent="1"/>
    </xf>
    <xf numFmtId="0" fontId="8" fillId="4" borderId="1" xfId="0" applyFont="1" applyFill="1" applyBorder="1" applyAlignment="1">
      <alignment horizontal="left" vertical="center" wrapText="1"/>
    </xf>
    <xf numFmtId="43" fontId="11" fillId="0" borderId="5" xfId="1" applyFont="1" applyBorder="1" applyAlignment="1">
      <alignment horizontal="right" vertical="center" wrapText="1" indent="1"/>
    </xf>
    <xf numFmtId="49" fontId="30" fillId="9" borderId="32" xfId="0" applyNumberFormat="1" applyFont="1" applyFill="1" applyBorder="1" applyAlignment="1">
      <alignment horizontal="left" vertical="center" wrapText="1"/>
    </xf>
    <xf numFmtId="39" fontId="30" fillId="9" borderId="2" xfId="0" applyNumberFormat="1" applyFont="1" applyFill="1" applyBorder="1" applyAlignment="1">
      <alignment horizontal="right" vertical="center"/>
    </xf>
    <xf numFmtId="39" fontId="30" fillId="9" borderId="33" xfId="0" applyNumberFormat="1" applyFont="1" applyFill="1" applyBorder="1" applyAlignment="1">
      <alignment horizontal="right" vertical="center"/>
    </xf>
    <xf numFmtId="39" fontId="29" fillId="10" borderId="0" xfId="0" applyNumberFormat="1" applyFont="1" applyFill="1" applyBorder="1" applyAlignment="1">
      <alignment horizontal="right" vertical="center"/>
    </xf>
    <xf numFmtId="49" fontId="21" fillId="8" borderId="21" xfId="0" applyNumberFormat="1" applyFont="1" applyFill="1" applyBorder="1" applyAlignment="1">
      <alignment horizontal="center" vertical="center"/>
    </xf>
    <xf numFmtId="49" fontId="21" fillId="8" borderId="22" xfId="0" applyNumberFormat="1" applyFont="1" applyFill="1" applyBorder="1" applyAlignment="1">
      <alignment horizontal="center" vertical="center"/>
    </xf>
    <xf numFmtId="49" fontId="22" fillId="7" borderId="19" xfId="0" applyNumberFormat="1" applyFont="1" applyFill="1" applyBorder="1" applyAlignment="1">
      <alignment horizontal="left" vertical="center" wrapText="1"/>
    </xf>
    <xf numFmtId="168" fontId="12" fillId="7" borderId="20" xfId="0" applyNumberFormat="1" applyFont="1" applyFill="1" applyBorder="1" applyAlignment="1">
      <alignment horizontal="right" vertical="center"/>
    </xf>
    <xf numFmtId="49" fontId="21" fillId="8" borderId="17" xfId="0" applyNumberFormat="1" applyFont="1" applyFill="1" applyBorder="1" applyAlignment="1">
      <alignment horizontal="center" vertical="center" wrapText="1"/>
    </xf>
    <xf numFmtId="49" fontId="12" fillId="9" borderId="15" xfId="0" applyNumberFormat="1" applyFont="1" applyFill="1" applyBorder="1" applyAlignment="1">
      <alignment horizontal="left" vertical="center"/>
    </xf>
    <xf numFmtId="167" fontId="12" fillId="9" borderId="21" xfId="0" applyNumberFormat="1" applyFont="1" applyFill="1" applyBorder="1" applyAlignment="1">
      <alignment horizontal="right" vertical="center"/>
    </xf>
    <xf numFmtId="167" fontId="12" fillId="9" borderId="22" xfId="0" applyNumberFormat="1" applyFont="1" applyFill="1" applyBorder="1" applyAlignment="1">
      <alignment horizontal="right" vertical="center"/>
    </xf>
    <xf numFmtId="167" fontId="22" fillId="7" borderId="20" xfId="0" applyNumberFormat="1" applyFont="1" applyFill="1" applyBorder="1" applyAlignment="1">
      <alignment horizontal="right" vertical="center"/>
    </xf>
    <xf numFmtId="49" fontId="12" fillId="7" borderId="0" xfId="0" applyNumberFormat="1" applyFont="1" applyFill="1" applyAlignment="1">
      <alignment horizontal="left" vertical="center"/>
    </xf>
    <xf numFmtId="167" fontId="12" fillId="7" borderId="0" xfId="0" applyNumberFormat="1" applyFont="1" applyFill="1" applyAlignment="1">
      <alignment horizontal="right" vertical="center"/>
    </xf>
    <xf numFmtId="49" fontId="29" fillId="7" borderId="19" xfId="0" applyNumberFormat="1" applyFont="1" applyFill="1" applyBorder="1" applyAlignment="1">
      <alignment horizontal="left" vertical="center"/>
    </xf>
    <xf numFmtId="167" fontId="29" fillId="7" borderId="0" xfId="0" applyNumberFormat="1" applyFont="1" applyFill="1" applyAlignment="1">
      <alignment horizontal="right" vertical="center"/>
    </xf>
    <xf numFmtId="167" fontId="29" fillId="7" borderId="20" xfId="0" applyNumberFormat="1" applyFont="1" applyFill="1" applyBorder="1" applyAlignment="1">
      <alignment horizontal="right" vertical="center"/>
    </xf>
    <xf numFmtId="49" fontId="30" fillId="2" borderId="37" xfId="0" applyNumberFormat="1" applyFont="1" applyFill="1" applyBorder="1" applyAlignment="1">
      <alignment horizontal="left" vertical="center"/>
    </xf>
    <xf numFmtId="49" fontId="36" fillId="14" borderId="1" xfId="0" applyNumberFormat="1" applyFont="1" applyFill="1" applyBorder="1" applyAlignment="1">
      <alignment horizontal="left" vertical="center" wrapText="1"/>
    </xf>
    <xf numFmtId="39" fontId="36" fillId="14" borderId="3" xfId="0" applyNumberFormat="1" applyFont="1" applyFill="1" applyBorder="1" applyAlignment="1">
      <alignment horizontal="right" vertical="center"/>
    </xf>
    <xf numFmtId="49" fontId="36" fillId="15" borderId="1" xfId="0" applyNumberFormat="1" applyFont="1" applyFill="1" applyBorder="1" applyAlignment="1">
      <alignment horizontal="left" vertical="center" wrapText="1"/>
    </xf>
    <xf numFmtId="49" fontId="37" fillId="11" borderId="4" xfId="0" applyNumberFormat="1" applyFont="1" applyFill="1" applyBorder="1" applyAlignment="1">
      <alignment horizontal="left" vertical="center" wrapText="1"/>
    </xf>
    <xf numFmtId="39" fontId="37" fillId="11" borderId="0" xfId="0" applyNumberFormat="1" applyFont="1" applyFill="1" applyBorder="1" applyAlignment="1">
      <alignment horizontal="right" vertical="center"/>
    </xf>
    <xf numFmtId="39" fontId="37" fillId="11" borderId="5" xfId="0" applyNumberFormat="1" applyFont="1" applyFill="1" applyBorder="1" applyAlignment="1">
      <alignment horizontal="right" vertical="center"/>
    </xf>
    <xf numFmtId="49" fontId="37" fillId="11" borderId="12" xfId="0" applyNumberFormat="1" applyFont="1" applyFill="1" applyBorder="1" applyAlignment="1">
      <alignment horizontal="left" vertical="center" wrapText="1"/>
    </xf>
    <xf numFmtId="39" fontId="37" fillId="11" borderId="14" xfId="0" applyNumberFormat="1" applyFont="1" applyFill="1" applyBorder="1" applyAlignment="1">
      <alignment horizontal="right" vertical="center"/>
    </xf>
    <xf numFmtId="49" fontId="36" fillId="14" borderId="12" xfId="0" applyNumberFormat="1" applyFont="1" applyFill="1" applyBorder="1" applyAlignment="1">
      <alignment horizontal="left" vertical="center" wrapText="1"/>
    </xf>
    <xf numFmtId="39" fontId="36" fillId="14" borderId="14" xfId="0" applyNumberFormat="1" applyFont="1" applyFill="1" applyBorder="1" applyAlignment="1">
      <alignment horizontal="right" vertical="center"/>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49" fontId="35" fillId="13" borderId="9" xfId="0" applyNumberFormat="1" applyFont="1" applyFill="1" applyBorder="1" applyAlignment="1">
      <alignment horizontal="center" vertical="center"/>
    </xf>
    <xf numFmtId="49" fontId="35" fillId="13" borderId="10" xfId="0" applyNumberFormat="1" applyFont="1" applyFill="1" applyBorder="1" applyAlignment="1">
      <alignment horizontal="center" vertical="center"/>
    </xf>
    <xf numFmtId="49" fontId="35" fillId="13" borderId="11" xfId="0" applyNumberFormat="1" applyFont="1" applyFill="1" applyBorder="1" applyAlignment="1">
      <alignment horizontal="center" vertical="center"/>
    </xf>
    <xf numFmtId="49" fontId="29" fillId="7" borderId="4" xfId="0" applyNumberFormat="1" applyFont="1" applyFill="1" applyBorder="1" applyAlignment="1">
      <alignment horizontal="left" vertical="center" wrapText="1"/>
    </xf>
    <xf numFmtId="0" fontId="40" fillId="13" borderId="38" xfId="0" applyFont="1" applyFill="1" applyBorder="1" applyAlignment="1">
      <alignment horizontal="left" vertical="center"/>
    </xf>
    <xf numFmtId="49" fontId="35" fillId="13" borderId="39" xfId="0" applyNumberFormat="1" applyFont="1" applyFill="1" applyBorder="1" applyAlignment="1">
      <alignment horizontal="center" vertical="center"/>
    </xf>
    <xf numFmtId="49" fontId="35" fillId="13" borderId="40" xfId="0" applyNumberFormat="1" applyFont="1" applyFill="1" applyBorder="1" applyAlignment="1">
      <alignment horizontal="center" vertical="center"/>
    </xf>
    <xf numFmtId="49" fontId="12" fillId="9" borderId="32" xfId="0" applyNumberFormat="1" applyFont="1" applyFill="1" applyBorder="1" applyAlignment="1">
      <alignment horizontal="left" vertical="center" wrapText="1"/>
    </xf>
    <xf numFmtId="49" fontId="36" fillId="14" borderId="26" xfId="0" applyNumberFormat="1" applyFont="1" applyFill="1" applyBorder="1" applyAlignment="1">
      <alignment horizontal="left" vertical="center" wrapText="1"/>
    </xf>
    <xf numFmtId="39" fontId="36" fillId="14" borderId="27" xfId="0" applyNumberFormat="1" applyFont="1" applyFill="1" applyBorder="1" applyAlignment="1">
      <alignment horizontal="right" vertical="center"/>
    </xf>
    <xf numFmtId="49" fontId="40" fillId="14" borderId="30" xfId="0" applyNumberFormat="1" applyFont="1" applyFill="1" applyBorder="1" applyAlignment="1">
      <alignment horizontal="left" vertical="center" wrapText="1"/>
    </xf>
    <xf numFmtId="49" fontId="21" fillId="8" borderId="15" xfId="0" applyNumberFormat="1" applyFont="1" applyFill="1" applyBorder="1" applyAlignment="1">
      <alignment horizontal="center" vertical="center"/>
    </xf>
    <xf numFmtId="49" fontId="21" fillId="8" borderId="21"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49" fontId="21" fillId="8" borderId="15"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20" fillId="7" borderId="0" xfId="24" applyFont="1" applyFill="1" applyAlignment="1">
      <alignment horizontal="center" vertical="center" wrapText="1"/>
    </xf>
    <xf numFmtId="0" fontId="39" fillId="0" borderId="0" xfId="21" applyFont="1" applyAlignment="1">
      <alignment horizontal="left" vertical="center"/>
    </xf>
    <xf numFmtId="49" fontId="26" fillId="7" borderId="0" xfId="0" applyNumberFormat="1" applyFont="1" applyFill="1" applyAlignment="1">
      <alignment horizontal="left" vertical="center"/>
    </xf>
    <xf numFmtId="49" fontId="24" fillId="7" borderId="0" xfId="0" applyNumberFormat="1" applyFont="1" applyFill="1" applyAlignment="1">
      <alignment horizontal="center" vertical="center"/>
    </xf>
    <xf numFmtId="49" fontId="26" fillId="7" borderId="0" xfId="25" applyNumberFormat="1" applyFont="1" applyFill="1" applyAlignment="1">
      <alignment horizontal="left" vertical="center"/>
    </xf>
    <xf numFmtId="49" fontId="21" fillId="8" borderId="15" xfId="0" applyNumberFormat="1" applyFont="1" applyFill="1" applyBorder="1" applyAlignment="1">
      <alignment horizontal="center" vertical="center"/>
    </xf>
    <xf numFmtId="49" fontId="21" fillId="8" borderId="16" xfId="0" applyNumberFormat="1" applyFont="1" applyFill="1" applyBorder="1" applyAlignment="1">
      <alignment horizontal="center" vertical="center"/>
    </xf>
    <xf numFmtId="0" fontId="0" fillId="0" borderId="0" xfId="0" applyAlignment="1">
      <alignment horizontal="left"/>
    </xf>
    <xf numFmtId="49" fontId="21" fillId="8" borderId="21" xfId="0" applyNumberFormat="1" applyFont="1" applyFill="1" applyBorder="1" applyAlignment="1">
      <alignment horizontal="center" vertical="center" wrapText="1"/>
    </xf>
    <xf numFmtId="49" fontId="21" fillId="8" borderId="22" xfId="0" applyNumberFormat="1" applyFont="1" applyFill="1" applyBorder="1" applyAlignment="1">
      <alignment horizontal="center" vertical="center" wrapText="1"/>
    </xf>
    <xf numFmtId="49" fontId="31" fillId="7" borderId="0" xfId="0" applyNumberFormat="1" applyFont="1" applyFill="1" applyAlignment="1">
      <alignment horizontal="center" vertical="center"/>
    </xf>
    <xf numFmtId="49" fontId="21" fillId="8" borderId="15" xfId="0" applyNumberFormat="1" applyFont="1" applyFill="1" applyBorder="1" applyAlignment="1">
      <alignment horizontal="center" vertical="center" wrapText="1"/>
    </xf>
    <xf numFmtId="49" fontId="21" fillId="8" borderId="23" xfId="0" applyNumberFormat="1" applyFont="1" applyFill="1" applyBorder="1" applyAlignment="1">
      <alignment horizontal="center" vertical="center" wrapText="1"/>
    </xf>
    <xf numFmtId="0" fontId="9" fillId="3" borderId="10" xfId="0" applyFont="1" applyFill="1" applyBorder="1" applyAlignment="1">
      <alignment horizontal="center" vertical="center"/>
    </xf>
    <xf numFmtId="0" fontId="9" fillId="3" borderId="9" xfId="0" applyFont="1" applyFill="1" applyBorder="1" applyAlignment="1">
      <alignment horizontal="center" vertical="center"/>
    </xf>
    <xf numFmtId="0" fontId="9" fillId="3" borderId="4" xfId="0" applyFont="1" applyFill="1" applyBorder="1" applyAlignment="1">
      <alignment horizontal="center" vertical="center"/>
    </xf>
    <xf numFmtId="168" fontId="44" fillId="2" borderId="22" xfId="0" applyNumberFormat="1" applyFont="1" applyFill="1" applyBorder="1" applyAlignment="1">
      <alignment horizontal="right" vertical="center"/>
    </xf>
    <xf numFmtId="49" fontId="45" fillId="7" borderId="19" xfId="0" applyNumberFormat="1" applyFont="1" applyFill="1" applyBorder="1" applyAlignment="1">
      <alignment horizontal="left" vertical="center"/>
    </xf>
    <xf numFmtId="169" fontId="45" fillId="7" borderId="0" xfId="0" applyNumberFormat="1" applyFont="1" applyFill="1" applyAlignment="1">
      <alignment horizontal="right" vertical="center"/>
    </xf>
    <xf numFmtId="169" fontId="46" fillId="7" borderId="20" xfId="0" applyNumberFormat="1" applyFont="1" applyFill="1" applyBorder="1" applyAlignment="1">
      <alignment horizontal="right" vertical="center"/>
    </xf>
    <xf numFmtId="49" fontId="44" fillId="2" borderId="15" xfId="0" applyNumberFormat="1" applyFont="1" applyFill="1" applyBorder="1" applyAlignment="1">
      <alignment horizontal="left" vertical="center" wrapText="1"/>
    </xf>
    <xf numFmtId="169" fontId="46" fillId="2" borderId="21" xfId="0" applyNumberFormat="1" applyFont="1" applyFill="1" applyBorder="1" applyAlignment="1">
      <alignment horizontal="right" vertical="center"/>
    </xf>
    <xf numFmtId="169" fontId="46" fillId="2" borderId="22" xfId="0" applyNumberFormat="1" applyFont="1" applyFill="1" applyBorder="1" applyAlignment="1">
      <alignment horizontal="right" vertical="center"/>
    </xf>
  </cellXfs>
  <cellStyles count="28">
    <cellStyle name="Euro" xfId="2"/>
    <cellStyle name="Migliaia" xfId="1" builtinId="3"/>
    <cellStyle name="Migliaia [0] 2" xfId="3"/>
    <cellStyle name="Migliaia [0] 3" xfId="4"/>
    <cellStyle name="Migliaia [0] 4" xfId="5"/>
    <cellStyle name="Migliaia 10" xfId="6"/>
    <cellStyle name="Migliaia 11" xfId="7"/>
    <cellStyle name="Migliaia 12" xfId="8"/>
    <cellStyle name="Migliaia 13" xfId="20"/>
    <cellStyle name="Migliaia 13 2" xfId="22"/>
    <cellStyle name="Migliaia 2" xfId="9"/>
    <cellStyle name="Migliaia 3" xfId="10"/>
    <cellStyle name="Migliaia 4" xfId="11"/>
    <cellStyle name="Migliaia 5" xfId="12"/>
    <cellStyle name="Migliaia 6" xfId="13"/>
    <cellStyle name="Migliaia 7" xfId="14"/>
    <cellStyle name="Migliaia 8" xfId="15"/>
    <cellStyle name="Migliaia 9" xfId="16"/>
    <cellStyle name="Normale" xfId="0" builtinId="0"/>
    <cellStyle name="Normale 10" xfId="27"/>
    <cellStyle name="Normale 2" xfId="17"/>
    <cellStyle name="Normale 3" xfId="18"/>
    <cellStyle name="Normale 4" xfId="19"/>
    <cellStyle name="Normale 5" xfId="21"/>
    <cellStyle name="Normale 6" xfId="23"/>
    <cellStyle name="Normale 7" xfId="24"/>
    <cellStyle name="Normale 8" xfId="25"/>
    <cellStyle name="Normale 9" xfId="26"/>
  </cellStyles>
  <dxfs count="0"/>
  <tableStyles count="0" defaultTableStyle="TableStyleMedium2" defaultPivotStyle="PivotStyleLight16"/>
  <colors>
    <mruColors>
      <color rgb="FFFFFFFF"/>
      <color rgb="FFDBE5F1"/>
      <color rgb="FFD8D8D8"/>
      <color rgb="FF0B64A0"/>
      <color rgb="FFD8F2F2"/>
      <color rgb="FF4F81B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harergs.rgs.tesoro.it\igb\01-Struttura\03-Uffici\20\Tesoreria%20Banca%20Italia\Conto%20Riassuntivo\elaborazioni\CRT%20pubblicazione\Copia%20di%2001-2017%20nuov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
      <sheetName val="INS.DATI"/>
      <sheetName val="AMM.VARIE"/>
      <sheetName val="DARE-AVERE"/>
      <sheetName val="DEBITI"/>
      <sheetName val="CREDITI"/>
      <sheetName val="SI.VALORI"/>
      <sheetName val="DEB.PUB.INT."/>
      <sheetName val="INC.PAG."/>
      <sheetName val="MOV.CASSA"/>
      <sheetName val="CODICE"/>
      <sheetName val="Analisi del conto CRT 12-2016"/>
      <sheetName val="Classificazione Economica"/>
      <sheetName val="eNTRATE NOVEMBRE"/>
      <sheetName val="Dettaglio per Capo e Capitolo"/>
      <sheetName val="collettivi"/>
      <sheetName val="titoli da regolare"/>
      <sheetName val="firma"/>
      <sheetName val="MOV.CASSA (consip)"/>
      <sheetName val="DEBITI (consip)"/>
      <sheetName val="CREDITI (cosip)"/>
      <sheetName val="AMM.VARIE (consip)"/>
      <sheetName val="DEB.PUB.INT. (consip)"/>
      <sheetName val="SPEC-108"/>
    </sheetNames>
    <sheetDataSet>
      <sheetData sheetId="0"/>
      <sheetData sheetId="1">
        <row r="4">
          <cell r="C4" t="str">
            <v>AL 31 GENNAIO 2017</v>
          </cell>
        </row>
      </sheetData>
      <sheetData sheetId="2"/>
      <sheetData sheetId="3">
        <row r="9">
          <cell r="M9">
            <v>2037577843468.4497</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3"/>
  <sheetViews>
    <sheetView showGridLines="0" zoomScaleNormal="100" workbookViewId="0">
      <selection activeCell="C31" sqref="C31"/>
    </sheetView>
  </sheetViews>
  <sheetFormatPr defaultRowHeight="12.75"/>
  <cols>
    <col min="1" max="1" width="23.42578125" customWidth="1"/>
    <col min="2" max="3" width="20.42578125" customWidth="1"/>
    <col min="4" max="4" width="19.140625" customWidth="1"/>
    <col min="5" max="5" width="19.140625" bestFit="1" customWidth="1"/>
  </cols>
  <sheetData>
    <row r="1" spans="1:4">
      <c r="A1" s="96" t="s">
        <v>362</v>
      </c>
      <c r="B1" s="97"/>
      <c r="C1" s="97"/>
    </row>
    <row r="2" spans="1:4">
      <c r="A2" s="97"/>
      <c r="B2" s="97"/>
      <c r="C2" s="97"/>
    </row>
    <row r="3" spans="1:4">
      <c r="A3" s="97"/>
      <c r="B3" s="96" t="s">
        <v>938</v>
      </c>
      <c r="C3" s="97"/>
    </row>
    <row r="4" spans="1:4">
      <c r="A4" s="97"/>
      <c r="B4" s="97"/>
      <c r="C4" s="97"/>
    </row>
    <row r="5" spans="1:4" ht="30" customHeight="1">
      <c r="A5" s="29"/>
      <c r="B5" s="30" t="s">
        <v>7</v>
      </c>
      <c r="C5" s="30" t="s">
        <v>8</v>
      </c>
      <c r="D5" s="31" t="s">
        <v>9</v>
      </c>
    </row>
    <row r="6" spans="1:4" ht="15" customHeight="1">
      <c r="A6" s="56" t="s">
        <v>10</v>
      </c>
      <c r="B6" s="41"/>
      <c r="C6" s="41"/>
      <c r="D6" s="42"/>
    </row>
    <row r="7" spans="1:4" ht="15" customHeight="1">
      <c r="A7" s="55" t="s">
        <v>11</v>
      </c>
      <c r="B7" s="37">
        <v>136277103585.72</v>
      </c>
      <c r="C7" s="41"/>
      <c r="D7" s="42"/>
    </row>
    <row r="8" spans="1:4" ht="15" customHeight="1">
      <c r="A8" s="55" t="s">
        <v>12</v>
      </c>
      <c r="B8" s="41"/>
      <c r="C8" s="37">
        <v>165767077232.76001</v>
      </c>
      <c r="D8" s="42"/>
    </row>
    <row r="9" spans="1:4" ht="15" customHeight="1">
      <c r="A9" s="55" t="s">
        <v>13</v>
      </c>
      <c r="B9" s="41"/>
      <c r="C9" s="37">
        <v>62916850678.769997</v>
      </c>
      <c r="D9" s="42"/>
    </row>
    <row r="10" spans="1:4" ht="15" customHeight="1">
      <c r="A10" s="55" t="s">
        <v>55</v>
      </c>
      <c r="B10" s="37">
        <v>106133011198.78</v>
      </c>
      <c r="C10" s="41"/>
      <c r="D10" s="42"/>
    </row>
    <row r="11" spans="1:4" ht="25.5" customHeight="1">
      <c r="A11" s="71" t="s">
        <v>14</v>
      </c>
      <c r="B11" s="72">
        <f>SUM(B6:B10)</f>
        <v>242410114784.5</v>
      </c>
      <c r="C11" s="72">
        <f t="shared" ref="C11" si="0">SUM(C6:C10)</f>
        <v>228683927911.53</v>
      </c>
      <c r="D11" s="73">
        <f>+B11-C11</f>
        <v>13726186872.970001</v>
      </c>
    </row>
    <row r="12" spans="1:4" ht="15" customHeight="1">
      <c r="A12" s="56" t="s">
        <v>15</v>
      </c>
      <c r="B12" s="41"/>
      <c r="C12" s="41"/>
      <c r="D12" s="42"/>
    </row>
    <row r="13" spans="1:4" ht="15" customHeight="1">
      <c r="A13" s="55" t="s">
        <v>16</v>
      </c>
      <c r="B13" s="37">
        <v>659049257187.56006</v>
      </c>
      <c r="C13" s="37">
        <v>643915034414.12</v>
      </c>
      <c r="D13" s="38">
        <f>B13-C13</f>
        <v>15134222773.440063</v>
      </c>
    </row>
    <row r="14" spans="1:4" ht="15" customHeight="1">
      <c r="A14" s="55" t="s">
        <v>17</v>
      </c>
      <c r="B14" s="37">
        <v>154652011457.25</v>
      </c>
      <c r="C14" s="37">
        <v>183512421103.66</v>
      </c>
      <c r="D14" s="38">
        <f>B14-C14</f>
        <v>-28860409646.410004</v>
      </c>
    </row>
    <row r="15" spans="1:4" ht="24" customHeight="1">
      <c r="A15" s="66" t="s">
        <v>91</v>
      </c>
      <c r="B15" s="67">
        <v>0</v>
      </c>
      <c r="C15" s="67">
        <v>36937069258</v>
      </c>
      <c r="D15" s="78">
        <f>B15-C15</f>
        <v>-36937069258</v>
      </c>
    </row>
    <row r="16" spans="1:4" ht="25.5" customHeight="1">
      <c r="A16" s="74" t="s">
        <v>14</v>
      </c>
      <c r="B16" s="75">
        <f>SUM(B13:B14)</f>
        <v>813701268644.81006</v>
      </c>
      <c r="C16" s="75">
        <f>SUM(C13:C14)</f>
        <v>827427455517.78003</v>
      </c>
      <c r="D16" s="76">
        <f>+B16-C16</f>
        <v>-13726186872.969971</v>
      </c>
    </row>
    <row r="17" spans="1:5" ht="15" customHeight="1">
      <c r="A17" s="55" t="s">
        <v>18</v>
      </c>
      <c r="B17" s="41"/>
      <c r="C17" s="41"/>
      <c r="D17" s="42"/>
    </row>
    <row r="18" spans="1:5" ht="25.5" customHeight="1">
      <c r="A18" s="63" t="s">
        <v>64</v>
      </c>
      <c r="B18" s="64">
        <f>+B11+B16</f>
        <v>1056111383429.3101</v>
      </c>
      <c r="C18" s="64">
        <f>+C11+C16</f>
        <v>1056111383429.3101</v>
      </c>
      <c r="D18" s="65"/>
      <c r="E18" s="70"/>
    </row>
    <row r="19" spans="1:5">
      <c r="A19" s="57" t="s">
        <v>89</v>
      </c>
      <c r="B19" s="58"/>
      <c r="C19" s="58"/>
      <c r="D19" s="59"/>
    </row>
    <row r="20" spans="1:5" ht="33.75">
      <c r="A20" s="60" t="s">
        <v>90</v>
      </c>
      <c r="B20" s="61">
        <f>B18-B15</f>
        <v>1056111383429.3101</v>
      </c>
      <c r="C20" s="61">
        <f>C18-C15</f>
        <v>1019174314171.3101</v>
      </c>
      <c r="D20" s="62">
        <f>B20-C20</f>
        <v>36937069258</v>
      </c>
    </row>
    <row r="23" spans="1:5">
      <c r="C23" s="70"/>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V43"/>
  <sheetViews>
    <sheetView showGridLines="0" topLeftCell="A25" workbookViewId="0">
      <selection activeCell="D51" sqref="D51"/>
    </sheetView>
  </sheetViews>
  <sheetFormatPr defaultRowHeight="12.75"/>
  <cols>
    <col min="1" max="1" width="36.140625" style="80" customWidth="1"/>
    <col min="2" max="22" width="14.85546875" style="80" customWidth="1"/>
    <col min="23" max="16384" width="9.140625" style="80"/>
  </cols>
  <sheetData>
    <row r="1" spans="1:22" s="79" customFormat="1" ht="14.45" customHeight="1">
      <c r="A1" s="204" t="s">
        <v>377</v>
      </c>
      <c r="B1" s="204"/>
      <c r="C1" s="204"/>
      <c r="D1" s="204"/>
      <c r="E1" s="210"/>
      <c r="F1" s="210"/>
      <c r="G1" s="210"/>
      <c r="H1" s="210"/>
      <c r="I1" s="204"/>
      <c r="J1" s="204"/>
      <c r="K1" s="204"/>
      <c r="L1" s="204"/>
      <c r="M1" s="210"/>
      <c r="N1" s="210"/>
      <c r="O1" s="210"/>
      <c r="P1" s="210"/>
    </row>
    <row r="2" spans="1:22" s="79" customFormat="1" ht="18" customHeight="1">
      <c r="A2" s="206"/>
      <c r="B2" s="206"/>
      <c r="C2" s="206"/>
      <c r="D2" s="206"/>
      <c r="E2" s="206"/>
      <c r="F2" s="206"/>
      <c r="G2" s="206"/>
    </row>
    <row r="3" spans="1:22" s="79" customFormat="1" ht="18.2" customHeight="1">
      <c r="A3" s="100"/>
      <c r="B3" s="100" t="s">
        <v>938</v>
      </c>
      <c r="C3" s="100"/>
      <c r="D3" s="100"/>
      <c r="E3" s="100"/>
      <c r="F3" s="100"/>
      <c r="G3" s="100"/>
      <c r="I3" s="100"/>
      <c r="K3" s="100"/>
    </row>
    <row r="4" spans="1:22" s="79" customFormat="1" ht="14.25" customHeight="1"/>
    <row r="5" spans="1:22" s="79" customFormat="1" ht="18.2" customHeight="1"/>
    <row r="6" spans="1:22" s="79" customFormat="1" ht="24.6" customHeight="1"/>
    <row r="7" spans="1:22" s="79" customFormat="1" ht="56.25">
      <c r="A7" s="198" t="s">
        <v>638</v>
      </c>
      <c r="B7" s="196" t="s">
        <v>675</v>
      </c>
      <c r="C7" s="196" t="s">
        <v>676</v>
      </c>
      <c r="D7" s="196" t="s">
        <v>677</v>
      </c>
      <c r="E7" s="196" t="s">
        <v>678</v>
      </c>
      <c r="F7" s="196" t="s">
        <v>679</v>
      </c>
      <c r="G7" s="196" t="s">
        <v>680</v>
      </c>
      <c r="H7" s="196" t="s">
        <v>681</v>
      </c>
      <c r="I7" s="196" t="s">
        <v>682</v>
      </c>
      <c r="J7" s="196" t="s">
        <v>683</v>
      </c>
      <c r="K7" s="196" t="s">
        <v>684</v>
      </c>
      <c r="L7" s="196" t="s">
        <v>685</v>
      </c>
      <c r="M7" s="196" t="s">
        <v>686</v>
      </c>
      <c r="N7" s="196" t="s">
        <v>687</v>
      </c>
      <c r="O7" s="196" t="s">
        <v>925</v>
      </c>
      <c r="P7" s="196" t="s">
        <v>688</v>
      </c>
      <c r="Q7" s="196" t="s">
        <v>689</v>
      </c>
      <c r="R7" s="196" t="s">
        <v>690</v>
      </c>
      <c r="S7" s="196" t="s">
        <v>691</v>
      </c>
      <c r="T7" s="196" t="s">
        <v>692</v>
      </c>
      <c r="U7" s="196" t="s">
        <v>693</v>
      </c>
      <c r="V7" s="197" t="s">
        <v>64</v>
      </c>
    </row>
    <row r="8" spans="1:22" s="79" customFormat="1" ht="22.9" customHeight="1">
      <c r="A8" s="157" t="s">
        <v>641</v>
      </c>
      <c r="B8" s="87"/>
      <c r="C8" s="87"/>
      <c r="D8" s="87"/>
      <c r="E8" s="87">
        <v>1031049494.9400001</v>
      </c>
      <c r="F8" s="87"/>
      <c r="G8" s="87"/>
      <c r="H8" s="87"/>
      <c r="I8" s="87"/>
      <c r="J8" s="87"/>
      <c r="K8" s="87"/>
      <c r="L8" s="87"/>
      <c r="M8" s="87"/>
      <c r="N8" s="87"/>
      <c r="O8" s="87"/>
      <c r="P8" s="87"/>
      <c r="Q8" s="87"/>
      <c r="R8" s="87"/>
      <c r="S8" s="87">
        <v>723166.17</v>
      </c>
      <c r="T8" s="87"/>
      <c r="U8" s="87"/>
      <c r="V8" s="158">
        <v>1031772661.11</v>
      </c>
    </row>
    <row r="9" spans="1:22" s="79" customFormat="1" ht="32.450000000000003" customHeight="1">
      <c r="A9" s="157" t="s">
        <v>642</v>
      </c>
      <c r="B9" s="87">
        <v>127028686.63</v>
      </c>
      <c r="C9" s="87">
        <v>96422858.439999998</v>
      </c>
      <c r="D9" s="87">
        <v>8138183.1900000004</v>
      </c>
      <c r="E9" s="87">
        <v>5148876</v>
      </c>
      <c r="F9" s="87"/>
      <c r="G9" s="87"/>
      <c r="H9" s="87"/>
      <c r="I9" s="87"/>
      <c r="J9" s="87"/>
      <c r="K9" s="87"/>
      <c r="L9" s="87"/>
      <c r="M9" s="87"/>
      <c r="N9" s="87">
        <v>365158.38</v>
      </c>
      <c r="O9" s="87"/>
      <c r="P9" s="87"/>
      <c r="Q9" s="87"/>
      <c r="R9" s="87"/>
      <c r="S9" s="87"/>
      <c r="T9" s="87"/>
      <c r="U9" s="87"/>
      <c r="V9" s="158">
        <v>237103762.63999999</v>
      </c>
    </row>
    <row r="10" spans="1:22" s="79" customFormat="1" ht="18.2" customHeight="1">
      <c r="A10" s="157" t="s">
        <v>643</v>
      </c>
      <c r="B10" s="87">
        <v>13649476.16</v>
      </c>
      <c r="C10" s="87">
        <v>840816.16</v>
      </c>
      <c r="D10" s="87">
        <v>889845.64</v>
      </c>
      <c r="E10" s="87">
        <v>24667693018.169998</v>
      </c>
      <c r="F10" s="87"/>
      <c r="G10" s="87"/>
      <c r="H10" s="87"/>
      <c r="I10" s="87"/>
      <c r="J10" s="87">
        <v>886948.76</v>
      </c>
      <c r="K10" s="87"/>
      <c r="L10" s="87"/>
      <c r="M10" s="87">
        <v>13907.07</v>
      </c>
      <c r="N10" s="87">
        <v>697214.71</v>
      </c>
      <c r="O10" s="87">
        <v>42090605.909999996</v>
      </c>
      <c r="P10" s="87"/>
      <c r="Q10" s="87"/>
      <c r="R10" s="87"/>
      <c r="S10" s="87"/>
      <c r="T10" s="87"/>
      <c r="U10" s="87">
        <v>4287155.5999999996</v>
      </c>
      <c r="V10" s="158">
        <v>24731048988.18</v>
      </c>
    </row>
    <row r="11" spans="1:22" s="79" customFormat="1" ht="18.2" customHeight="1">
      <c r="A11" s="157" t="s">
        <v>644</v>
      </c>
      <c r="B11" s="87">
        <v>219058779.91999999</v>
      </c>
      <c r="C11" s="87">
        <v>49513170.880000003</v>
      </c>
      <c r="D11" s="87">
        <v>1870778.6</v>
      </c>
      <c r="E11" s="87">
        <v>150394461.68000001</v>
      </c>
      <c r="F11" s="87">
        <v>5742132.9699999997</v>
      </c>
      <c r="G11" s="87"/>
      <c r="H11" s="87">
        <v>545042109.39999998</v>
      </c>
      <c r="I11" s="87">
        <v>8573684993.0699997</v>
      </c>
      <c r="J11" s="87"/>
      <c r="K11" s="87"/>
      <c r="L11" s="87"/>
      <c r="M11" s="87">
        <v>50301883.119999997</v>
      </c>
      <c r="N11" s="87">
        <v>11958036.050000001</v>
      </c>
      <c r="O11" s="87">
        <v>4520000000</v>
      </c>
      <c r="P11" s="87"/>
      <c r="Q11" s="87"/>
      <c r="R11" s="87">
        <v>2500000</v>
      </c>
      <c r="S11" s="87"/>
      <c r="T11" s="87">
        <v>164937143.18000001</v>
      </c>
      <c r="U11" s="87"/>
      <c r="V11" s="158">
        <v>14295003488.870001</v>
      </c>
    </row>
    <row r="12" spans="1:22" s="79" customFormat="1" ht="18.2" customHeight="1">
      <c r="A12" s="157" t="s">
        <v>645</v>
      </c>
      <c r="B12" s="87">
        <v>4766541159</v>
      </c>
      <c r="C12" s="87">
        <v>249252529.30000001</v>
      </c>
      <c r="D12" s="87">
        <v>293331375.04000002</v>
      </c>
      <c r="E12" s="87">
        <v>926831.43</v>
      </c>
      <c r="F12" s="87">
        <v>294202.5</v>
      </c>
      <c r="G12" s="87"/>
      <c r="H12" s="87">
        <v>80591</v>
      </c>
      <c r="I12" s="87"/>
      <c r="J12" s="87">
        <v>300762.95</v>
      </c>
      <c r="K12" s="87">
        <v>83000000</v>
      </c>
      <c r="L12" s="87"/>
      <c r="M12" s="87">
        <v>3185722.14</v>
      </c>
      <c r="N12" s="87">
        <v>388009336.92000002</v>
      </c>
      <c r="O12" s="87"/>
      <c r="P12" s="87"/>
      <c r="Q12" s="87"/>
      <c r="R12" s="87">
        <v>6474469.4299999997</v>
      </c>
      <c r="S12" s="87"/>
      <c r="T12" s="87"/>
      <c r="U12" s="87"/>
      <c r="V12" s="158">
        <v>5791396979.71</v>
      </c>
    </row>
    <row r="13" spans="1:22" s="79" customFormat="1" ht="18.2" customHeight="1">
      <c r="A13" s="157" t="s">
        <v>646</v>
      </c>
      <c r="B13" s="87">
        <v>1652585257.75</v>
      </c>
      <c r="C13" s="87">
        <v>401584894.25</v>
      </c>
      <c r="D13" s="87">
        <v>106309011.64</v>
      </c>
      <c r="E13" s="87">
        <v>93320720.340000004</v>
      </c>
      <c r="F13" s="87">
        <v>64981145.350000001</v>
      </c>
      <c r="G13" s="87"/>
      <c r="H13" s="87"/>
      <c r="I13" s="87"/>
      <c r="J13" s="87">
        <v>76543.91</v>
      </c>
      <c r="K13" s="87"/>
      <c r="L13" s="87"/>
      <c r="M13" s="87">
        <v>3392045.97</v>
      </c>
      <c r="N13" s="87">
        <v>39324931.950000003</v>
      </c>
      <c r="O13" s="87"/>
      <c r="P13" s="87"/>
      <c r="Q13" s="87"/>
      <c r="R13" s="87"/>
      <c r="S13" s="87"/>
      <c r="T13" s="87"/>
      <c r="U13" s="87"/>
      <c r="V13" s="158">
        <v>2361574551.1599998</v>
      </c>
    </row>
    <row r="14" spans="1:22" s="79" customFormat="1" ht="18.2" customHeight="1">
      <c r="A14" s="157" t="s">
        <v>647</v>
      </c>
      <c r="B14" s="87">
        <v>2235533744.6500001</v>
      </c>
      <c r="C14" s="87">
        <v>813464905.73000002</v>
      </c>
      <c r="D14" s="87">
        <v>140566062.33000001</v>
      </c>
      <c r="E14" s="87"/>
      <c r="F14" s="87">
        <v>26552752.34</v>
      </c>
      <c r="G14" s="87"/>
      <c r="H14" s="87">
        <v>2755122</v>
      </c>
      <c r="I14" s="87"/>
      <c r="J14" s="87">
        <v>30090</v>
      </c>
      <c r="K14" s="87">
        <v>36718533</v>
      </c>
      <c r="L14" s="87"/>
      <c r="M14" s="87">
        <v>5491877.9199999999</v>
      </c>
      <c r="N14" s="87">
        <v>116202264.48</v>
      </c>
      <c r="O14" s="87">
        <v>1168375</v>
      </c>
      <c r="P14" s="87"/>
      <c r="Q14" s="87"/>
      <c r="R14" s="87"/>
      <c r="S14" s="87"/>
      <c r="T14" s="87"/>
      <c r="U14" s="87"/>
      <c r="V14" s="158">
        <v>3378483727.4499998</v>
      </c>
    </row>
    <row r="15" spans="1:22" s="79" customFormat="1" ht="18.2" customHeight="1">
      <c r="A15" s="157" t="s">
        <v>648</v>
      </c>
      <c r="B15" s="87">
        <v>488080219.18000001</v>
      </c>
      <c r="C15" s="87">
        <v>60232225.619999997</v>
      </c>
      <c r="D15" s="87">
        <v>31353112.609999999</v>
      </c>
      <c r="E15" s="87">
        <v>20774035.75</v>
      </c>
      <c r="F15" s="87">
        <v>9448737.9299999997</v>
      </c>
      <c r="G15" s="87"/>
      <c r="H15" s="87"/>
      <c r="I15" s="87"/>
      <c r="J15" s="87">
        <v>837940.94</v>
      </c>
      <c r="K15" s="87">
        <v>927440.45</v>
      </c>
      <c r="L15" s="87"/>
      <c r="M15" s="87">
        <v>693963.25</v>
      </c>
      <c r="N15" s="87">
        <v>11881918.720000001</v>
      </c>
      <c r="O15" s="87">
        <v>51055683.479999997</v>
      </c>
      <c r="P15" s="87">
        <v>27190.97</v>
      </c>
      <c r="Q15" s="87"/>
      <c r="R15" s="87"/>
      <c r="S15" s="87">
        <v>269869888.5</v>
      </c>
      <c r="T15" s="87"/>
      <c r="U15" s="87">
        <v>9621434.0600000005</v>
      </c>
      <c r="V15" s="158">
        <v>954803791.46000004</v>
      </c>
    </row>
    <row r="16" spans="1:22" s="79" customFormat="1" ht="18.2" customHeight="1">
      <c r="A16" s="157" t="s">
        <v>649</v>
      </c>
      <c r="B16" s="87">
        <v>18547073.129999999</v>
      </c>
      <c r="C16" s="87">
        <v>9392040.8399999999</v>
      </c>
      <c r="D16" s="87">
        <v>1216170.58</v>
      </c>
      <c r="E16" s="87">
        <v>27871538.5</v>
      </c>
      <c r="F16" s="87">
        <v>199012.27</v>
      </c>
      <c r="G16" s="87">
        <v>37287361.920000002</v>
      </c>
      <c r="H16" s="87">
        <v>235181</v>
      </c>
      <c r="I16" s="87"/>
      <c r="J16" s="87"/>
      <c r="K16" s="87"/>
      <c r="L16" s="87"/>
      <c r="M16" s="87">
        <v>133983.88</v>
      </c>
      <c r="N16" s="87">
        <v>14936889.83</v>
      </c>
      <c r="O16" s="87">
        <v>1746791.77</v>
      </c>
      <c r="P16" s="87">
        <v>6869074.0099999998</v>
      </c>
      <c r="Q16" s="87"/>
      <c r="R16" s="87"/>
      <c r="S16" s="87"/>
      <c r="T16" s="87"/>
      <c r="U16" s="87"/>
      <c r="V16" s="158">
        <v>118435117.73</v>
      </c>
    </row>
    <row r="17" spans="1:22" s="79" customFormat="1" ht="18.2" customHeight="1">
      <c r="A17" s="157" t="s">
        <v>650</v>
      </c>
      <c r="B17" s="87">
        <v>3537956.05</v>
      </c>
      <c r="C17" s="87">
        <v>3076581.35</v>
      </c>
      <c r="D17" s="87">
        <v>233361.09</v>
      </c>
      <c r="E17" s="87">
        <v>15100000</v>
      </c>
      <c r="F17" s="87">
        <v>600</v>
      </c>
      <c r="G17" s="87">
        <v>1458391.48</v>
      </c>
      <c r="H17" s="87">
        <v>48691</v>
      </c>
      <c r="I17" s="87"/>
      <c r="J17" s="87"/>
      <c r="K17" s="87"/>
      <c r="L17" s="87"/>
      <c r="M17" s="87">
        <v>127713.92</v>
      </c>
      <c r="N17" s="87">
        <v>12949.47</v>
      </c>
      <c r="O17" s="87">
        <v>103678276.75</v>
      </c>
      <c r="P17" s="87"/>
      <c r="Q17" s="87"/>
      <c r="R17" s="87"/>
      <c r="S17" s="87"/>
      <c r="T17" s="87"/>
      <c r="U17" s="87"/>
      <c r="V17" s="158">
        <v>127274521.11</v>
      </c>
    </row>
    <row r="18" spans="1:22" s="79" customFormat="1" ht="18.2" customHeight="1">
      <c r="A18" s="157" t="s">
        <v>651</v>
      </c>
      <c r="B18" s="87">
        <v>10614039.869999999</v>
      </c>
      <c r="C18" s="87">
        <v>855981.64</v>
      </c>
      <c r="D18" s="87">
        <v>689350.58</v>
      </c>
      <c r="E18" s="87"/>
      <c r="F18" s="87">
        <v>4476780000</v>
      </c>
      <c r="G18" s="87">
        <v>3872411.29</v>
      </c>
      <c r="H18" s="87">
        <v>12175297.789999999</v>
      </c>
      <c r="I18" s="87"/>
      <c r="J18" s="87"/>
      <c r="K18" s="87"/>
      <c r="L18" s="87"/>
      <c r="M18" s="87">
        <v>348003.01</v>
      </c>
      <c r="N18" s="87">
        <v>6792907.1200000001</v>
      </c>
      <c r="O18" s="87"/>
      <c r="P18" s="87">
        <v>603026043.40999997</v>
      </c>
      <c r="Q18" s="87"/>
      <c r="R18" s="87"/>
      <c r="S18" s="87"/>
      <c r="T18" s="87">
        <v>856000000</v>
      </c>
      <c r="U18" s="87"/>
      <c r="V18" s="158">
        <v>5971154034.71</v>
      </c>
    </row>
    <row r="19" spans="1:22" s="79" customFormat="1" ht="18.2" customHeight="1">
      <c r="A19" s="157" t="s">
        <v>652</v>
      </c>
      <c r="B19" s="87">
        <v>2505212.62</v>
      </c>
      <c r="C19" s="87">
        <v>891523.91</v>
      </c>
      <c r="D19" s="87">
        <v>160587.79999999999</v>
      </c>
      <c r="E19" s="87">
        <v>561035.77</v>
      </c>
      <c r="F19" s="87">
        <v>563970.79</v>
      </c>
      <c r="G19" s="87"/>
      <c r="H19" s="87"/>
      <c r="I19" s="87"/>
      <c r="J19" s="87"/>
      <c r="K19" s="87"/>
      <c r="L19" s="87"/>
      <c r="M19" s="87"/>
      <c r="N19" s="87">
        <v>2303.5500000000002</v>
      </c>
      <c r="O19" s="87"/>
      <c r="P19" s="87"/>
      <c r="Q19" s="87"/>
      <c r="R19" s="87"/>
      <c r="S19" s="87"/>
      <c r="T19" s="87"/>
      <c r="U19" s="87"/>
      <c r="V19" s="158">
        <v>4684634.4400000004</v>
      </c>
    </row>
    <row r="20" spans="1:22" s="79" customFormat="1" ht="22.9" customHeight="1">
      <c r="A20" s="157" t="s">
        <v>653</v>
      </c>
      <c r="B20" s="87">
        <v>46661911.829999998</v>
      </c>
      <c r="C20" s="87">
        <v>9317104.5600000005</v>
      </c>
      <c r="D20" s="87">
        <v>2895225.06</v>
      </c>
      <c r="E20" s="87">
        <v>1657855543.8299999</v>
      </c>
      <c r="F20" s="87"/>
      <c r="G20" s="87">
        <v>810595858.91999996</v>
      </c>
      <c r="H20" s="87">
        <v>601865.97</v>
      </c>
      <c r="I20" s="87"/>
      <c r="J20" s="87"/>
      <c r="K20" s="87"/>
      <c r="L20" s="87"/>
      <c r="M20" s="87">
        <v>1689.85</v>
      </c>
      <c r="N20" s="87">
        <v>2871461.2</v>
      </c>
      <c r="O20" s="87">
        <v>11561280.960000001</v>
      </c>
      <c r="P20" s="87">
        <v>431202733.98000002</v>
      </c>
      <c r="Q20" s="87"/>
      <c r="R20" s="87"/>
      <c r="S20" s="87"/>
      <c r="T20" s="87"/>
      <c r="U20" s="87"/>
      <c r="V20" s="158">
        <v>2973564676.1599998</v>
      </c>
    </row>
    <row r="21" spans="1:22" s="79" customFormat="1" ht="18.2" customHeight="1">
      <c r="A21" s="157" t="s">
        <v>654</v>
      </c>
      <c r="B21" s="87">
        <v>31344354.010000002</v>
      </c>
      <c r="C21" s="87">
        <v>4888234.34</v>
      </c>
      <c r="D21" s="87">
        <v>1945185.08</v>
      </c>
      <c r="E21" s="87"/>
      <c r="F21" s="87"/>
      <c r="G21" s="87"/>
      <c r="H21" s="87"/>
      <c r="I21" s="87"/>
      <c r="J21" s="87"/>
      <c r="K21" s="87"/>
      <c r="L21" s="87"/>
      <c r="M21" s="87"/>
      <c r="N21" s="87">
        <v>6861409.3399999999</v>
      </c>
      <c r="O21" s="87">
        <v>385538558.31</v>
      </c>
      <c r="P21" s="87">
        <v>85496750.420000002</v>
      </c>
      <c r="Q21" s="87">
        <v>12394.97</v>
      </c>
      <c r="R21" s="87"/>
      <c r="S21" s="87">
        <v>118501344.97</v>
      </c>
      <c r="T21" s="87"/>
      <c r="U21" s="87"/>
      <c r="V21" s="158">
        <v>634588231.44000006</v>
      </c>
    </row>
    <row r="22" spans="1:22" s="79" customFormat="1" ht="18.2" customHeight="1">
      <c r="A22" s="157" t="s">
        <v>655</v>
      </c>
      <c r="B22" s="87">
        <v>14827678.57</v>
      </c>
      <c r="C22" s="87">
        <v>1131472.83</v>
      </c>
      <c r="D22" s="87">
        <v>977350.96</v>
      </c>
      <c r="E22" s="87">
        <v>2637629.25</v>
      </c>
      <c r="F22" s="87"/>
      <c r="G22" s="87">
        <v>53028388.350000001</v>
      </c>
      <c r="H22" s="87">
        <v>4059312.87</v>
      </c>
      <c r="I22" s="87"/>
      <c r="J22" s="87"/>
      <c r="K22" s="87"/>
      <c r="L22" s="87"/>
      <c r="M22" s="87">
        <v>1656.1</v>
      </c>
      <c r="N22" s="87">
        <v>8437462.1199999992</v>
      </c>
      <c r="O22" s="87"/>
      <c r="P22" s="87"/>
      <c r="Q22" s="87"/>
      <c r="R22" s="87"/>
      <c r="S22" s="87"/>
      <c r="T22" s="87"/>
      <c r="U22" s="87"/>
      <c r="V22" s="158">
        <v>85100951.049999997</v>
      </c>
    </row>
    <row r="23" spans="1:22" s="79" customFormat="1" ht="22.9" customHeight="1">
      <c r="A23" s="157" t="s">
        <v>656</v>
      </c>
      <c r="B23" s="87">
        <v>2876551.29</v>
      </c>
      <c r="C23" s="87">
        <v>179112.58</v>
      </c>
      <c r="D23" s="87">
        <v>191862.29</v>
      </c>
      <c r="E23" s="87">
        <v>45314310.5</v>
      </c>
      <c r="F23" s="87"/>
      <c r="G23" s="87"/>
      <c r="H23" s="87"/>
      <c r="I23" s="87"/>
      <c r="J23" s="87"/>
      <c r="K23" s="87"/>
      <c r="L23" s="87"/>
      <c r="M23" s="87"/>
      <c r="N23" s="87">
        <v>70830.240000000005</v>
      </c>
      <c r="O23" s="87">
        <v>1086734.3799999999</v>
      </c>
      <c r="P23" s="87"/>
      <c r="Q23" s="87"/>
      <c r="R23" s="87">
        <v>206349.92</v>
      </c>
      <c r="S23" s="87"/>
      <c r="T23" s="87"/>
      <c r="U23" s="87"/>
      <c r="V23" s="158">
        <v>49925751.200000003</v>
      </c>
    </row>
    <row r="24" spans="1:22" s="79" customFormat="1" ht="18.2" customHeight="1">
      <c r="A24" s="157" t="s">
        <v>657</v>
      </c>
      <c r="B24" s="87">
        <v>8502225.2899999991</v>
      </c>
      <c r="C24" s="87">
        <v>876767.49</v>
      </c>
      <c r="D24" s="87">
        <v>554888.77</v>
      </c>
      <c r="E24" s="87">
        <v>68705718.390000001</v>
      </c>
      <c r="F24" s="87">
        <v>1500000</v>
      </c>
      <c r="G24" s="87"/>
      <c r="H24" s="87">
        <v>565111.18999999994</v>
      </c>
      <c r="I24" s="87"/>
      <c r="J24" s="87"/>
      <c r="K24" s="87"/>
      <c r="L24" s="87"/>
      <c r="M24" s="87"/>
      <c r="N24" s="87">
        <v>456894.43</v>
      </c>
      <c r="O24" s="87">
        <v>892314317.74000001</v>
      </c>
      <c r="P24" s="87">
        <v>4000000</v>
      </c>
      <c r="Q24" s="87"/>
      <c r="R24" s="87">
        <v>95899607.579999998</v>
      </c>
      <c r="S24" s="87"/>
      <c r="T24" s="87"/>
      <c r="U24" s="87"/>
      <c r="V24" s="158">
        <v>1073375530.88</v>
      </c>
    </row>
    <row r="25" spans="1:22" s="79" customFormat="1" ht="22.9" customHeight="1">
      <c r="A25" s="157" t="s">
        <v>658</v>
      </c>
      <c r="B25" s="87">
        <v>138754536.93000001</v>
      </c>
      <c r="C25" s="87">
        <v>30332963.510000002</v>
      </c>
      <c r="D25" s="87">
        <v>8811481.4800000004</v>
      </c>
      <c r="E25" s="87">
        <v>67720011.280000001</v>
      </c>
      <c r="F25" s="87"/>
      <c r="G25" s="87">
        <v>830.16</v>
      </c>
      <c r="H25" s="87">
        <v>2062237.93</v>
      </c>
      <c r="I25" s="87"/>
      <c r="J25" s="87"/>
      <c r="K25" s="87"/>
      <c r="L25" s="87"/>
      <c r="M25" s="87">
        <v>333364.88</v>
      </c>
      <c r="N25" s="87">
        <v>14625509.359999999</v>
      </c>
      <c r="O25" s="87">
        <v>55630913.630000003</v>
      </c>
      <c r="P25" s="87"/>
      <c r="Q25" s="87"/>
      <c r="R25" s="87">
        <v>10686627.890000001</v>
      </c>
      <c r="S25" s="87"/>
      <c r="T25" s="87"/>
      <c r="U25" s="87"/>
      <c r="V25" s="158">
        <v>328958477.05000001</v>
      </c>
    </row>
    <row r="26" spans="1:22" s="79" customFormat="1" ht="18.2" customHeight="1">
      <c r="A26" s="157" t="s">
        <v>659</v>
      </c>
      <c r="B26" s="87">
        <v>923665.94</v>
      </c>
      <c r="C26" s="87"/>
      <c r="D26" s="87">
        <v>56574.57</v>
      </c>
      <c r="E26" s="87">
        <v>10000000</v>
      </c>
      <c r="F26" s="87"/>
      <c r="G26" s="87">
        <v>4205505.38</v>
      </c>
      <c r="H26" s="87"/>
      <c r="I26" s="87"/>
      <c r="J26" s="87"/>
      <c r="K26" s="87"/>
      <c r="L26" s="87"/>
      <c r="M26" s="87"/>
      <c r="N26" s="87">
        <v>16697090.609999999</v>
      </c>
      <c r="O26" s="87">
        <v>1395018.94</v>
      </c>
      <c r="P26" s="87"/>
      <c r="Q26" s="87"/>
      <c r="R26" s="87"/>
      <c r="S26" s="87"/>
      <c r="T26" s="87"/>
      <c r="U26" s="87"/>
      <c r="V26" s="158">
        <v>33277855.440000001</v>
      </c>
    </row>
    <row r="27" spans="1:22" s="79" customFormat="1" ht="18.2" customHeight="1">
      <c r="A27" s="157" t="s">
        <v>660</v>
      </c>
      <c r="B27" s="87">
        <v>35149273.950000003</v>
      </c>
      <c r="C27" s="87">
        <v>15700291.369999999</v>
      </c>
      <c r="D27" s="87">
        <v>2126014.54</v>
      </c>
      <c r="E27" s="87">
        <v>37318390.049999997</v>
      </c>
      <c r="F27" s="87">
        <v>186332986.87</v>
      </c>
      <c r="G27" s="87"/>
      <c r="H27" s="87">
        <v>15568515.32</v>
      </c>
      <c r="I27" s="87"/>
      <c r="J27" s="87"/>
      <c r="K27" s="87"/>
      <c r="L27" s="87"/>
      <c r="M27" s="87"/>
      <c r="N27" s="87">
        <v>67811.03</v>
      </c>
      <c r="O27" s="87"/>
      <c r="P27" s="87"/>
      <c r="Q27" s="87"/>
      <c r="R27" s="87"/>
      <c r="S27" s="87">
        <v>23402</v>
      </c>
      <c r="T27" s="87"/>
      <c r="U27" s="87"/>
      <c r="V27" s="158">
        <v>292286685.13</v>
      </c>
    </row>
    <row r="28" spans="1:22" s="79" customFormat="1" ht="22.9" customHeight="1">
      <c r="A28" s="157" t="s">
        <v>661</v>
      </c>
      <c r="B28" s="87">
        <v>177690354.69</v>
      </c>
      <c r="C28" s="87">
        <v>30789824.600000001</v>
      </c>
      <c r="D28" s="87">
        <v>11953475.460000001</v>
      </c>
      <c r="E28" s="87">
        <v>130229630.75</v>
      </c>
      <c r="F28" s="87">
        <v>78303980.890000001</v>
      </c>
      <c r="G28" s="87">
        <v>1342433.96</v>
      </c>
      <c r="H28" s="87"/>
      <c r="I28" s="87"/>
      <c r="J28" s="87"/>
      <c r="K28" s="87"/>
      <c r="L28" s="87"/>
      <c r="M28" s="87">
        <v>100002</v>
      </c>
      <c r="N28" s="87">
        <v>131526651.68000001</v>
      </c>
      <c r="O28" s="87">
        <v>177211.11</v>
      </c>
      <c r="P28" s="87">
        <v>16360870.109999999</v>
      </c>
      <c r="Q28" s="87">
        <v>60817301</v>
      </c>
      <c r="R28" s="87"/>
      <c r="S28" s="87"/>
      <c r="T28" s="87"/>
      <c r="U28" s="87"/>
      <c r="V28" s="158">
        <v>639291736.25</v>
      </c>
    </row>
    <row r="29" spans="1:22" s="79" customFormat="1" ht="18.2" customHeight="1">
      <c r="A29" s="157" t="s">
        <v>662</v>
      </c>
      <c r="B29" s="87">
        <v>12791800350.799999</v>
      </c>
      <c r="C29" s="87">
        <v>590715276.32000005</v>
      </c>
      <c r="D29" s="87">
        <v>824113922.42999995</v>
      </c>
      <c r="E29" s="87">
        <v>260301868.74000001</v>
      </c>
      <c r="F29" s="87">
        <v>10324450.84</v>
      </c>
      <c r="G29" s="87"/>
      <c r="H29" s="87">
        <v>268771</v>
      </c>
      <c r="I29" s="87"/>
      <c r="J29" s="87"/>
      <c r="K29" s="87"/>
      <c r="L29" s="87"/>
      <c r="M29" s="87">
        <v>74999999.75</v>
      </c>
      <c r="N29" s="87">
        <v>259303.05</v>
      </c>
      <c r="O29" s="87">
        <v>3715632.03</v>
      </c>
      <c r="P29" s="87"/>
      <c r="Q29" s="87"/>
      <c r="R29" s="87"/>
      <c r="S29" s="87"/>
      <c r="T29" s="87"/>
      <c r="U29" s="87"/>
      <c r="V29" s="158">
        <v>14556499574.959999</v>
      </c>
    </row>
    <row r="30" spans="1:22" s="79" customFormat="1" ht="22.9" customHeight="1">
      <c r="A30" s="157" t="s">
        <v>663</v>
      </c>
      <c r="B30" s="87">
        <v>121451933.2</v>
      </c>
      <c r="C30" s="87">
        <v>770466.51</v>
      </c>
      <c r="D30" s="87">
        <v>7825446.2599999998</v>
      </c>
      <c r="E30" s="87">
        <v>1589247569.5699999</v>
      </c>
      <c r="F30" s="87"/>
      <c r="G30" s="87"/>
      <c r="H30" s="87"/>
      <c r="I30" s="87"/>
      <c r="J30" s="87"/>
      <c r="K30" s="87"/>
      <c r="L30" s="87"/>
      <c r="M30" s="87">
        <v>9011940.8800000008</v>
      </c>
      <c r="N30" s="87">
        <v>744.2</v>
      </c>
      <c r="O30" s="87"/>
      <c r="P30" s="87"/>
      <c r="Q30" s="87"/>
      <c r="R30" s="87"/>
      <c r="S30" s="87"/>
      <c r="T30" s="87"/>
      <c r="U30" s="87"/>
      <c r="V30" s="158">
        <v>1728308100.6199999</v>
      </c>
    </row>
    <row r="31" spans="1:22" s="79" customFormat="1" ht="18.2" customHeight="1">
      <c r="A31" s="157" t="s">
        <v>664</v>
      </c>
      <c r="B31" s="87">
        <v>4995089.47</v>
      </c>
      <c r="C31" s="87">
        <v>3490320.35</v>
      </c>
      <c r="D31" s="87">
        <v>316808.71999999997</v>
      </c>
      <c r="E31" s="87">
        <v>15116277908.879999</v>
      </c>
      <c r="F31" s="87">
        <v>393816622.76999998</v>
      </c>
      <c r="G31" s="87"/>
      <c r="H31" s="87"/>
      <c r="I31" s="87"/>
      <c r="J31" s="87"/>
      <c r="K31" s="87"/>
      <c r="L31" s="87"/>
      <c r="M31" s="87">
        <v>697760.21</v>
      </c>
      <c r="N31" s="87">
        <v>1253.8599999999999</v>
      </c>
      <c r="O31" s="87"/>
      <c r="P31" s="87"/>
      <c r="Q31" s="87"/>
      <c r="R31" s="87">
        <v>438800.5</v>
      </c>
      <c r="S31" s="87"/>
      <c r="T31" s="87"/>
      <c r="U31" s="87"/>
      <c r="V31" s="158">
        <v>15520034564.76</v>
      </c>
    </row>
    <row r="32" spans="1:22" s="79" customFormat="1" ht="18.2" customHeight="1">
      <c r="A32" s="157" t="s">
        <v>665</v>
      </c>
      <c r="B32" s="87">
        <v>5584774102.3400002</v>
      </c>
      <c r="C32" s="87">
        <v>45541.75</v>
      </c>
      <c r="D32" s="87">
        <v>73553.8</v>
      </c>
      <c r="E32" s="87">
        <v>12256929156.139999</v>
      </c>
      <c r="F32" s="87">
        <v>249587614.66</v>
      </c>
      <c r="G32" s="87"/>
      <c r="H32" s="87"/>
      <c r="I32" s="87"/>
      <c r="J32" s="87"/>
      <c r="K32" s="87">
        <v>42000000</v>
      </c>
      <c r="L32" s="87"/>
      <c r="M32" s="87"/>
      <c r="N32" s="87"/>
      <c r="O32" s="87"/>
      <c r="P32" s="87"/>
      <c r="Q32" s="87"/>
      <c r="R32" s="87"/>
      <c r="S32" s="87"/>
      <c r="T32" s="87"/>
      <c r="U32" s="87"/>
      <c r="V32" s="158">
        <v>18133409968.689999</v>
      </c>
    </row>
    <row r="33" spans="1:22" s="79" customFormat="1" ht="18.2" customHeight="1">
      <c r="A33" s="157" t="s">
        <v>666</v>
      </c>
      <c r="B33" s="87">
        <v>3806288.17</v>
      </c>
      <c r="C33" s="87">
        <v>2030192.1</v>
      </c>
      <c r="D33" s="87">
        <v>247348.62</v>
      </c>
      <c r="E33" s="87">
        <v>263802945.72999999</v>
      </c>
      <c r="F33" s="87">
        <v>42471.28</v>
      </c>
      <c r="G33" s="87"/>
      <c r="H33" s="87"/>
      <c r="I33" s="87"/>
      <c r="J33" s="87"/>
      <c r="K33" s="87"/>
      <c r="L33" s="87"/>
      <c r="M33" s="87">
        <v>13980.5</v>
      </c>
      <c r="N33" s="87">
        <v>5948133.1699999999</v>
      </c>
      <c r="O33" s="87">
        <v>5170400.75</v>
      </c>
      <c r="P33" s="87"/>
      <c r="Q33" s="87"/>
      <c r="R33" s="87"/>
      <c r="S33" s="87"/>
      <c r="T33" s="87"/>
      <c r="U33" s="87"/>
      <c r="V33" s="158">
        <v>281061760.31999999</v>
      </c>
    </row>
    <row r="34" spans="1:22" s="79" customFormat="1" ht="18.2" customHeight="1">
      <c r="A34" s="157" t="s">
        <v>667</v>
      </c>
      <c r="B34" s="87">
        <v>7246089.2800000003</v>
      </c>
      <c r="C34" s="87">
        <v>5301365.7699999996</v>
      </c>
      <c r="D34" s="87">
        <v>469146.76</v>
      </c>
      <c r="E34" s="87">
        <v>65568299.890000001</v>
      </c>
      <c r="F34" s="87">
        <v>1033125113.71</v>
      </c>
      <c r="G34" s="87">
        <v>42499996.380000003</v>
      </c>
      <c r="H34" s="87">
        <v>4678625.2300000004</v>
      </c>
      <c r="I34" s="87"/>
      <c r="J34" s="87"/>
      <c r="K34" s="87">
        <v>5900</v>
      </c>
      <c r="L34" s="87"/>
      <c r="M34" s="87">
        <v>1090.69</v>
      </c>
      <c r="N34" s="87">
        <v>7057242.0499999998</v>
      </c>
      <c r="O34" s="87"/>
      <c r="P34" s="87"/>
      <c r="Q34" s="87"/>
      <c r="R34" s="87"/>
      <c r="S34" s="87"/>
      <c r="T34" s="87"/>
      <c r="U34" s="87"/>
      <c r="V34" s="158">
        <v>1165952869.76</v>
      </c>
    </row>
    <row r="35" spans="1:22" s="79" customFormat="1" ht="18.2" customHeight="1">
      <c r="A35" s="157" t="s">
        <v>668</v>
      </c>
      <c r="B35" s="87"/>
      <c r="C35" s="87"/>
      <c r="D35" s="87"/>
      <c r="E35" s="87">
        <v>5319718.25</v>
      </c>
      <c r="F35" s="87"/>
      <c r="G35" s="87"/>
      <c r="H35" s="87"/>
      <c r="I35" s="87"/>
      <c r="J35" s="87"/>
      <c r="K35" s="87"/>
      <c r="L35" s="87"/>
      <c r="M35" s="87"/>
      <c r="N35" s="87"/>
      <c r="O35" s="87"/>
      <c r="P35" s="87"/>
      <c r="Q35" s="87"/>
      <c r="R35" s="87"/>
      <c r="S35" s="87"/>
      <c r="T35" s="87"/>
      <c r="U35" s="87"/>
      <c r="V35" s="158">
        <v>5319718.25</v>
      </c>
    </row>
    <row r="36" spans="1:22" s="79" customFormat="1" ht="22.9" customHeight="1">
      <c r="A36" s="157" t="s">
        <v>669</v>
      </c>
      <c r="B36" s="87">
        <v>825515742.53999996</v>
      </c>
      <c r="C36" s="87">
        <v>149065628.59</v>
      </c>
      <c r="D36" s="87">
        <v>49369194.359999999</v>
      </c>
      <c r="E36" s="87">
        <v>749296313.01999998</v>
      </c>
      <c r="F36" s="87">
        <v>73210935</v>
      </c>
      <c r="G36" s="87">
        <v>9306101.3399999999</v>
      </c>
      <c r="H36" s="87">
        <v>12729675.6</v>
      </c>
      <c r="I36" s="87"/>
      <c r="J36" s="87">
        <v>1218015550.55</v>
      </c>
      <c r="K36" s="87">
        <v>24022532304.189999</v>
      </c>
      <c r="L36" s="87"/>
      <c r="M36" s="87">
        <v>715556.82</v>
      </c>
      <c r="N36" s="87">
        <v>46121244.799999997</v>
      </c>
      <c r="O36" s="87">
        <v>1177507</v>
      </c>
      <c r="P36" s="87"/>
      <c r="Q36" s="87"/>
      <c r="R36" s="87"/>
      <c r="S36" s="87"/>
      <c r="T36" s="87"/>
      <c r="U36" s="87"/>
      <c r="V36" s="158">
        <v>27157055753.810001</v>
      </c>
    </row>
    <row r="37" spans="1:22" s="79" customFormat="1" ht="18.2" customHeight="1">
      <c r="A37" s="157" t="s">
        <v>670</v>
      </c>
      <c r="B37" s="87"/>
      <c r="C37" s="87"/>
      <c r="D37" s="87"/>
      <c r="E37" s="87">
        <v>169061885.31999999</v>
      </c>
      <c r="F37" s="87"/>
      <c r="G37" s="87"/>
      <c r="H37" s="87"/>
      <c r="I37" s="87"/>
      <c r="J37" s="87"/>
      <c r="K37" s="87"/>
      <c r="L37" s="87"/>
      <c r="M37" s="87"/>
      <c r="N37" s="87"/>
      <c r="O37" s="87"/>
      <c r="P37" s="87"/>
      <c r="Q37" s="87"/>
      <c r="R37" s="87"/>
      <c r="S37" s="87">
        <v>18533333.34</v>
      </c>
      <c r="T37" s="87"/>
      <c r="U37" s="87"/>
      <c r="V37" s="158">
        <v>187595218.66</v>
      </c>
    </row>
    <row r="38" spans="1:22" s="79" customFormat="1" ht="18.2" customHeight="1">
      <c r="A38" s="157" t="s">
        <v>671</v>
      </c>
      <c r="B38" s="87">
        <v>663594.89</v>
      </c>
      <c r="C38" s="87">
        <v>75080.179999999993</v>
      </c>
      <c r="D38" s="87">
        <v>43693.02</v>
      </c>
      <c r="E38" s="87">
        <v>371709.75</v>
      </c>
      <c r="F38" s="87"/>
      <c r="G38" s="87"/>
      <c r="H38" s="87"/>
      <c r="I38" s="87"/>
      <c r="J38" s="87"/>
      <c r="K38" s="87"/>
      <c r="L38" s="87"/>
      <c r="M38" s="87"/>
      <c r="N38" s="87">
        <v>49452.7</v>
      </c>
      <c r="O38" s="87"/>
      <c r="P38" s="87"/>
      <c r="Q38" s="87"/>
      <c r="R38" s="87"/>
      <c r="S38" s="87"/>
      <c r="T38" s="87"/>
      <c r="U38" s="87"/>
      <c r="V38" s="158">
        <v>1203530.54</v>
      </c>
    </row>
    <row r="39" spans="1:22" s="79" customFormat="1" ht="22.9" customHeight="1">
      <c r="A39" s="157" t="s">
        <v>672</v>
      </c>
      <c r="B39" s="87">
        <v>391158183.25999999</v>
      </c>
      <c r="C39" s="87">
        <v>108879725.84</v>
      </c>
      <c r="D39" s="87">
        <v>10964672.34</v>
      </c>
      <c r="E39" s="87">
        <v>21406101.539999999</v>
      </c>
      <c r="F39" s="87">
        <v>27888622.109999999</v>
      </c>
      <c r="G39" s="87"/>
      <c r="H39" s="87">
        <v>72543745.420000002</v>
      </c>
      <c r="I39" s="87"/>
      <c r="J39" s="87">
        <v>87364.96</v>
      </c>
      <c r="K39" s="87">
        <v>1557119.1</v>
      </c>
      <c r="L39" s="87"/>
      <c r="M39" s="87">
        <v>6612294.1200000001</v>
      </c>
      <c r="N39" s="87">
        <v>29379556.25</v>
      </c>
      <c r="O39" s="87"/>
      <c r="P39" s="87">
        <v>428433.25</v>
      </c>
      <c r="Q39" s="87"/>
      <c r="R39" s="87"/>
      <c r="S39" s="87"/>
      <c r="T39" s="87">
        <v>32817000</v>
      </c>
      <c r="U39" s="87"/>
      <c r="V39" s="158">
        <v>703722818.19000006</v>
      </c>
    </row>
    <row r="40" spans="1:22" s="79" customFormat="1" ht="18.2" customHeight="1">
      <c r="A40" s="157" t="s">
        <v>673</v>
      </c>
      <c r="B40" s="87"/>
      <c r="C40" s="87"/>
      <c r="D40" s="87"/>
      <c r="E40" s="87"/>
      <c r="F40" s="87"/>
      <c r="G40" s="87"/>
      <c r="H40" s="87"/>
      <c r="I40" s="87"/>
      <c r="J40" s="87"/>
      <c r="K40" s="87"/>
      <c r="L40" s="87"/>
      <c r="M40" s="87"/>
      <c r="N40" s="87"/>
      <c r="O40" s="87"/>
      <c r="P40" s="87"/>
      <c r="Q40" s="87"/>
      <c r="R40" s="87"/>
      <c r="S40" s="87"/>
      <c r="T40" s="87"/>
      <c r="U40" s="87"/>
      <c r="V40" s="158"/>
    </row>
    <row r="41" spans="1:22" s="79" customFormat="1" ht="18.2" customHeight="1">
      <c r="A41" s="157" t="s">
        <v>674</v>
      </c>
      <c r="B41" s="87"/>
      <c r="C41" s="87">
        <v>107276598.5</v>
      </c>
      <c r="D41" s="87"/>
      <c r="E41" s="87"/>
      <c r="F41" s="87"/>
      <c r="G41" s="87"/>
      <c r="H41" s="87"/>
      <c r="I41" s="87"/>
      <c r="J41" s="87">
        <v>21120439192.189999</v>
      </c>
      <c r="K41" s="87"/>
      <c r="L41" s="87"/>
      <c r="M41" s="87"/>
      <c r="N41" s="87"/>
      <c r="O41" s="87"/>
      <c r="P41" s="87"/>
      <c r="Q41" s="87"/>
      <c r="R41" s="87"/>
      <c r="S41" s="87"/>
      <c r="T41" s="87"/>
      <c r="U41" s="87">
        <v>62902942089.110001</v>
      </c>
      <c r="V41" s="158">
        <v>84130657879.800003</v>
      </c>
    </row>
    <row r="42" spans="1:22" s="79" customFormat="1" ht="26.1" customHeight="1">
      <c r="A42" s="89" t="s">
        <v>64</v>
      </c>
      <c r="B42" s="90">
        <v>29725823531.41</v>
      </c>
      <c r="C42" s="90">
        <v>2746393495.3099999</v>
      </c>
      <c r="D42" s="90">
        <v>1507693683.6199999</v>
      </c>
      <c r="E42" s="90">
        <v>58530204723.459999</v>
      </c>
      <c r="F42" s="90">
        <v>6638695352.2799997</v>
      </c>
      <c r="G42" s="90">
        <v>963597279.17999995</v>
      </c>
      <c r="H42" s="90">
        <v>673414852.72000003</v>
      </c>
      <c r="I42" s="90">
        <v>8573684993.0699997</v>
      </c>
      <c r="J42" s="90">
        <v>22340674394.259998</v>
      </c>
      <c r="K42" s="90">
        <v>24186741296.740002</v>
      </c>
      <c r="L42" s="90"/>
      <c r="M42" s="90">
        <v>156178436.08000001</v>
      </c>
      <c r="N42" s="90">
        <v>860615961.26999998</v>
      </c>
      <c r="O42" s="90">
        <v>6077507307.7600002</v>
      </c>
      <c r="P42" s="90">
        <v>1147411096.1500001</v>
      </c>
      <c r="Q42" s="90">
        <v>60829695.969999999</v>
      </c>
      <c r="R42" s="90">
        <v>116205855.31999999</v>
      </c>
      <c r="S42" s="90">
        <v>407651134.98000002</v>
      </c>
      <c r="T42" s="90">
        <v>1053754143.1799999</v>
      </c>
      <c r="U42" s="90">
        <v>62916850678.769997</v>
      </c>
      <c r="V42" s="219">
        <v>228683927911.53</v>
      </c>
    </row>
    <row r="43" spans="1:22" s="79" customFormat="1" ht="75.2" customHeight="1">
      <c r="A43" s="80"/>
      <c r="B43" s="80"/>
      <c r="C43" s="80"/>
      <c r="D43" s="80"/>
      <c r="E43" s="80"/>
      <c r="F43" s="80"/>
      <c r="G43" s="80"/>
      <c r="H43" s="80"/>
      <c r="I43" s="80"/>
      <c r="J43" s="80"/>
      <c r="K43" s="80"/>
      <c r="L43" s="80"/>
      <c r="M43" s="80"/>
      <c r="N43" s="80"/>
      <c r="O43" s="80"/>
      <c r="P43" s="80"/>
      <c r="Q43" s="80"/>
      <c r="R43" s="80"/>
      <c r="S43" s="80"/>
      <c r="T43" s="80"/>
      <c r="U43" s="80"/>
      <c r="V43" s="80"/>
    </row>
  </sheetData>
  <mergeCells count="3">
    <mergeCell ref="A2:G2"/>
    <mergeCell ref="A1:H1"/>
    <mergeCell ref="I1:P1"/>
  </mergeCells>
  <pageMargins left="0.7" right="0.7" top="0.75" bottom="0.75" header="0.3" footer="0.3"/>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9"/>
  <sheetViews>
    <sheetView showGridLines="0" tabSelected="1" workbookViewId="0">
      <selection activeCell="E20" sqref="E20"/>
    </sheetView>
  </sheetViews>
  <sheetFormatPr defaultRowHeight="12.75"/>
  <cols>
    <col min="1" max="1" width="48.140625" style="80" customWidth="1"/>
    <col min="2" max="2" width="15.28515625" style="80" customWidth="1"/>
    <col min="3" max="3" width="17.140625" style="80" customWidth="1"/>
    <col min="4" max="4" width="15.28515625" style="80" customWidth="1"/>
    <col min="5" max="6" width="15.140625" style="80" customWidth="1"/>
    <col min="7" max="10" width="16.5703125" style="80" customWidth="1"/>
    <col min="11" max="11" width="4.7109375" style="80" customWidth="1"/>
    <col min="12" max="16384" width="9.140625" style="80"/>
  </cols>
  <sheetData>
    <row r="1" spans="1:10" s="79" customFormat="1" ht="14.45" customHeight="1">
      <c r="A1" s="102" t="s">
        <v>368</v>
      </c>
      <c r="B1" s="83"/>
      <c r="C1" s="83"/>
      <c r="D1" s="83"/>
      <c r="E1" s="83"/>
      <c r="F1" s="83"/>
      <c r="G1" s="83"/>
      <c r="H1" s="83"/>
    </row>
    <row r="2" spans="1:10" s="79" customFormat="1" ht="14.25" customHeight="1">
      <c r="A2" s="213"/>
      <c r="B2" s="213"/>
      <c r="C2" s="213"/>
      <c r="D2" s="213"/>
      <c r="E2" s="213"/>
      <c r="F2" s="213"/>
      <c r="G2" s="213"/>
      <c r="H2" s="213"/>
    </row>
    <row r="3" spans="1:10" s="79" customFormat="1" ht="15" customHeight="1">
      <c r="A3" s="83"/>
      <c r="B3" s="103"/>
      <c r="C3" s="100" t="s">
        <v>938</v>
      </c>
      <c r="D3" s="103"/>
      <c r="E3" s="103"/>
      <c r="F3" s="103"/>
      <c r="G3" s="103"/>
      <c r="H3" s="103"/>
    </row>
    <row r="4" spans="1:10" s="79" customFormat="1" ht="15" customHeight="1">
      <c r="A4" s="94"/>
      <c r="B4" s="94"/>
      <c r="C4" s="94"/>
      <c r="D4" s="94"/>
      <c r="E4" s="94"/>
      <c r="F4" s="94"/>
      <c r="G4" s="94"/>
      <c r="H4" s="94"/>
    </row>
    <row r="5" spans="1:10" s="79" customFormat="1" ht="15.75" customHeight="1"/>
    <row r="6" spans="1:10" s="79" customFormat="1" ht="12.75" customHeight="1"/>
    <row r="7" spans="1:10" s="79" customFormat="1" ht="41.1" customHeight="1">
      <c r="A7" s="214" t="s">
        <v>694</v>
      </c>
      <c r="B7" s="215" t="s">
        <v>695</v>
      </c>
      <c r="C7" s="215"/>
      <c r="D7" s="215"/>
      <c r="E7" s="215" t="s">
        <v>696</v>
      </c>
      <c r="F7" s="215"/>
      <c r="G7" s="215" t="s">
        <v>697</v>
      </c>
      <c r="H7" s="215"/>
      <c r="I7" s="211" t="s">
        <v>698</v>
      </c>
      <c r="J7" s="212" t="s">
        <v>64</v>
      </c>
    </row>
    <row r="8" spans="1:10" s="79" customFormat="1" ht="33" customHeight="1">
      <c r="A8" s="214"/>
      <c r="B8" s="159" t="s">
        <v>699</v>
      </c>
      <c r="C8" s="159" t="s">
        <v>700</v>
      </c>
      <c r="D8" s="159" t="s">
        <v>701</v>
      </c>
      <c r="E8" s="159" t="s">
        <v>700</v>
      </c>
      <c r="F8" s="159" t="s">
        <v>702</v>
      </c>
      <c r="G8" s="159" t="s">
        <v>703</v>
      </c>
      <c r="H8" s="159" t="s">
        <v>108</v>
      </c>
      <c r="I8" s="211"/>
      <c r="J8" s="212"/>
    </row>
    <row r="9" spans="1:10" s="79" customFormat="1" ht="19.149999999999999" customHeight="1">
      <c r="A9" s="220" t="s">
        <v>675</v>
      </c>
      <c r="B9" s="221">
        <v>116301152.45999999</v>
      </c>
      <c r="C9" s="221">
        <v>5433575921.5900002</v>
      </c>
      <c r="D9" s="221">
        <v>225749714.46000001</v>
      </c>
      <c r="E9" s="221">
        <v>364515071.35000002</v>
      </c>
      <c r="F9" s="221">
        <v>18995122.550000001</v>
      </c>
      <c r="G9" s="221">
        <v>23382605236.650002</v>
      </c>
      <c r="H9" s="221">
        <v>184081312.34999999</v>
      </c>
      <c r="I9" s="221"/>
      <c r="J9" s="222">
        <v>29725823531.41</v>
      </c>
    </row>
    <row r="10" spans="1:10" s="79" customFormat="1" ht="19.149999999999999" customHeight="1">
      <c r="A10" s="220" t="s">
        <v>676</v>
      </c>
      <c r="B10" s="221">
        <v>58600018.879999898</v>
      </c>
      <c r="C10" s="221">
        <v>994774250.92999995</v>
      </c>
      <c r="D10" s="221">
        <v>673552063.75999999</v>
      </c>
      <c r="E10" s="221">
        <v>609217046.55999994</v>
      </c>
      <c r="F10" s="221">
        <v>380299200.60000002</v>
      </c>
      <c r="G10" s="221">
        <v>29950914.579999998</v>
      </c>
      <c r="H10" s="221">
        <v>0</v>
      </c>
      <c r="I10" s="221"/>
      <c r="J10" s="222">
        <v>2746393495.3099999</v>
      </c>
    </row>
    <row r="11" spans="1:10" s="79" customFormat="1" ht="19.149999999999999" customHeight="1">
      <c r="A11" s="220" t="s">
        <v>677</v>
      </c>
      <c r="B11" s="221">
        <v>4054589.09</v>
      </c>
      <c r="C11" s="221">
        <v>1069110.8899999999</v>
      </c>
      <c r="D11" s="221">
        <v>1694.01</v>
      </c>
      <c r="E11" s="221">
        <v>2716105.96</v>
      </c>
      <c r="F11" s="221">
        <v>40620.959999999999</v>
      </c>
      <c r="G11" s="221">
        <v>1499811562.71</v>
      </c>
      <c r="H11" s="221">
        <v>0</v>
      </c>
      <c r="I11" s="221"/>
      <c r="J11" s="222">
        <v>1507693683.6199999</v>
      </c>
    </row>
    <row r="12" spans="1:10" s="79" customFormat="1" ht="19.149999999999999" customHeight="1">
      <c r="A12" s="220" t="s">
        <v>678</v>
      </c>
      <c r="B12" s="221">
        <v>1632991246.8800001</v>
      </c>
      <c r="C12" s="221">
        <v>55695056798.849998</v>
      </c>
      <c r="D12" s="221">
        <v>1199393184.01</v>
      </c>
      <c r="E12" s="221">
        <v>2633386.2999999998</v>
      </c>
      <c r="F12" s="221">
        <v>36000</v>
      </c>
      <c r="G12" s="221">
        <v>94107.42</v>
      </c>
      <c r="H12" s="221">
        <v>0</v>
      </c>
      <c r="I12" s="221"/>
      <c r="J12" s="222">
        <v>58530204723.459999</v>
      </c>
    </row>
    <row r="13" spans="1:10" s="79" customFormat="1" ht="19.149999999999999" customHeight="1">
      <c r="A13" s="220" t="s">
        <v>679</v>
      </c>
      <c r="B13" s="221">
        <v>944018.39</v>
      </c>
      <c r="C13" s="221">
        <v>4766076747</v>
      </c>
      <c r="D13" s="221">
        <v>529946619.60000002</v>
      </c>
      <c r="E13" s="221">
        <v>1010076308.46</v>
      </c>
      <c r="F13" s="221">
        <v>61131837.909999996</v>
      </c>
      <c r="G13" s="221">
        <v>0</v>
      </c>
      <c r="H13" s="221">
        <v>270519820.92000002</v>
      </c>
      <c r="I13" s="221"/>
      <c r="J13" s="222">
        <v>6638695352.2799997</v>
      </c>
    </row>
    <row r="14" spans="1:10" s="79" customFormat="1" ht="19.149999999999999" customHeight="1">
      <c r="A14" s="220" t="s">
        <v>680</v>
      </c>
      <c r="B14" s="221">
        <v>47603016.340000004</v>
      </c>
      <c r="C14" s="221">
        <v>817323098.55999994</v>
      </c>
      <c r="D14" s="221">
        <v>91425811.760000005</v>
      </c>
      <c r="E14" s="221">
        <v>0</v>
      </c>
      <c r="F14" s="221">
        <v>3872411.29</v>
      </c>
      <c r="G14" s="221">
        <v>0</v>
      </c>
      <c r="H14" s="221">
        <v>3372941.23</v>
      </c>
      <c r="I14" s="221"/>
      <c r="J14" s="222">
        <v>963597279.17999995</v>
      </c>
    </row>
    <row r="15" spans="1:10" s="79" customFormat="1" ht="19.149999999999999" customHeight="1">
      <c r="A15" s="220" t="s">
        <v>681</v>
      </c>
      <c r="B15" s="221">
        <v>22496.09</v>
      </c>
      <c r="C15" s="221">
        <v>257910231.56999999</v>
      </c>
      <c r="D15" s="221">
        <v>414485425.55000001</v>
      </c>
      <c r="E15" s="221">
        <v>13500</v>
      </c>
      <c r="F15" s="221">
        <v>983199.51</v>
      </c>
      <c r="G15" s="221">
        <v>0</v>
      </c>
      <c r="H15" s="221">
        <v>0</v>
      </c>
      <c r="I15" s="221"/>
      <c r="J15" s="222">
        <v>673414852.72000003</v>
      </c>
    </row>
    <row r="16" spans="1:10" s="79" customFormat="1" ht="19.149999999999999" customHeight="1">
      <c r="A16" s="220" t="s">
        <v>682</v>
      </c>
      <c r="B16" s="221">
        <v>0</v>
      </c>
      <c r="C16" s="221">
        <v>8573684993.0699997</v>
      </c>
      <c r="D16" s="221">
        <v>0</v>
      </c>
      <c r="E16" s="221">
        <v>0</v>
      </c>
      <c r="F16" s="221">
        <v>0</v>
      </c>
      <c r="G16" s="221">
        <v>0</v>
      </c>
      <c r="H16" s="221">
        <v>0</v>
      </c>
      <c r="I16" s="221"/>
      <c r="J16" s="222">
        <v>8573684993.0699997</v>
      </c>
    </row>
    <row r="17" spans="1:10" s="79" customFormat="1" ht="19.149999999999999" customHeight="1">
      <c r="A17" s="220" t="s">
        <v>683</v>
      </c>
      <c r="B17" s="221">
        <v>20111.73</v>
      </c>
      <c r="C17" s="221">
        <v>3478672472.1199999</v>
      </c>
      <c r="D17" s="221">
        <v>874367946.57000005</v>
      </c>
      <c r="E17" s="221">
        <v>88606.6</v>
      </c>
      <c r="F17" s="221">
        <v>12157212.390000001</v>
      </c>
      <c r="G17" s="221">
        <v>0</v>
      </c>
      <c r="H17" s="221">
        <v>0</v>
      </c>
      <c r="I17" s="221">
        <v>17975368044.849998</v>
      </c>
      <c r="J17" s="222">
        <v>22340674394.259998</v>
      </c>
    </row>
    <row r="18" spans="1:10" s="79" customFormat="1" ht="19.149999999999999" customHeight="1">
      <c r="A18" s="220" t="s">
        <v>684</v>
      </c>
      <c r="B18" s="221">
        <v>129958543</v>
      </c>
      <c r="C18" s="221">
        <v>23093528555.459999</v>
      </c>
      <c r="D18" s="221">
        <v>837779482.90999997</v>
      </c>
      <c r="E18" s="221">
        <v>41760000</v>
      </c>
      <c r="F18" s="221">
        <v>83714715.370000005</v>
      </c>
      <c r="G18" s="221">
        <v>0</v>
      </c>
      <c r="H18" s="221">
        <v>0</v>
      </c>
      <c r="I18" s="221"/>
      <c r="J18" s="222">
        <v>24186741296.740002</v>
      </c>
    </row>
    <row r="19" spans="1:10" s="79" customFormat="1" ht="19.149999999999999" customHeight="1">
      <c r="A19" s="220" t="s">
        <v>685</v>
      </c>
      <c r="B19" s="221"/>
      <c r="C19" s="221"/>
      <c r="D19" s="221"/>
      <c r="E19" s="221"/>
      <c r="F19" s="221"/>
      <c r="G19" s="221"/>
      <c r="H19" s="221"/>
      <c r="I19" s="221"/>
      <c r="J19" s="222"/>
    </row>
    <row r="20" spans="1:10" s="79" customFormat="1" ht="19.149999999999999" customHeight="1">
      <c r="A20" s="220" t="s">
        <v>686</v>
      </c>
      <c r="B20" s="221">
        <v>1260835.54</v>
      </c>
      <c r="C20" s="221">
        <v>125735641.37</v>
      </c>
      <c r="D20" s="221">
        <v>20937314.640000001</v>
      </c>
      <c r="E20" s="221">
        <v>6408524.4000000004</v>
      </c>
      <c r="F20" s="221">
        <v>1836120.13</v>
      </c>
      <c r="G20" s="221">
        <v>0</v>
      </c>
      <c r="H20" s="221">
        <v>0</v>
      </c>
      <c r="I20" s="221"/>
      <c r="J20" s="222">
        <v>156178436.08000001</v>
      </c>
    </row>
    <row r="21" spans="1:10" s="79" customFormat="1" ht="19.149999999999999" customHeight="1">
      <c r="A21" s="220" t="s">
        <v>687</v>
      </c>
      <c r="B21" s="221">
        <v>34544650.57</v>
      </c>
      <c r="C21" s="221">
        <v>56623273.869999997</v>
      </c>
      <c r="D21" s="221">
        <v>594149501.75</v>
      </c>
      <c r="E21" s="221">
        <v>108740336.90000001</v>
      </c>
      <c r="F21" s="221">
        <v>41874820.75</v>
      </c>
      <c r="G21" s="221">
        <v>0</v>
      </c>
      <c r="H21" s="221">
        <v>24683377.43</v>
      </c>
      <c r="I21" s="221"/>
      <c r="J21" s="222">
        <v>860615961.26999998</v>
      </c>
    </row>
    <row r="22" spans="1:10" s="79" customFormat="1" ht="19.149999999999999" customHeight="1">
      <c r="A22" s="220" t="s">
        <v>925</v>
      </c>
      <c r="B22" s="221">
        <v>649638.68000000005</v>
      </c>
      <c r="C22" s="221">
        <v>6046407277.75</v>
      </c>
      <c r="D22" s="221">
        <v>27694893.170000002</v>
      </c>
      <c r="E22" s="221">
        <v>2345882</v>
      </c>
      <c r="F22" s="221">
        <v>27225.14</v>
      </c>
      <c r="G22" s="221">
        <v>0</v>
      </c>
      <c r="H22" s="221">
        <v>382391.02</v>
      </c>
      <c r="I22" s="221"/>
      <c r="J22" s="222">
        <v>6077507307.7600002</v>
      </c>
    </row>
    <row r="23" spans="1:10" s="79" customFormat="1" ht="19.149999999999999" customHeight="1">
      <c r="A23" s="220" t="s">
        <v>688</v>
      </c>
      <c r="B23" s="221">
        <v>646582.55000000005</v>
      </c>
      <c r="C23" s="221">
        <v>711689872.47000003</v>
      </c>
      <c r="D23" s="221">
        <v>393804432.23000002</v>
      </c>
      <c r="E23" s="221">
        <v>9960000</v>
      </c>
      <c r="F23" s="221">
        <v>16000000</v>
      </c>
      <c r="G23" s="221">
        <v>0</v>
      </c>
      <c r="H23" s="221">
        <v>15310208.9</v>
      </c>
      <c r="I23" s="221"/>
      <c r="J23" s="222">
        <v>1147411096.1500001</v>
      </c>
    </row>
    <row r="24" spans="1:10" s="79" customFormat="1" ht="19.149999999999999" customHeight="1">
      <c r="A24" s="220" t="s">
        <v>689</v>
      </c>
      <c r="B24" s="221">
        <v>0</v>
      </c>
      <c r="C24" s="221">
        <v>12394.97</v>
      </c>
      <c r="D24" s="221">
        <v>0</v>
      </c>
      <c r="E24" s="221">
        <v>60817301</v>
      </c>
      <c r="F24" s="221">
        <v>0</v>
      </c>
      <c r="G24" s="221">
        <v>0</v>
      </c>
      <c r="H24" s="221">
        <v>0</v>
      </c>
      <c r="I24" s="221"/>
      <c r="J24" s="222">
        <v>60829695.969999999</v>
      </c>
    </row>
    <row r="25" spans="1:10" s="79" customFormat="1" ht="19.149999999999999" customHeight="1">
      <c r="A25" s="220" t="s">
        <v>690</v>
      </c>
      <c r="B25" s="221">
        <v>38058.28</v>
      </c>
      <c r="C25" s="221">
        <v>169139.28</v>
      </c>
      <c r="D25" s="221">
        <v>115998657.76000001</v>
      </c>
      <c r="E25" s="221">
        <v>0</v>
      </c>
      <c r="F25" s="221">
        <v>0</v>
      </c>
      <c r="G25" s="221">
        <v>0</v>
      </c>
      <c r="H25" s="221">
        <v>0</v>
      </c>
      <c r="I25" s="221"/>
      <c r="J25" s="222">
        <v>116205855.31999999</v>
      </c>
    </row>
    <row r="26" spans="1:10" s="79" customFormat="1" ht="19.149999999999999" customHeight="1">
      <c r="A26" s="220" t="s">
        <v>691</v>
      </c>
      <c r="B26" s="221">
        <v>0</v>
      </c>
      <c r="C26" s="221">
        <v>347662934.44999999</v>
      </c>
      <c r="D26" s="221">
        <v>59988200.530000001</v>
      </c>
      <c r="E26" s="221">
        <v>0</v>
      </c>
      <c r="F26" s="221">
        <v>0</v>
      </c>
      <c r="G26" s="221">
        <v>0</v>
      </c>
      <c r="H26" s="221">
        <v>0</v>
      </c>
      <c r="I26" s="221"/>
      <c r="J26" s="222">
        <v>407651134.98000002</v>
      </c>
    </row>
    <row r="27" spans="1:10" s="79" customFormat="1" ht="19.149999999999999" customHeight="1">
      <c r="A27" s="220" t="s">
        <v>692</v>
      </c>
      <c r="B27" s="221">
        <v>534000000</v>
      </c>
      <c r="C27" s="221">
        <v>354817000</v>
      </c>
      <c r="D27" s="221">
        <v>164937143.18000001</v>
      </c>
      <c r="E27" s="221">
        <v>0</v>
      </c>
      <c r="F27" s="221">
        <v>0</v>
      </c>
      <c r="G27" s="221">
        <v>0</v>
      </c>
      <c r="H27" s="221">
        <v>0</v>
      </c>
      <c r="I27" s="221"/>
      <c r="J27" s="222">
        <v>1053754143.1799999</v>
      </c>
    </row>
    <row r="28" spans="1:10" s="79" customFormat="1" ht="26.1" customHeight="1">
      <c r="A28" s="220" t="s">
        <v>693</v>
      </c>
      <c r="B28" s="221">
        <v>0</v>
      </c>
      <c r="C28" s="221">
        <v>0</v>
      </c>
      <c r="D28" s="221">
        <v>1021001794.24</v>
      </c>
      <c r="E28" s="221">
        <v>0</v>
      </c>
      <c r="F28" s="221">
        <v>0</v>
      </c>
      <c r="G28" s="221">
        <v>0</v>
      </c>
      <c r="H28" s="221">
        <v>0</v>
      </c>
      <c r="I28" s="221">
        <v>61895848884.529999</v>
      </c>
      <c r="J28" s="222">
        <v>62916850678.769997</v>
      </c>
    </row>
    <row r="29" spans="1:10" s="79" customFormat="1" ht="28.7" customHeight="1">
      <c r="A29" s="223" t="s">
        <v>64</v>
      </c>
      <c r="B29" s="224">
        <v>2561634958.48</v>
      </c>
      <c r="C29" s="224">
        <v>110754789714.2</v>
      </c>
      <c r="D29" s="224">
        <v>7245213880.1300001</v>
      </c>
      <c r="E29" s="224">
        <v>2219292069.5300002</v>
      </c>
      <c r="F29" s="224">
        <v>620968486.60000002</v>
      </c>
      <c r="G29" s="224">
        <v>24912461821.360001</v>
      </c>
      <c r="H29" s="224">
        <v>498350051.85000002</v>
      </c>
      <c r="I29" s="224">
        <v>79871216929.380005</v>
      </c>
      <c r="J29" s="225">
        <v>228683927911.53</v>
      </c>
    </row>
  </sheetData>
  <mergeCells count="7">
    <mergeCell ref="I7:I8"/>
    <mergeCell ref="J7:J8"/>
    <mergeCell ref="A2:H2"/>
    <mergeCell ref="A7:A8"/>
    <mergeCell ref="B7:D7"/>
    <mergeCell ref="E7:F7"/>
    <mergeCell ref="G7:H7"/>
  </mergeCells>
  <pageMargins left="0.7" right="0.7" top="0.75" bottom="0.75" header="0.3" footer="0.3"/>
  <pageSetup paperSize="9"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0"/>
  <sheetViews>
    <sheetView showGridLines="0" zoomScale="115" zoomScaleNormal="115" workbookViewId="0">
      <selection activeCell="B11" sqref="B11"/>
    </sheetView>
  </sheetViews>
  <sheetFormatPr defaultRowHeight="12.75"/>
  <cols>
    <col min="1" max="1" width="30" style="82" customWidth="1"/>
    <col min="2" max="5" width="16.7109375" style="82" customWidth="1"/>
    <col min="6" max="6" width="4.7109375" style="82" customWidth="1"/>
    <col min="7" max="16384" width="9.140625" style="82"/>
  </cols>
  <sheetData>
    <row r="1" spans="1:8" s="95" customFormat="1" ht="15.95" customHeight="1">
      <c r="A1" s="96" t="s">
        <v>369</v>
      </c>
      <c r="B1" s="83"/>
      <c r="C1" s="83"/>
      <c r="D1" s="83"/>
      <c r="E1" s="83"/>
      <c r="F1" s="83"/>
      <c r="G1" s="83"/>
      <c r="H1" s="83"/>
    </row>
    <row r="2" spans="1:8" s="95" customFormat="1" ht="15.95" customHeight="1">
      <c r="A2" s="213"/>
      <c r="B2" s="213"/>
      <c r="C2" s="213"/>
      <c r="D2" s="213"/>
      <c r="E2" s="213"/>
      <c r="F2" s="213"/>
      <c r="G2" s="213"/>
      <c r="H2" s="213"/>
    </row>
    <row r="3" spans="1:8" s="95" customFormat="1" ht="12.2" customHeight="1">
      <c r="A3" s="83"/>
      <c r="B3" s="103"/>
      <c r="C3" s="100" t="s">
        <v>938</v>
      </c>
      <c r="D3" s="103"/>
      <c r="E3" s="103"/>
      <c r="F3" s="103"/>
      <c r="G3" s="103"/>
      <c r="H3" s="103"/>
    </row>
    <row r="4" spans="1:8" s="95" customFormat="1" ht="17.25" customHeight="1">
      <c r="A4" s="104"/>
      <c r="B4" s="104"/>
      <c r="C4" s="104"/>
      <c r="D4" s="104"/>
      <c r="E4" s="104"/>
      <c r="F4" s="104"/>
      <c r="G4" s="104"/>
      <c r="H4" s="104"/>
    </row>
    <row r="5" spans="1:8" ht="23.1" customHeight="1">
      <c r="A5" s="144"/>
      <c r="B5" s="145" t="s">
        <v>917</v>
      </c>
      <c r="C5" s="145" t="s">
        <v>109</v>
      </c>
      <c r="D5" s="145" t="s">
        <v>110</v>
      </c>
      <c r="E5" s="146" t="s">
        <v>111</v>
      </c>
    </row>
    <row r="6" spans="1:8" ht="23.1" customHeight="1">
      <c r="A6" s="137" t="s">
        <v>64</v>
      </c>
      <c r="B6" s="138">
        <v>193670913799.38</v>
      </c>
      <c r="C6" s="138">
        <v>45290350737.849998</v>
      </c>
      <c r="D6" s="138">
        <v>39879239147.099998</v>
      </c>
      <c r="E6" s="139">
        <v>199082025390.13</v>
      </c>
    </row>
    <row r="7" spans="1:8" ht="23.1" customHeight="1">
      <c r="A7" s="116" t="s">
        <v>383</v>
      </c>
      <c r="B7" s="117">
        <v>855608476</v>
      </c>
      <c r="C7" s="117">
        <v>0</v>
      </c>
      <c r="D7" s="117">
        <v>30353164.5</v>
      </c>
      <c r="E7" s="118">
        <v>825255311.5</v>
      </c>
    </row>
    <row r="8" spans="1:8" ht="23.1" customHeight="1">
      <c r="A8" s="116" t="s">
        <v>112</v>
      </c>
      <c r="B8" s="117">
        <v>38850825607.489998</v>
      </c>
      <c r="C8" s="117">
        <v>0</v>
      </c>
      <c r="D8" s="117">
        <v>440812153.86000001</v>
      </c>
      <c r="E8" s="118">
        <v>38410013453.629997</v>
      </c>
    </row>
    <row r="9" spans="1:8" ht="23.1" customHeight="1">
      <c r="A9" s="116" t="s">
        <v>113</v>
      </c>
      <c r="B9" s="117">
        <v>379221426.88</v>
      </c>
      <c r="C9" s="117">
        <v>14610905858.610001</v>
      </c>
      <c r="D9" s="117">
        <v>14408805432.51</v>
      </c>
      <c r="E9" s="118">
        <v>581321852.98000002</v>
      </c>
    </row>
    <row r="10" spans="1:8" ht="23.1" customHeight="1">
      <c r="A10" s="116" t="s">
        <v>114</v>
      </c>
      <c r="B10" s="117">
        <v>90211681.329999998</v>
      </c>
      <c r="C10" s="117">
        <v>1926550676.8699999</v>
      </c>
      <c r="D10" s="117">
        <v>1485014320.5</v>
      </c>
      <c r="E10" s="118">
        <v>531748037.69999999</v>
      </c>
    </row>
    <row r="11" spans="1:8" ht="23.1" customHeight="1">
      <c r="A11" s="116" t="s">
        <v>115</v>
      </c>
      <c r="B11" s="117">
        <v>1215879449.3099999</v>
      </c>
      <c r="C11" s="117">
        <v>1238647895.73</v>
      </c>
      <c r="D11" s="117">
        <v>1931565660.8599999</v>
      </c>
      <c r="E11" s="118">
        <v>522961684.18000001</v>
      </c>
    </row>
    <row r="12" spans="1:8" ht="23.1" customHeight="1">
      <c r="A12" s="116" t="s">
        <v>116</v>
      </c>
      <c r="B12" s="117">
        <v>52587.3</v>
      </c>
      <c r="C12" s="117">
        <v>0</v>
      </c>
      <c r="D12" s="117">
        <v>0</v>
      </c>
      <c r="E12" s="118">
        <v>52587.3</v>
      </c>
    </row>
    <row r="13" spans="1:8" ht="23.1" customHeight="1">
      <c r="A13" s="116" t="s">
        <v>117</v>
      </c>
      <c r="B13" s="117">
        <v>251972211.43000001</v>
      </c>
      <c r="C13" s="117">
        <v>28439240.18</v>
      </c>
      <c r="D13" s="117">
        <v>181579059.59</v>
      </c>
      <c r="E13" s="118">
        <v>98832392.019999996</v>
      </c>
    </row>
    <row r="14" spans="1:8" ht="23.1" customHeight="1">
      <c r="A14" s="116" t="s">
        <v>118</v>
      </c>
      <c r="B14" s="117">
        <v>111407483.64</v>
      </c>
      <c r="C14" s="117">
        <v>0</v>
      </c>
      <c r="D14" s="117">
        <v>170000</v>
      </c>
      <c r="E14" s="118">
        <v>111237483.64</v>
      </c>
    </row>
    <row r="15" spans="1:8" ht="23.1" customHeight="1">
      <c r="A15" s="116" t="s">
        <v>119</v>
      </c>
      <c r="B15" s="117">
        <v>2719127271.8699999</v>
      </c>
      <c r="C15" s="117">
        <v>6191182914.0200005</v>
      </c>
      <c r="D15" s="117">
        <v>7349307000</v>
      </c>
      <c r="E15" s="118">
        <v>1561003185.8900001</v>
      </c>
    </row>
    <row r="16" spans="1:8" ht="23.1" customHeight="1">
      <c r="A16" s="116" t="s">
        <v>120</v>
      </c>
      <c r="B16" s="117">
        <v>557622.56999999995</v>
      </c>
      <c r="C16" s="117">
        <v>12298040.380000001</v>
      </c>
      <c r="D16" s="117">
        <v>12298039.77</v>
      </c>
      <c r="E16" s="118">
        <v>557623.18000000005</v>
      </c>
    </row>
    <row r="17" spans="1:5" ht="23.1" customHeight="1">
      <c r="A17" s="116" t="s">
        <v>121</v>
      </c>
      <c r="B17" s="117">
        <v>1275828661.4100001</v>
      </c>
      <c r="C17" s="117">
        <v>80766790.439999998</v>
      </c>
      <c r="D17" s="117">
        <v>36708890</v>
      </c>
      <c r="E17" s="118">
        <v>1319886561.8499999</v>
      </c>
    </row>
    <row r="18" spans="1:5" ht="23.1" customHeight="1">
      <c r="A18" s="116" t="s">
        <v>122</v>
      </c>
      <c r="B18" s="117">
        <v>23383325.879999999</v>
      </c>
      <c r="C18" s="117">
        <v>256866845</v>
      </c>
      <c r="D18" s="117">
        <v>24399000</v>
      </c>
      <c r="E18" s="118">
        <v>255851170.88</v>
      </c>
    </row>
    <row r="19" spans="1:5" ht="19.5" customHeight="1">
      <c r="A19" s="116" t="s">
        <v>375</v>
      </c>
      <c r="B19" s="117">
        <v>39420</v>
      </c>
      <c r="C19" s="117">
        <v>0</v>
      </c>
      <c r="D19" s="117">
        <v>0</v>
      </c>
      <c r="E19" s="118">
        <v>39420</v>
      </c>
    </row>
    <row r="20" spans="1:5" ht="20.25" customHeight="1">
      <c r="A20" s="119" t="s">
        <v>123</v>
      </c>
      <c r="B20" s="120">
        <v>147896798574.26999</v>
      </c>
      <c r="C20" s="120">
        <v>20944692476.619999</v>
      </c>
      <c r="D20" s="120">
        <v>13978226425.51</v>
      </c>
      <c r="E20" s="121">
        <v>154863264625.38</v>
      </c>
    </row>
  </sheetData>
  <mergeCells count="1">
    <mergeCell ref="A2:H2"/>
  </mergeCells>
  <pageMargins left="0.7" right="0.7" top="0.75" bottom="0.75" header="0.3" footer="0.3"/>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71"/>
  <sheetViews>
    <sheetView showGridLines="0" zoomScaleNormal="100" workbookViewId="0">
      <selection activeCell="B23" sqref="B23"/>
    </sheetView>
  </sheetViews>
  <sheetFormatPr defaultRowHeight="12.75"/>
  <cols>
    <col min="1" max="1" width="30" style="82" customWidth="1"/>
    <col min="2" max="5" width="16.7109375" style="82"/>
    <col min="6" max="6" width="4.7109375" style="82" customWidth="1"/>
    <col min="7" max="16384" width="9.140625" style="82"/>
  </cols>
  <sheetData>
    <row r="1" spans="1:5" s="95" customFormat="1" ht="15.95" customHeight="1">
      <c r="A1" s="96" t="s">
        <v>370</v>
      </c>
      <c r="B1"/>
      <c r="C1"/>
      <c r="D1" s="105"/>
    </row>
    <row r="2" spans="1:5" s="95" customFormat="1" ht="12.2" customHeight="1">
      <c r="A2" s="96"/>
      <c r="B2"/>
      <c r="C2"/>
      <c r="D2" s="104"/>
    </row>
    <row r="3" spans="1:5" s="95" customFormat="1" ht="12.2" customHeight="1">
      <c r="A3" s="106"/>
      <c r="B3"/>
      <c r="C3" s="100" t="s">
        <v>938</v>
      </c>
      <c r="D3" s="104"/>
    </row>
    <row r="4" spans="1:5" s="95" customFormat="1" ht="19.149999999999999" customHeight="1">
      <c r="A4" s="104"/>
      <c r="B4" s="104"/>
      <c r="C4" s="104"/>
      <c r="D4" s="104"/>
    </row>
    <row r="5" spans="1:5" ht="24" customHeight="1">
      <c r="A5" s="144"/>
      <c r="B5" s="145" t="s">
        <v>917</v>
      </c>
      <c r="C5" s="145" t="s">
        <v>109</v>
      </c>
      <c r="D5" s="145" t="s">
        <v>110</v>
      </c>
      <c r="E5" s="146" t="s">
        <v>111</v>
      </c>
    </row>
    <row r="6" spans="1:5" ht="23.1" customHeight="1">
      <c r="A6" s="137" t="s">
        <v>64</v>
      </c>
      <c r="B6" s="138">
        <v>165034963892.98999</v>
      </c>
      <c r="C6" s="138">
        <v>142989966477.73001</v>
      </c>
      <c r="D6" s="138">
        <v>146933360787.29001</v>
      </c>
      <c r="E6" s="139">
        <v>161091569583.42999</v>
      </c>
    </row>
    <row r="7" spans="1:5" ht="23.1" customHeight="1">
      <c r="A7" s="151" t="s">
        <v>124</v>
      </c>
      <c r="B7" s="152">
        <v>436110600.06999999</v>
      </c>
      <c r="C7" s="152">
        <v>146073904.66</v>
      </c>
      <c r="D7" s="152">
        <v>86044933.569999993</v>
      </c>
      <c r="E7" s="153">
        <v>496139571.16000003</v>
      </c>
    </row>
    <row r="8" spans="1:5" ht="23.1" customHeight="1">
      <c r="A8" s="116" t="s">
        <v>390</v>
      </c>
      <c r="B8" s="117">
        <v>196847983.36000001</v>
      </c>
      <c r="C8" s="117">
        <v>66021762.630000003</v>
      </c>
      <c r="D8" s="117">
        <v>45685397</v>
      </c>
      <c r="E8" s="118">
        <v>217184348.99000001</v>
      </c>
    </row>
    <row r="9" spans="1:5" ht="23.1" customHeight="1">
      <c r="A9" s="116" t="s">
        <v>391</v>
      </c>
      <c r="B9" s="117">
        <v>5918637.4800000004</v>
      </c>
      <c r="C9" s="117">
        <v>3555986.41</v>
      </c>
      <c r="D9" s="117">
        <v>1846523.54</v>
      </c>
      <c r="E9" s="118">
        <v>7628100.3499999996</v>
      </c>
    </row>
    <row r="10" spans="1:5" ht="23.1" customHeight="1">
      <c r="A10" s="116" t="s">
        <v>392</v>
      </c>
      <c r="B10" s="117">
        <v>233343979.22999999</v>
      </c>
      <c r="C10" s="117">
        <v>76496155.620000005</v>
      </c>
      <c r="D10" s="117">
        <v>38513013.030000001</v>
      </c>
      <c r="E10" s="118">
        <v>271327121.81999999</v>
      </c>
    </row>
    <row r="11" spans="1:5" ht="23.1" customHeight="1">
      <c r="A11" s="151" t="s">
        <v>125</v>
      </c>
      <c r="B11" s="152">
        <v>78678424720.100006</v>
      </c>
      <c r="C11" s="152">
        <v>3891521582.96</v>
      </c>
      <c r="D11" s="152">
        <v>6149111790.6300001</v>
      </c>
      <c r="E11" s="153">
        <v>76420834512.429993</v>
      </c>
    </row>
    <row r="12" spans="1:5" ht="23.1" customHeight="1">
      <c r="A12" s="116" t="s">
        <v>393</v>
      </c>
      <c r="B12" s="117">
        <v>49025231.270000003</v>
      </c>
      <c r="C12" s="117">
        <v>282080.38</v>
      </c>
      <c r="D12" s="117">
        <v>611110.98</v>
      </c>
      <c r="E12" s="118">
        <v>48696200.670000002</v>
      </c>
    </row>
    <row r="13" spans="1:5" ht="23.1" customHeight="1">
      <c r="A13" s="116" t="s">
        <v>394</v>
      </c>
      <c r="B13" s="117">
        <v>152415073.22999999</v>
      </c>
      <c r="C13" s="117">
        <v>0</v>
      </c>
      <c r="D13" s="117">
        <v>43000000</v>
      </c>
      <c r="E13" s="118">
        <v>109415073.23</v>
      </c>
    </row>
    <row r="14" spans="1:5" ht="23.1" customHeight="1">
      <c r="A14" s="116" t="s">
        <v>395</v>
      </c>
      <c r="B14" s="117">
        <v>21450300.640000001</v>
      </c>
      <c r="C14" s="117">
        <v>0</v>
      </c>
      <c r="D14" s="117">
        <v>0</v>
      </c>
      <c r="E14" s="118">
        <v>21450300.640000001</v>
      </c>
    </row>
    <row r="15" spans="1:5" ht="23.1" customHeight="1">
      <c r="A15" s="116" t="s">
        <v>396</v>
      </c>
      <c r="B15" s="117">
        <v>13312935.4</v>
      </c>
      <c r="C15" s="117">
        <v>0</v>
      </c>
      <c r="D15" s="117">
        <v>0</v>
      </c>
      <c r="E15" s="118">
        <v>13312935.4</v>
      </c>
    </row>
    <row r="16" spans="1:5" ht="23.1" customHeight="1">
      <c r="A16" s="116" t="s">
        <v>397</v>
      </c>
      <c r="B16" s="117">
        <v>61409120.630000003</v>
      </c>
      <c r="C16" s="117">
        <v>0</v>
      </c>
      <c r="D16" s="117">
        <v>61409120.630000003</v>
      </c>
      <c r="E16" s="118">
        <v>0</v>
      </c>
    </row>
    <row r="17" spans="1:5" ht="23.1" customHeight="1">
      <c r="A17" s="116" t="s">
        <v>398</v>
      </c>
      <c r="B17" s="117">
        <v>1257169.79</v>
      </c>
      <c r="C17" s="117">
        <v>0</v>
      </c>
      <c r="D17" s="117">
        <v>1257169.79</v>
      </c>
      <c r="E17" s="118">
        <v>0</v>
      </c>
    </row>
    <row r="18" spans="1:5" ht="23.1" customHeight="1">
      <c r="A18" s="116" t="s">
        <v>399</v>
      </c>
      <c r="B18" s="117">
        <v>221631943.27000001</v>
      </c>
      <c r="C18" s="117">
        <v>5372.14</v>
      </c>
      <c r="D18" s="117">
        <v>10744.3</v>
      </c>
      <c r="E18" s="118">
        <v>221626571.11000001</v>
      </c>
    </row>
    <row r="19" spans="1:5" ht="23.1" customHeight="1">
      <c r="A19" s="116" t="s">
        <v>400</v>
      </c>
      <c r="B19" s="117">
        <v>19537467.539999999</v>
      </c>
      <c r="C19" s="117">
        <v>0</v>
      </c>
      <c r="D19" s="117">
        <v>0</v>
      </c>
      <c r="E19" s="118">
        <v>19537467.539999999</v>
      </c>
    </row>
    <row r="20" spans="1:5" ht="23.1" customHeight="1">
      <c r="A20" s="116" t="s">
        <v>401</v>
      </c>
      <c r="B20" s="117">
        <v>34198088.079999998</v>
      </c>
      <c r="C20" s="117">
        <v>0.44</v>
      </c>
      <c r="D20" s="117">
        <v>221683.44</v>
      </c>
      <c r="E20" s="118">
        <v>33976405.079999998</v>
      </c>
    </row>
    <row r="21" spans="1:5" ht="23.1" customHeight="1">
      <c r="A21" s="116" t="s">
        <v>402</v>
      </c>
      <c r="B21" s="117">
        <v>3347313.94</v>
      </c>
      <c r="C21" s="117">
        <v>0</v>
      </c>
      <c r="D21" s="117">
        <v>19367.05</v>
      </c>
      <c r="E21" s="118">
        <v>3327946.89</v>
      </c>
    </row>
    <row r="22" spans="1:5" ht="23.1" customHeight="1">
      <c r="A22" s="116" t="s">
        <v>403</v>
      </c>
      <c r="B22" s="117">
        <v>139111</v>
      </c>
      <c r="C22" s="117">
        <v>0</v>
      </c>
      <c r="D22" s="117">
        <v>139111</v>
      </c>
      <c r="E22" s="118">
        <v>0</v>
      </c>
    </row>
    <row r="23" spans="1:5" ht="23.1" customHeight="1">
      <c r="A23" s="116" t="s">
        <v>404</v>
      </c>
      <c r="B23" s="117">
        <v>5440950.6299999999</v>
      </c>
      <c r="C23" s="117">
        <v>0</v>
      </c>
      <c r="D23" s="117">
        <v>0</v>
      </c>
      <c r="E23" s="118">
        <v>5440950.6299999999</v>
      </c>
    </row>
    <row r="24" spans="1:5" ht="23.1" customHeight="1">
      <c r="A24" s="116" t="s">
        <v>405</v>
      </c>
      <c r="B24" s="117">
        <v>406027514.00999999</v>
      </c>
      <c r="C24" s="117">
        <v>20.05</v>
      </c>
      <c r="D24" s="117">
        <v>112310</v>
      </c>
      <c r="E24" s="118">
        <v>405915224.06</v>
      </c>
    </row>
    <row r="25" spans="1:5" ht="23.1" customHeight="1">
      <c r="A25" s="116" t="s">
        <v>406</v>
      </c>
      <c r="B25" s="117">
        <v>1100780773.46</v>
      </c>
      <c r="C25" s="117">
        <v>748.52</v>
      </c>
      <c r="D25" s="117">
        <v>5164569</v>
      </c>
      <c r="E25" s="118">
        <v>1095616952.98</v>
      </c>
    </row>
    <row r="26" spans="1:5" ht="23.1" customHeight="1">
      <c r="A26" s="116" t="s">
        <v>407</v>
      </c>
      <c r="B26" s="117">
        <v>16754347.75</v>
      </c>
      <c r="C26" s="117">
        <v>0</v>
      </c>
      <c r="D26" s="117">
        <v>0</v>
      </c>
      <c r="E26" s="118">
        <v>16754347.75</v>
      </c>
    </row>
    <row r="27" spans="1:5" ht="23.1" customHeight="1">
      <c r="A27" s="116" t="s">
        <v>408</v>
      </c>
      <c r="B27" s="117">
        <v>656374982.16999996</v>
      </c>
      <c r="C27" s="117">
        <v>66806.539999999994</v>
      </c>
      <c r="D27" s="117">
        <v>64548015.659999996</v>
      </c>
      <c r="E27" s="118">
        <v>591893773.04999995</v>
      </c>
    </row>
    <row r="28" spans="1:5" ht="23.1" customHeight="1">
      <c r="A28" s="116" t="s">
        <v>409</v>
      </c>
      <c r="B28" s="117">
        <v>7659653395.71</v>
      </c>
      <c r="C28" s="117">
        <v>2251000000</v>
      </c>
      <c r="D28" s="117">
        <v>2973773148.2199998</v>
      </c>
      <c r="E28" s="118">
        <v>6936880247.4899998</v>
      </c>
    </row>
    <row r="29" spans="1:5" ht="23.1" customHeight="1">
      <c r="A29" s="116" t="s">
        <v>410</v>
      </c>
      <c r="B29" s="117">
        <v>41169035026.400002</v>
      </c>
      <c r="C29" s="117">
        <v>118508349.29000001</v>
      </c>
      <c r="D29" s="117">
        <v>603565143</v>
      </c>
      <c r="E29" s="118">
        <v>40683978232.690002</v>
      </c>
    </row>
    <row r="30" spans="1:5" ht="23.1" customHeight="1">
      <c r="A30" s="116" t="s">
        <v>411</v>
      </c>
      <c r="B30" s="117">
        <v>734453208.61000001</v>
      </c>
      <c r="C30" s="117">
        <v>1069.5</v>
      </c>
      <c r="D30" s="117">
        <v>4607368.2699999996</v>
      </c>
      <c r="E30" s="118">
        <v>729846909.84000003</v>
      </c>
    </row>
    <row r="31" spans="1:5" ht="23.1" customHeight="1">
      <c r="A31" s="116" t="s">
        <v>412</v>
      </c>
      <c r="B31" s="117">
        <v>58368558.659999996</v>
      </c>
      <c r="C31" s="117">
        <v>2622006.69</v>
      </c>
      <c r="D31" s="117">
        <v>56236815.780000001</v>
      </c>
      <c r="E31" s="118">
        <v>4753749.57</v>
      </c>
    </row>
    <row r="32" spans="1:5" ht="23.1" customHeight="1">
      <c r="A32" s="116" t="s">
        <v>413</v>
      </c>
      <c r="B32" s="117">
        <v>123019948.27</v>
      </c>
      <c r="C32" s="117">
        <v>3790.69</v>
      </c>
      <c r="D32" s="117">
        <v>0</v>
      </c>
      <c r="E32" s="118">
        <v>123023738.95999999</v>
      </c>
    </row>
    <row r="33" spans="1:5" ht="23.1" customHeight="1">
      <c r="A33" s="116" t="s">
        <v>414</v>
      </c>
      <c r="B33" s="117">
        <v>0.38</v>
      </c>
      <c r="C33" s="117">
        <v>0</v>
      </c>
      <c r="D33" s="117">
        <v>0</v>
      </c>
      <c r="E33" s="118">
        <v>0.38</v>
      </c>
    </row>
    <row r="34" spans="1:5" ht="23.1" customHeight="1">
      <c r="A34" s="116" t="s">
        <v>936</v>
      </c>
      <c r="B34" s="117">
        <v>0</v>
      </c>
      <c r="C34" s="117">
        <v>416346.28</v>
      </c>
      <c r="D34" s="117">
        <v>100968.28</v>
      </c>
      <c r="E34" s="118">
        <v>315378</v>
      </c>
    </row>
    <row r="35" spans="1:5" ht="23.1" customHeight="1">
      <c r="A35" s="116" t="s">
        <v>415</v>
      </c>
      <c r="B35" s="117">
        <v>101455222.19</v>
      </c>
      <c r="C35" s="117">
        <v>10727001.119999999</v>
      </c>
      <c r="D35" s="117">
        <v>28096.15</v>
      </c>
      <c r="E35" s="118">
        <v>112154127.16</v>
      </c>
    </row>
    <row r="36" spans="1:5" ht="23.1" customHeight="1">
      <c r="A36" s="116" t="s">
        <v>416</v>
      </c>
      <c r="B36" s="117">
        <v>2455118.25</v>
      </c>
      <c r="C36" s="117">
        <v>5455582.04</v>
      </c>
      <c r="D36" s="117">
        <v>2483865.4</v>
      </c>
      <c r="E36" s="118">
        <v>5426834.8899999997</v>
      </c>
    </row>
    <row r="37" spans="1:5" ht="23.1" customHeight="1">
      <c r="A37" s="116" t="s">
        <v>417</v>
      </c>
      <c r="B37" s="117">
        <v>10796.64</v>
      </c>
      <c r="C37" s="117">
        <v>0</v>
      </c>
      <c r="D37" s="117">
        <v>0</v>
      </c>
      <c r="E37" s="118">
        <v>10796.64</v>
      </c>
    </row>
    <row r="38" spans="1:5" ht="23.1" customHeight="1">
      <c r="A38" s="116" t="s">
        <v>418</v>
      </c>
      <c r="B38" s="117">
        <v>30994800.170000002</v>
      </c>
      <c r="C38" s="117">
        <v>39892.47</v>
      </c>
      <c r="D38" s="117">
        <v>0</v>
      </c>
      <c r="E38" s="118">
        <v>31034692.640000001</v>
      </c>
    </row>
    <row r="39" spans="1:5" ht="23.1" customHeight="1">
      <c r="A39" s="116" t="s">
        <v>419</v>
      </c>
      <c r="B39" s="117">
        <v>17437.2</v>
      </c>
      <c r="C39" s="117">
        <v>0</v>
      </c>
      <c r="D39" s="117">
        <v>0</v>
      </c>
      <c r="E39" s="118">
        <v>17437.2</v>
      </c>
    </row>
    <row r="40" spans="1:5" ht="23.1" customHeight="1">
      <c r="A40" s="116" t="s">
        <v>420</v>
      </c>
      <c r="B40" s="117">
        <v>91544501.390000001</v>
      </c>
      <c r="C40" s="117">
        <v>51.6</v>
      </c>
      <c r="D40" s="117">
        <v>516593.18</v>
      </c>
      <c r="E40" s="118">
        <v>91027959.810000002</v>
      </c>
    </row>
    <row r="41" spans="1:5" ht="23.1" customHeight="1">
      <c r="A41" s="116" t="s">
        <v>421</v>
      </c>
      <c r="B41" s="117">
        <v>90286061.209999993</v>
      </c>
      <c r="C41" s="117">
        <v>0</v>
      </c>
      <c r="D41" s="117">
        <v>61749</v>
      </c>
      <c r="E41" s="118">
        <v>90224312.209999993</v>
      </c>
    </row>
    <row r="42" spans="1:5" ht="23.1" customHeight="1">
      <c r="A42" s="116" t="s">
        <v>422</v>
      </c>
      <c r="B42" s="117">
        <v>136957206.90000001</v>
      </c>
      <c r="C42" s="117">
        <v>4428.28</v>
      </c>
      <c r="D42" s="117">
        <v>1154502</v>
      </c>
      <c r="E42" s="118">
        <v>135807133.18000001</v>
      </c>
    </row>
    <row r="43" spans="1:5" ht="23.1" customHeight="1">
      <c r="A43" s="116" t="s">
        <v>423</v>
      </c>
      <c r="B43" s="117">
        <v>683242.47</v>
      </c>
      <c r="C43" s="117">
        <v>0</v>
      </c>
      <c r="D43" s="117">
        <v>683242.47</v>
      </c>
      <c r="E43" s="118">
        <v>0</v>
      </c>
    </row>
    <row r="44" spans="1:5" ht="23.1" customHeight="1">
      <c r="A44" s="116" t="s">
        <v>424</v>
      </c>
      <c r="B44" s="117">
        <v>2396175.59</v>
      </c>
      <c r="C44" s="117">
        <v>0</v>
      </c>
      <c r="D44" s="117">
        <v>2396175.59</v>
      </c>
      <c r="E44" s="118">
        <v>0</v>
      </c>
    </row>
    <row r="45" spans="1:5" ht="23.1" customHeight="1">
      <c r="A45" s="116" t="s">
        <v>425</v>
      </c>
      <c r="B45" s="117">
        <v>157234501.38</v>
      </c>
      <c r="C45" s="117">
        <v>0</v>
      </c>
      <c r="D45" s="117">
        <v>0</v>
      </c>
      <c r="E45" s="118">
        <v>157234501.38</v>
      </c>
    </row>
    <row r="46" spans="1:5" ht="23.1" customHeight="1">
      <c r="A46" s="116" t="s">
        <v>426</v>
      </c>
      <c r="B46" s="117">
        <v>5491282236.1599998</v>
      </c>
      <c r="C46" s="117">
        <v>208105213.09</v>
      </c>
      <c r="D46" s="117">
        <v>151753698</v>
      </c>
      <c r="E46" s="118">
        <v>5547633751.25</v>
      </c>
    </row>
    <row r="47" spans="1:5" ht="23.1" customHeight="1">
      <c r="A47" s="116" t="s">
        <v>427</v>
      </c>
      <c r="B47" s="117">
        <v>23829737.050000001</v>
      </c>
      <c r="C47" s="117">
        <v>0</v>
      </c>
      <c r="D47" s="117">
        <v>0</v>
      </c>
      <c r="E47" s="118">
        <v>23829737.050000001</v>
      </c>
    </row>
    <row r="48" spans="1:5" ht="23.1" customHeight="1">
      <c r="A48" s="116" t="s">
        <v>428</v>
      </c>
      <c r="B48" s="117">
        <v>2167978734.7800002</v>
      </c>
      <c r="C48" s="117">
        <v>106000000</v>
      </c>
      <c r="D48" s="117">
        <v>8000000</v>
      </c>
      <c r="E48" s="118">
        <v>2265978734.7800002</v>
      </c>
    </row>
    <row r="49" spans="1:5" ht="23.1" customHeight="1">
      <c r="A49" s="116" t="s">
        <v>429</v>
      </c>
      <c r="B49" s="117">
        <v>68588385.989999995</v>
      </c>
      <c r="C49" s="117">
        <v>90662.1</v>
      </c>
      <c r="D49" s="117">
        <v>152035.13</v>
      </c>
      <c r="E49" s="118">
        <v>68527012.959999993</v>
      </c>
    </row>
    <row r="50" spans="1:5" ht="23.1" customHeight="1">
      <c r="A50" s="116" t="s">
        <v>430</v>
      </c>
      <c r="B50" s="117">
        <v>82911404.790000007</v>
      </c>
      <c r="C50" s="117">
        <v>13642459.449999999</v>
      </c>
      <c r="D50" s="117">
        <v>73508638.370000005</v>
      </c>
      <c r="E50" s="118">
        <v>23045225.870000001</v>
      </c>
    </row>
    <row r="51" spans="1:5" ht="23.1" customHeight="1">
      <c r="A51" s="116" t="s">
        <v>431</v>
      </c>
      <c r="B51" s="117">
        <v>494050301.94</v>
      </c>
      <c r="C51" s="117">
        <v>7000000</v>
      </c>
      <c r="D51" s="117">
        <v>7000000.1900000004</v>
      </c>
      <c r="E51" s="118">
        <v>494050301.75</v>
      </c>
    </row>
    <row r="52" spans="1:5" ht="23.1" customHeight="1">
      <c r="A52" s="116" t="s">
        <v>432</v>
      </c>
      <c r="B52" s="117">
        <v>88535026.170000002</v>
      </c>
      <c r="C52" s="117">
        <v>0</v>
      </c>
      <c r="D52" s="117">
        <v>0</v>
      </c>
      <c r="E52" s="118">
        <v>88535026.170000002</v>
      </c>
    </row>
    <row r="53" spans="1:5" ht="23.1" customHeight="1">
      <c r="A53" s="116" t="s">
        <v>433</v>
      </c>
      <c r="B53" s="117">
        <v>121338378.51000001</v>
      </c>
      <c r="C53" s="117">
        <v>58187351.829999998</v>
      </c>
      <c r="D53" s="117">
        <v>8500000</v>
      </c>
      <c r="E53" s="118">
        <v>171025730.34</v>
      </c>
    </row>
    <row r="54" spans="1:5" ht="23.1" customHeight="1">
      <c r="A54" s="116" t="s">
        <v>434</v>
      </c>
      <c r="B54" s="117">
        <v>3387100.76</v>
      </c>
      <c r="C54" s="117">
        <v>1295000</v>
      </c>
      <c r="D54" s="117">
        <v>0</v>
      </c>
      <c r="E54" s="118">
        <v>4682100.76</v>
      </c>
    </row>
    <row r="55" spans="1:5" ht="23.1" customHeight="1">
      <c r="A55" s="116" t="s">
        <v>435</v>
      </c>
      <c r="B55" s="117">
        <v>11185137.970000001</v>
      </c>
      <c r="C55" s="117">
        <v>0</v>
      </c>
      <c r="D55" s="117">
        <v>0</v>
      </c>
      <c r="E55" s="118">
        <v>11185137.970000001</v>
      </c>
    </row>
    <row r="56" spans="1:5" ht="23.1" customHeight="1">
      <c r="A56" s="116" t="s">
        <v>436</v>
      </c>
      <c r="B56" s="117">
        <v>4198956.2300000004</v>
      </c>
      <c r="C56" s="117">
        <v>0</v>
      </c>
      <c r="D56" s="117">
        <v>680073</v>
      </c>
      <c r="E56" s="118">
        <v>3518883.23</v>
      </c>
    </row>
    <row r="57" spans="1:5" ht="23.1" customHeight="1">
      <c r="A57" s="116" t="s">
        <v>437</v>
      </c>
      <c r="B57" s="117">
        <v>9351877.2100000009</v>
      </c>
      <c r="C57" s="117">
        <v>0</v>
      </c>
      <c r="D57" s="117">
        <v>0</v>
      </c>
      <c r="E57" s="118">
        <v>9351877.2100000009</v>
      </c>
    </row>
    <row r="58" spans="1:5" ht="23.1" customHeight="1">
      <c r="A58" s="116" t="s">
        <v>438</v>
      </c>
      <c r="B58" s="117">
        <v>21896855.649999999</v>
      </c>
      <c r="C58" s="117">
        <v>7038366.1299999999</v>
      </c>
      <c r="D58" s="117">
        <v>7612575.8899999997</v>
      </c>
      <c r="E58" s="118">
        <v>21322645.890000001</v>
      </c>
    </row>
    <row r="59" spans="1:5" ht="23.1" customHeight="1"/>
    <row r="60" spans="1:5" ht="23.1" customHeight="1">
      <c r="A60" s="116" t="s">
        <v>439</v>
      </c>
      <c r="B60" s="117">
        <v>4135807530.9699998</v>
      </c>
      <c r="C60" s="117">
        <v>900319240.02999997</v>
      </c>
      <c r="D60" s="117">
        <v>1892000610.6300001</v>
      </c>
      <c r="E60" s="118">
        <v>3144126160.3699999</v>
      </c>
    </row>
    <row r="61" spans="1:5" ht="23.1" customHeight="1">
      <c r="A61" s="116" t="s">
        <v>440</v>
      </c>
      <c r="B61" s="117">
        <v>997038.3</v>
      </c>
      <c r="C61" s="117">
        <v>0</v>
      </c>
      <c r="D61" s="117">
        <v>0</v>
      </c>
      <c r="E61" s="118">
        <v>997038.3</v>
      </c>
    </row>
    <row r="62" spans="1:5" ht="23.1" customHeight="1">
      <c r="A62" s="116" t="s">
        <v>441</v>
      </c>
      <c r="B62" s="117">
        <v>9884865.7100000009</v>
      </c>
      <c r="C62" s="117">
        <v>0</v>
      </c>
      <c r="D62" s="117">
        <v>0</v>
      </c>
      <c r="E62" s="118">
        <v>9884865.7100000009</v>
      </c>
    </row>
    <row r="63" spans="1:5" ht="23.1" customHeight="1">
      <c r="A63" s="116" t="s">
        <v>442</v>
      </c>
      <c r="B63" s="117">
        <v>3409308.98</v>
      </c>
      <c r="C63" s="117">
        <v>0</v>
      </c>
      <c r="D63" s="117">
        <v>0</v>
      </c>
      <c r="E63" s="118">
        <v>3409308.98</v>
      </c>
    </row>
    <row r="64" spans="1:5" ht="23.1" customHeight="1">
      <c r="A64" s="116" t="s">
        <v>443</v>
      </c>
      <c r="B64" s="117">
        <v>8455862.7300000004</v>
      </c>
      <c r="C64" s="117">
        <v>0</v>
      </c>
      <c r="D64" s="117">
        <v>0</v>
      </c>
      <c r="E64" s="118">
        <v>8455862.7300000004</v>
      </c>
    </row>
    <row r="65" spans="1:5" ht="23.1" customHeight="1">
      <c r="A65" s="116" t="s">
        <v>444</v>
      </c>
      <c r="B65" s="117">
        <v>11139313.35</v>
      </c>
      <c r="C65" s="117">
        <v>0</v>
      </c>
      <c r="D65" s="117">
        <v>9013.66</v>
      </c>
      <c r="E65" s="118">
        <v>11130299.689999999</v>
      </c>
    </row>
    <row r="66" spans="1:5" ht="23.1" customHeight="1">
      <c r="A66" s="116" t="s">
        <v>445</v>
      </c>
      <c r="B66" s="117">
        <v>317645.31</v>
      </c>
      <c r="C66" s="117">
        <v>0</v>
      </c>
      <c r="D66" s="117">
        <v>0</v>
      </c>
      <c r="E66" s="118">
        <v>317645.31</v>
      </c>
    </row>
    <row r="67" spans="1:5" ht="23.1" customHeight="1">
      <c r="A67" s="116" t="s">
        <v>446</v>
      </c>
      <c r="B67" s="117">
        <v>2445249.27</v>
      </c>
      <c r="C67" s="117">
        <v>0</v>
      </c>
      <c r="D67" s="117">
        <v>2445249.27</v>
      </c>
      <c r="E67" s="118">
        <v>0</v>
      </c>
    </row>
    <row r="68" spans="1:5" ht="23.1" customHeight="1">
      <c r="A68" s="116" t="s">
        <v>447</v>
      </c>
      <c r="B68" s="117">
        <v>442917.12</v>
      </c>
      <c r="C68" s="117">
        <v>0</v>
      </c>
      <c r="D68" s="117">
        <v>442917.12</v>
      </c>
      <c r="E68" s="118">
        <v>0</v>
      </c>
    </row>
    <row r="69" spans="1:5" ht="23.1" customHeight="1">
      <c r="A69" s="116" t="s">
        <v>448</v>
      </c>
      <c r="B69" s="117">
        <v>3816670.37</v>
      </c>
      <c r="C69" s="117">
        <v>0</v>
      </c>
      <c r="D69" s="117">
        <v>0</v>
      </c>
      <c r="E69" s="118">
        <v>3816670.37</v>
      </c>
    </row>
    <row r="70" spans="1:5" ht="23.1" customHeight="1">
      <c r="A70" s="116" t="s">
        <v>449</v>
      </c>
      <c r="B70" s="117">
        <v>4484276.57</v>
      </c>
      <c r="C70" s="117">
        <v>0</v>
      </c>
      <c r="D70" s="117">
        <v>0</v>
      </c>
      <c r="E70" s="118">
        <v>4484276.57</v>
      </c>
    </row>
    <row r="71" spans="1:5" ht="23.1" customHeight="1">
      <c r="A71" s="116" t="s">
        <v>450</v>
      </c>
      <c r="B71" s="117">
        <v>9440539.3499999996</v>
      </c>
      <c r="C71" s="117">
        <v>0</v>
      </c>
      <c r="D71" s="117">
        <v>0</v>
      </c>
      <c r="E71" s="118">
        <v>9440539.3499999996</v>
      </c>
    </row>
    <row r="72" spans="1:5" ht="23.1" customHeight="1">
      <c r="A72" s="116" t="s">
        <v>451</v>
      </c>
      <c r="B72" s="117">
        <v>5837803.1900000004</v>
      </c>
      <c r="C72" s="117">
        <v>0</v>
      </c>
      <c r="D72" s="117">
        <v>0</v>
      </c>
      <c r="E72" s="118">
        <v>5837803.1900000004</v>
      </c>
    </row>
    <row r="73" spans="1:5" ht="23.1" customHeight="1">
      <c r="A73" s="116" t="s">
        <v>452</v>
      </c>
      <c r="B73" s="117">
        <v>48099448.560000002</v>
      </c>
      <c r="C73" s="117">
        <v>0</v>
      </c>
      <c r="D73" s="117">
        <v>3550</v>
      </c>
      <c r="E73" s="118">
        <v>48095898.560000002</v>
      </c>
    </row>
    <row r="74" spans="1:5" ht="23.1" customHeight="1">
      <c r="A74" s="116" t="s">
        <v>453</v>
      </c>
      <c r="B74" s="117">
        <v>35702554.409999996</v>
      </c>
      <c r="C74" s="117">
        <v>0</v>
      </c>
      <c r="D74" s="117">
        <v>0</v>
      </c>
      <c r="E74" s="118">
        <v>35702554.409999996</v>
      </c>
    </row>
    <row r="75" spans="1:5" ht="23.1" customHeight="1">
      <c r="A75" s="116" t="s">
        <v>454</v>
      </c>
      <c r="B75" s="117">
        <v>21131966.34</v>
      </c>
      <c r="C75" s="117">
        <v>0</v>
      </c>
      <c r="D75" s="117">
        <v>0</v>
      </c>
      <c r="E75" s="118">
        <v>21131966.34</v>
      </c>
    </row>
    <row r="76" spans="1:5" ht="23.1" customHeight="1">
      <c r="A76" s="116" t="s">
        <v>455</v>
      </c>
      <c r="B76" s="117">
        <v>6824718.1100000003</v>
      </c>
      <c r="C76" s="117">
        <v>0</v>
      </c>
      <c r="D76" s="117">
        <v>0</v>
      </c>
      <c r="E76" s="118">
        <v>6824718.1100000003</v>
      </c>
    </row>
    <row r="77" spans="1:5" ht="23.1" customHeight="1">
      <c r="A77" s="116" t="s">
        <v>456</v>
      </c>
      <c r="B77" s="117">
        <v>17569861.68</v>
      </c>
      <c r="C77" s="117">
        <v>0.3</v>
      </c>
      <c r="D77" s="117">
        <v>0</v>
      </c>
      <c r="E77" s="118">
        <v>17569861.98</v>
      </c>
    </row>
    <row r="78" spans="1:5" ht="23.1" customHeight="1">
      <c r="A78" s="116" t="s">
        <v>457</v>
      </c>
      <c r="B78" s="117">
        <v>19011829.260000002</v>
      </c>
      <c r="C78" s="117">
        <v>0</v>
      </c>
      <c r="D78" s="117">
        <v>0</v>
      </c>
      <c r="E78" s="118">
        <v>19011829.260000002</v>
      </c>
    </row>
    <row r="79" spans="1:5" ht="23.1" customHeight="1">
      <c r="A79" s="116" t="s">
        <v>458</v>
      </c>
      <c r="B79" s="117">
        <v>73831916.390000001</v>
      </c>
      <c r="C79" s="117">
        <v>0</v>
      </c>
      <c r="D79" s="117">
        <v>0</v>
      </c>
      <c r="E79" s="118">
        <v>73831916.390000001</v>
      </c>
    </row>
    <row r="80" spans="1:5" ht="23.1" customHeight="1">
      <c r="A80" s="116" t="s">
        <v>459</v>
      </c>
      <c r="B80" s="117">
        <v>136936221</v>
      </c>
      <c r="C80" s="117">
        <v>0</v>
      </c>
      <c r="D80" s="117">
        <v>892.98</v>
      </c>
      <c r="E80" s="118">
        <v>136935328.02000001</v>
      </c>
    </row>
    <row r="81" spans="1:5" ht="23.1" customHeight="1">
      <c r="A81" s="116" t="s">
        <v>460</v>
      </c>
      <c r="B81" s="117">
        <v>34002317.420000002</v>
      </c>
      <c r="C81" s="117">
        <v>0</v>
      </c>
      <c r="D81" s="117">
        <v>0</v>
      </c>
      <c r="E81" s="118">
        <v>34002317.420000002</v>
      </c>
    </row>
    <row r="82" spans="1:5" ht="23.1" customHeight="1">
      <c r="A82" s="116" t="s">
        <v>461</v>
      </c>
      <c r="B82" s="117">
        <v>255199753.31</v>
      </c>
      <c r="C82" s="117">
        <v>0</v>
      </c>
      <c r="D82" s="117">
        <v>0</v>
      </c>
      <c r="E82" s="118">
        <v>255199753.31</v>
      </c>
    </row>
    <row r="83" spans="1:5" ht="23.1" customHeight="1">
      <c r="A83" s="116" t="s">
        <v>462</v>
      </c>
      <c r="B83" s="117">
        <v>97050572.109999999</v>
      </c>
      <c r="C83" s="117">
        <v>0</v>
      </c>
      <c r="D83" s="117">
        <v>0</v>
      </c>
      <c r="E83" s="118">
        <v>97050572.109999999</v>
      </c>
    </row>
    <row r="84" spans="1:5" ht="23.1" customHeight="1">
      <c r="A84" s="116" t="s">
        <v>463</v>
      </c>
      <c r="B84" s="117">
        <v>22565651.829999998</v>
      </c>
      <c r="C84" s="117">
        <v>0</v>
      </c>
      <c r="D84" s="117">
        <v>1720.99</v>
      </c>
      <c r="E84" s="118">
        <v>22563930.84</v>
      </c>
    </row>
    <row r="85" spans="1:5" ht="23.1" customHeight="1">
      <c r="A85" s="116" t="s">
        <v>464</v>
      </c>
      <c r="B85" s="117">
        <v>26039081.07</v>
      </c>
      <c r="C85" s="117">
        <v>0</v>
      </c>
      <c r="D85" s="117">
        <v>0</v>
      </c>
      <c r="E85" s="118">
        <v>26039081.07</v>
      </c>
    </row>
    <row r="86" spans="1:5" ht="23.1" customHeight="1">
      <c r="A86" s="116" t="s">
        <v>465</v>
      </c>
      <c r="B86" s="117">
        <v>34299984.420000002</v>
      </c>
      <c r="C86" s="117">
        <v>0</v>
      </c>
      <c r="D86" s="117">
        <v>11884534.689999999</v>
      </c>
      <c r="E86" s="118">
        <v>22415449.73</v>
      </c>
    </row>
    <row r="87" spans="1:5" ht="23.1" customHeight="1">
      <c r="A87" s="116" t="s">
        <v>466</v>
      </c>
      <c r="B87" s="117">
        <v>92094289.200000003</v>
      </c>
      <c r="C87" s="117">
        <v>3613.02</v>
      </c>
      <c r="D87" s="117">
        <v>13483726.300000001</v>
      </c>
      <c r="E87" s="118">
        <v>78614175.920000002</v>
      </c>
    </row>
    <row r="88" spans="1:5" ht="23.1" customHeight="1">
      <c r="A88" s="116" t="s">
        <v>467</v>
      </c>
      <c r="B88" s="117">
        <v>2779516020.6900001</v>
      </c>
      <c r="C88" s="117">
        <v>7389279.71</v>
      </c>
      <c r="D88" s="117">
        <v>20683281.510000002</v>
      </c>
      <c r="E88" s="118">
        <v>2766222018.8899999</v>
      </c>
    </row>
    <row r="89" spans="1:5" ht="23.1" customHeight="1">
      <c r="A89" s="116" t="s">
        <v>468</v>
      </c>
      <c r="B89" s="117">
        <v>314101.67</v>
      </c>
      <c r="C89" s="117">
        <v>0</v>
      </c>
      <c r="D89" s="117">
        <v>11260.38</v>
      </c>
      <c r="E89" s="118">
        <v>302841.28999999998</v>
      </c>
    </row>
    <row r="90" spans="1:5" ht="23.1" customHeight="1">
      <c r="A90" s="116" t="s">
        <v>469</v>
      </c>
      <c r="B90" s="117">
        <v>32251980.949999999</v>
      </c>
      <c r="C90" s="117">
        <v>0</v>
      </c>
      <c r="D90" s="117">
        <v>0</v>
      </c>
      <c r="E90" s="118">
        <v>32251980.949999999</v>
      </c>
    </row>
    <row r="91" spans="1:5" ht="23.1" customHeight="1">
      <c r="A91" s="116" t="s">
        <v>470</v>
      </c>
      <c r="B91" s="117">
        <v>2277470.81</v>
      </c>
      <c r="C91" s="117">
        <v>0</v>
      </c>
      <c r="D91" s="117">
        <v>0</v>
      </c>
      <c r="E91" s="118">
        <v>2277470.81</v>
      </c>
    </row>
    <row r="92" spans="1:5" ht="23.1" customHeight="1">
      <c r="A92" s="116" t="s">
        <v>471</v>
      </c>
      <c r="B92" s="117">
        <v>959504.48</v>
      </c>
      <c r="C92" s="117">
        <v>0</v>
      </c>
      <c r="D92" s="117">
        <v>31177.91</v>
      </c>
      <c r="E92" s="118">
        <v>928326.57</v>
      </c>
    </row>
    <row r="93" spans="1:5" ht="23.1" customHeight="1">
      <c r="A93" s="116" t="s">
        <v>472</v>
      </c>
      <c r="B93" s="117">
        <v>56935875.270000003</v>
      </c>
      <c r="C93" s="117">
        <v>0</v>
      </c>
      <c r="D93" s="117">
        <v>0</v>
      </c>
      <c r="E93" s="118">
        <v>56935875.270000003</v>
      </c>
    </row>
    <row r="94" spans="1:5" ht="23.1" customHeight="1">
      <c r="A94" s="116" t="s">
        <v>473</v>
      </c>
      <c r="B94" s="117">
        <v>2355722.16</v>
      </c>
      <c r="C94" s="117">
        <v>0</v>
      </c>
      <c r="D94" s="117">
        <v>0</v>
      </c>
      <c r="E94" s="118">
        <v>2355722.16</v>
      </c>
    </row>
    <row r="95" spans="1:5" ht="23.1" customHeight="1">
      <c r="A95" s="116" t="s">
        <v>474</v>
      </c>
      <c r="B95" s="117">
        <v>1113674.07</v>
      </c>
      <c r="C95" s="117">
        <v>0</v>
      </c>
      <c r="D95" s="117">
        <v>0</v>
      </c>
      <c r="E95" s="118">
        <v>1113674.07</v>
      </c>
    </row>
    <row r="96" spans="1:5" ht="23.1" customHeight="1">
      <c r="A96" s="116" t="s">
        <v>475</v>
      </c>
      <c r="B96" s="117">
        <v>3155898.68</v>
      </c>
      <c r="C96" s="117">
        <v>22860.67</v>
      </c>
      <c r="D96" s="117">
        <v>90131.9</v>
      </c>
      <c r="E96" s="118">
        <v>3088627.45</v>
      </c>
    </row>
    <row r="97" spans="1:5" ht="23.1" customHeight="1">
      <c r="A97" s="116" t="s">
        <v>476</v>
      </c>
      <c r="B97" s="117">
        <v>601317656.48000002</v>
      </c>
      <c r="C97" s="117">
        <v>3193605.11</v>
      </c>
      <c r="D97" s="117">
        <v>7229150.5300000003</v>
      </c>
      <c r="E97" s="118">
        <v>597282111.05999994</v>
      </c>
    </row>
    <row r="98" spans="1:5" ht="23.1" customHeight="1">
      <c r="A98" s="116" t="s">
        <v>477</v>
      </c>
      <c r="B98" s="117">
        <v>30627727.359999999</v>
      </c>
      <c r="C98" s="117">
        <v>0</v>
      </c>
      <c r="D98" s="117">
        <v>589273.5</v>
      </c>
      <c r="E98" s="118">
        <v>30038453.859999999</v>
      </c>
    </row>
    <row r="99" spans="1:5" ht="23.1" customHeight="1">
      <c r="A99" s="116" t="s">
        <v>478</v>
      </c>
      <c r="B99" s="117">
        <v>107843732</v>
      </c>
      <c r="C99" s="117">
        <v>0</v>
      </c>
      <c r="D99" s="117">
        <v>0</v>
      </c>
      <c r="E99" s="118">
        <v>107843732</v>
      </c>
    </row>
    <row r="100" spans="1:5" ht="23.1" customHeight="1">
      <c r="A100" s="116" t="s">
        <v>479</v>
      </c>
      <c r="B100" s="117">
        <v>548254138.39999998</v>
      </c>
      <c r="C100" s="117">
        <v>0</v>
      </c>
      <c r="D100" s="117">
        <v>211832.41</v>
      </c>
      <c r="E100" s="118">
        <v>548042305.99000001</v>
      </c>
    </row>
    <row r="101" spans="1:5" ht="23.1" customHeight="1">
      <c r="A101" s="116" t="s">
        <v>480</v>
      </c>
      <c r="B101" s="117">
        <v>17476762.050000001</v>
      </c>
      <c r="C101" s="117">
        <v>0</v>
      </c>
      <c r="D101" s="117">
        <v>93153.48</v>
      </c>
      <c r="E101" s="118">
        <v>17383608.57</v>
      </c>
    </row>
    <row r="102" spans="1:5" ht="23.1" customHeight="1">
      <c r="A102" s="116" t="s">
        <v>481</v>
      </c>
      <c r="B102" s="117">
        <v>1731685.31</v>
      </c>
      <c r="C102" s="117">
        <v>0</v>
      </c>
      <c r="D102" s="117">
        <v>859107.08</v>
      </c>
      <c r="E102" s="118">
        <v>872578.23</v>
      </c>
    </row>
    <row r="103" spans="1:5" ht="23.1" customHeight="1">
      <c r="A103" s="116" t="s">
        <v>482</v>
      </c>
      <c r="B103" s="117">
        <v>36069058.5</v>
      </c>
      <c r="C103" s="117">
        <v>73086683.519999996</v>
      </c>
      <c r="D103" s="117">
        <v>4009784.96</v>
      </c>
      <c r="E103" s="118">
        <v>105145957.06</v>
      </c>
    </row>
    <row r="104" spans="1:5" ht="23.1" customHeight="1">
      <c r="A104" s="116" t="s">
        <v>483</v>
      </c>
      <c r="B104" s="117">
        <v>82029216.75</v>
      </c>
      <c r="C104" s="117">
        <v>734129.58</v>
      </c>
      <c r="D104" s="117">
        <v>58316</v>
      </c>
      <c r="E104" s="118">
        <v>82705030.329999998</v>
      </c>
    </row>
    <row r="105" spans="1:5" ht="23.1" customHeight="1">
      <c r="A105" s="116" t="s">
        <v>484</v>
      </c>
      <c r="B105" s="117">
        <v>1568554.17</v>
      </c>
      <c r="C105" s="117">
        <v>513749.44</v>
      </c>
      <c r="D105" s="117">
        <v>0</v>
      </c>
      <c r="E105" s="118">
        <v>2082303.61</v>
      </c>
    </row>
    <row r="106" spans="1:5" ht="23.1" customHeight="1">
      <c r="A106" s="116" t="s">
        <v>485</v>
      </c>
      <c r="B106" s="117">
        <v>1770799046.1900001</v>
      </c>
      <c r="C106" s="117">
        <v>6673.83</v>
      </c>
      <c r="D106" s="117">
        <v>91328953.439999998</v>
      </c>
      <c r="E106" s="118">
        <v>1679476766.5799999</v>
      </c>
    </row>
    <row r="107" spans="1:5" ht="23.1" customHeight="1">
      <c r="A107" s="116" t="s">
        <v>486</v>
      </c>
      <c r="B107" s="117">
        <v>1144920439.4100001</v>
      </c>
      <c r="C107" s="117">
        <v>67279995.480000004</v>
      </c>
      <c r="D107" s="117">
        <v>223720.75</v>
      </c>
      <c r="E107" s="118">
        <v>1211976714.1400001</v>
      </c>
    </row>
    <row r="108" spans="1:5" ht="23.1" customHeight="1">
      <c r="A108" s="116" t="s">
        <v>487</v>
      </c>
      <c r="B108" s="117">
        <v>120036465.68000001</v>
      </c>
      <c r="C108" s="117">
        <v>0</v>
      </c>
      <c r="D108" s="117">
        <v>243807.12</v>
      </c>
      <c r="E108" s="118">
        <v>119792658.56</v>
      </c>
    </row>
    <row r="109" spans="1:5" ht="23.1" customHeight="1">
      <c r="A109" s="116" t="s">
        <v>488</v>
      </c>
      <c r="B109" s="117">
        <v>2369822.0299999998</v>
      </c>
      <c r="C109" s="117">
        <v>7979153.6399999997</v>
      </c>
      <c r="D109" s="117">
        <v>7959560.9199999999</v>
      </c>
      <c r="E109" s="118">
        <v>2389414.75</v>
      </c>
    </row>
    <row r="110" spans="1:5" ht="23.1" customHeight="1">
      <c r="A110" s="116" t="s">
        <v>489</v>
      </c>
      <c r="B110" s="117">
        <v>20000000</v>
      </c>
      <c r="C110" s="117">
        <v>40500000</v>
      </c>
      <c r="D110" s="117">
        <v>3400000</v>
      </c>
      <c r="E110" s="118">
        <v>57100000</v>
      </c>
    </row>
    <row r="111" spans="1:5" ht="23.1" customHeight="1">
      <c r="A111" s="116" t="s">
        <v>490</v>
      </c>
      <c r="B111" s="117">
        <v>4000000000</v>
      </c>
      <c r="C111" s="117">
        <v>0</v>
      </c>
      <c r="D111" s="117">
        <v>0</v>
      </c>
      <c r="E111" s="118">
        <v>4000000000</v>
      </c>
    </row>
    <row r="112" spans="1:5" ht="23.1" customHeight="1">
      <c r="A112" s="116" t="s">
        <v>491</v>
      </c>
      <c r="B112" s="117">
        <v>104393.24</v>
      </c>
      <c r="C112" s="117">
        <v>0</v>
      </c>
      <c r="D112" s="117">
        <v>0</v>
      </c>
      <c r="E112" s="118">
        <v>104393.24</v>
      </c>
    </row>
    <row r="113" spans="1:5" ht="23.1" customHeight="1">
      <c r="A113" s="116" t="s">
        <v>492</v>
      </c>
      <c r="B113" s="117">
        <v>124579771.23</v>
      </c>
      <c r="C113" s="117">
        <v>0</v>
      </c>
      <c r="D113" s="117">
        <v>3609513.21</v>
      </c>
      <c r="E113" s="118">
        <v>120970258.02</v>
      </c>
    </row>
    <row r="114" spans="1:5" ht="23.1" customHeight="1">
      <c r="A114" s="116" t="s">
        <v>493</v>
      </c>
      <c r="B114" s="117">
        <v>362775158.75</v>
      </c>
      <c r="C114" s="117">
        <v>0</v>
      </c>
      <c r="D114" s="117">
        <v>8899660.1199999992</v>
      </c>
      <c r="E114" s="118">
        <v>353875498.63</v>
      </c>
    </row>
    <row r="115" spans="1:5" ht="23.1" customHeight="1">
      <c r="A115" s="151" t="s">
        <v>126</v>
      </c>
      <c r="B115" s="152">
        <v>846723252.32000005</v>
      </c>
      <c r="C115" s="152">
        <v>1844095.88</v>
      </c>
      <c r="D115" s="152">
        <v>785187971.19000006</v>
      </c>
      <c r="E115" s="153">
        <v>63379377.009999998</v>
      </c>
    </row>
    <row r="116" spans="1:5" ht="23.1" customHeight="1">
      <c r="A116" s="116" t="s">
        <v>494</v>
      </c>
      <c r="B116" s="117">
        <v>116723090.56999999</v>
      </c>
      <c r="C116" s="117">
        <v>1843426.82</v>
      </c>
      <c r="D116" s="117">
        <v>55187971.189999998</v>
      </c>
      <c r="E116" s="118">
        <v>63378546.200000003</v>
      </c>
    </row>
    <row r="117" spans="1:5" ht="23.1" customHeight="1">
      <c r="A117" s="116" t="s">
        <v>495</v>
      </c>
      <c r="B117" s="117">
        <v>430000161.75</v>
      </c>
      <c r="C117" s="117">
        <v>638.64</v>
      </c>
      <c r="D117" s="117">
        <v>430000000</v>
      </c>
      <c r="E117" s="118">
        <v>800.39</v>
      </c>
    </row>
    <row r="118" spans="1:5" ht="23.1" customHeight="1">
      <c r="A118" s="116" t="s">
        <v>496</v>
      </c>
      <c r="B118" s="117">
        <v>300000000</v>
      </c>
      <c r="C118" s="117">
        <v>30.42</v>
      </c>
      <c r="D118" s="117">
        <v>300000000</v>
      </c>
      <c r="E118" s="118">
        <v>30.42</v>
      </c>
    </row>
    <row r="119" spans="1:5" ht="23.1" customHeight="1">
      <c r="A119" s="151" t="s">
        <v>127</v>
      </c>
      <c r="B119" s="152">
        <v>179242716.16999999</v>
      </c>
      <c r="C119" s="152">
        <v>353929429.91000003</v>
      </c>
      <c r="D119" s="152">
        <v>358902498.49000001</v>
      </c>
      <c r="E119" s="153">
        <v>174269647.59</v>
      </c>
    </row>
    <row r="120" spans="1:5" ht="23.1" customHeight="1">
      <c r="A120" s="116" t="s">
        <v>497</v>
      </c>
      <c r="B120" s="117">
        <v>49218410.710000001</v>
      </c>
      <c r="C120" s="117">
        <v>300427689.06999999</v>
      </c>
      <c r="D120" s="117">
        <v>304249169.23000002</v>
      </c>
      <c r="E120" s="118">
        <v>45396930.549999997</v>
      </c>
    </row>
    <row r="121" spans="1:5" ht="23.1" customHeight="1">
      <c r="A121" s="116" t="s">
        <v>498</v>
      </c>
      <c r="B121" s="117">
        <v>18784924.199999999</v>
      </c>
      <c r="C121" s="117">
        <v>1391600.19</v>
      </c>
      <c r="D121" s="117">
        <v>795682.34</v>
      </c>
      <c r="E121" s="118">
        <v>19380842.050000001</v>
      </c>
    </row>
    <row r="122" spans="1:5" ht="23.1" customHeight="1">
      <c r="A122" s="116" t="s">
        <v>499</v>
      </c>
      <c r="B122" s="117">
        <v>33861670.939999998</v>
      </c>
      <c r="C122" s="117">
        <v>0</v>
      </c>
      <c r="D122" s="117">
        <v>0</v>
      </c>
      <c r="E122" s="118">
        <v>33861670.939999998</v>
      </c>
    </row>
    <row r="123" spans="1:5" ht="23.1" customHeight="1">
      <c r="A123" s="116" t="s">
        <v>500</v>
      </c>
      <c r="B123" s="117">
        <v>77377710.319999993</v>
      </c>
      <c r="C123" s="117">
        <v>52110140.649999999</v>
      </c>
      <c r="D123" s="117">
        <v>53857646.920000002</v>
      </c>
      <c r="E123" s="118">
        <v>75630204.049999997</v>
      </c>
    </row>
    <row r="124" spans="1:5" ht="23.1" customHeight="1">
      <c r="A124" s="151" t="s">
        <v>128</v>
      </c>
      <c r="B124" s="152">
        <v>2765.24</v>
      </c>
      <c r="C124" s="152">
        <v>0</v>
      </c>
      <c r="D124" s="152">
        <v>0</v>
      </c>
      <c r="E124" s="153">
        <v>2765.24</v>
      </c>
    </row>
    <row r="125" spans="1:5" ht="23.1" customHeight="1">
      <c r="A125" s="116" t="s">
        <v>501</v>
      </c>
      <c r="B125" s="117">
        <v>2765.24</v>
      </c>
      <c r="C125" s="117">
        <v>0</v>
      </c>
      <c r="D125" s="117">
        <v>0</v>
      </c>
      <c r="E125" s="118">
        <v>2765.24</v>
      </c>
    </row>
    <row r="126" spans="1:5" ht="23.1" customHeight="1">
      <c r="A126" s="151" t="s">
        <v>129</v>
      </c>
      <c r="B126" s="152">
        <v>28554662988.18</v>
      </c>
      <c r="C126" s="152">
        <v>17670417081.970001</v>
      </c>
      <c r="D126" s="152">
        <v>11833645668.870001</v>
      </c>
      <c r="E126" s="153">
        <v>34391434401.279999</v>
      </c>
    </row>
    <row r="127" spans="1:5" ht="23.1" customHeight="1">
      <c r="A127" s="116" t="s">
        <v>502</v>
      </c>
      <c r="B127" s="117">
        <v>367528322.60000002</v>
      </c>
      <c r="C127" s="117">
        <v>1397860173.0899999</v>
      </c>
      <c r="D127" s="117">
        <v>875419148.94000006</v>
      </c>
      <c r="E127" s="118">
        <v>889969346.75</v>
      </c>
    </row>
    <row r="128" spans="1:5" ht="23.1" customHeight="1">
      <c r="A128" s="116" t="s">
        <v>503</v>
      </c>
      <c r="B128" s="117">
        <v>325273956.13999999</v>
      </c>
      <c r="C128" s="117">
        <v>20413863.879999999</v>
      </c>
      <c r="D128" s="117">
        <v>1257562.24</v>
      </c>
      <c r="E128" s="118">
        <v>344430257.77999997</v>
      </c>
    </row>
    <row r="129" spans="1:5" ht="23.1" customHeight="1">
      <c r="A129" s="116" t="s">
        <v>504</v>
      </c>
      <c r="B129" s="117">
        <v>365386727.68000001</v>
      </c>
      <c r="C129" s="117">
        <v>0</v>
      </c>
      <c r="D129" s="117">
        <v>67572.08</v>
      </c>
      <c r="E129" s="118">
        <v>365319155.60000002</v>
      </c>
    </row>
    <row r="130" spans="1:5" ht="23.1" customHeight="1">
      <c r="A130" s="116" t="s">
        <v>505</v>
      </c>
      <c r="B130" s="117">
        <v>0</v>
      </c>
      <c r="C130" s="117">
        <v>8210000000</v>
      </c>
      <c r="D130" s="117">
        <v>5924871276.0299997</v>
      </c>
      <c r="E130" s="118">
        <v>2285128723.9699998</v>
      </c>
    </row>
    <row r="131" spans="1:5" ht="23.1" customHeight="1">
      <c r="A131" s="116" t="s">
        <v>506</v>
      </c>
      <c r="B131" s="117">
        <v>219257220.66</v>
      </c>
      <c r="C131" s="117">
        <v>2466780854.4499998</v>
      </c>
      <c r="D131" s="117">
        <v>2262950340.4499998</v>
      </c>
      <c r="E131" s="118">
        <v>423087734.66000003</v>
      </c>
    </row>
    <row r="132" spans="1:5" ht="23.1" customHeight="1">
      <c r="A132" s="116" t="s">
        <v>507</v>
      </c>
      <c r="B132" s="117">
        <v>15168027058.719999</v>
      </c>
      <c r="C132" s="117">
        <v>4577517112.6400003</v>
      </c>
      <c r="D132" s="117">
        <v>1207212571.27</v>
      </c>
      <c r="E132" s="118">
        <v>18538331600.09</v>
      </c>
    </row>
    <row r="133" spans="1:5" ht="23.1" customHeight="1">
      <c r="A133" s="116" t="s">
        <v>508</v>
      </c>
      <c r="B133" s="117">
        <v>1125134765.6800001</v>
      </c>
      <c r="C133" s="117">
        <v>913367243.54999995</v>
      </c>
      <c r="D133" s="117">
        <v>1301046995.3599999</v>
      </c>
      <c r="E133" s="118">
        <v>737455013.87</v>
      </c>
    </row>
    <row r="134" spans="1:5" ht="23.1" customHeight="1">
      <c r="A134" s="116" t="s">
        <v>509</v>
      </c>
      <c r="B134" s="117">
        <v>10984054936.700001</v>
      </c>
      <c r="C134" s="117">
        <v>84477834.359999999</v>
      </c>
      <c r="D134" s="117">
        <v>260820202.5</v>
      </c>
      <c r="E134" s="118">
        <v>10807712568.559999</v>
      </c>
    </row>
    <row r="135" spans="1:5" ht="23.1" customHeight="1">
      <c r="A135" s="151" t="s">
        <v>130</v>
      </c>
      <c r="B135" s="152">
        <v>132310498.02</v>
      </c>
      <c r="C135" s="152">
        <v>151240131.28</v>
      </c>
      <c r="D135" s="152">
        <v>128266682.84</v>
      </c>
      <c r="E135" s="153">
        <v>155283946.46000001</v>
      </c>
    </row>
    <row r="136" spans="1:5" ht="23.1" customHeight="1">
      <c r="A136" s="116" t="s">
        <v>510</v>
      </c>
      <c r="B136" s="117">
        <v>24005104.550000001</v>
      </c>
      <c r="C136" s="117">
        <v>2841508.57</v>
      </c>
      <c r="D136" s="117">
        <v>4807445.22</v>
      </c>
      <c r="E136" s="118">
        <v>22039167.899999999</v>
      </c>
    </row>
    <row r="137" spans="1:5" ht="23.1" customHeight="1">
      <c r="A137" s="116" t="s">
        <v>511</v>
      </c>
      <c r="B137" s="117">
        <v>104395120.45999999</v>
      </c>
      <c r="C137" s="117">
        <v>103238474.66</v>
      </c>
      <c r="D137" s="117">
        <v>113740678.55</v>
      </c>
      <c r="E137" s="118">
        <v>93892916.569999993</v>
      </c>
    </row>
    <row r="138" spans="1:5" ht="23.1" customHeight="1">
      <c r="A138" s="116" t="s">
        <v>512</v>
      </c>
      <c r="B138" s="117">
        <v>3909973.01</v>
      </c>
      <c r="C138" s="117">
        <v>45160148.049999997</v>
      </c>
      <c r="D138" s="117">
        <v>9718559.0700000003</v>
      </c>
      <c r="E138" s="118">
        <v>39351561.990000002</v>
      </c>
    </row>
    <row r="139" spans="1:5" ht="23.1" customHeight="1">
      <c r="A139" s="116" t="s">
        <v>513</v>
      </c>
      <c r="B139" s="117">
        <v>300</v>
      </c>
      <c r="C139" s="117">
        <v>0</v>
      </c>
      <c r="D139" s="117">
        <v>0</v>
      </c>
      <c r="E139" s="118">
        <v>300</v>
      </c>
    </row>
    <row r="140" spans="1:5" ht="23.1" customHeight="1">
      <c r="A140" s="151" t="s">
        <v>131</v>
      </c>
      <c r="B140" s="152">
        <v>552550096.39999998</v>
      </c>
      <c r="C140" s="152">
        <v>54461695.960000001</v>
      </c>
      <c r="D140" s="152">
        <v>78067049.579999998</v>
      </c>
      <c r="E140" s="153">
        <v>528944742.77999997</v>
      </c>
    </row>
    <row r="141" spans="1:5" ht="23.1" customHeight="1">
      <c r="A141" s="116" t="s">
        <v>514</v>
      </c>
      <c r="B141" s="117">
        <v>89599994.319999993</v>
      </c>
      <c r="C141" s="117">
        <v>0</v>
      </c>
      <c r="D141" s="117">
        <v>800000</v>
      </c>
      <c r="E141" s="118">
        <v>88799994.319999993</v>
      </c>
    </row>
    <row r="142" spans="1:5" ht="23.1" customHeight="1">
      <c r="A142" s="116" t="s">
        <v>515</v>
      </c>
      <c r="B142" s="117">
        <v>41631988.509999998</v>
      </c>
      <c r="C142" s="117">
        <v>31067039.710000001</v>
      </c>
      <c r="D142" s="117">
        <v>42996516.329999998</v>
      </c>
      <c r="E142" s="118">
        <v>29702511.890000001</v>
      </c>
    </row>
    <row r="143" spans="1:5" ht="23.1" customHeight="1">
      <c r="A143" s="116" t="s">
        <v>516</v>
      </c>
      <c r="B143" s="117">
        <v>421318113.56999999</v>
      </c>
      <c r="C143" s="117">
        <v>23394656.25</v>
      </c>
      <c r="D143" s="117">
        <v>34270533.25</v>
      </c>
      <c r="E143" s="118">
        <v>410442236.56999999</v>
      </c>
    </row>
    <row r="144" spans="1:5" ht="23.1" customHeight="1">
      <c r="A144" s="151" t="s">
        <v>108</v>
      </c>
      <c r="B144" s="152">
        <v>8036951194.6999998</v>
      </c>
      <c r="C144" s="152">
        <v>49341143942.559998</v>
      </c>
      <c r="D144" s="152">
        <v>43781263032.690002</v>
      </c>
      <c r="E144" s="153">
        <v>13596832104.57</v>
      </c>
    </row>
    <row r="145" spans="1:5" ht="23.1" customHeight="1">
      <c r="A145" s="116" t="s">
        <v>517</v>
      </c>
      <c r="B145" s="117">
        <v>84018250.280000001</v>
      </c>
      <c r="C145" s="117">
        <v>0</v>
      </c>
      <c r="D145" s="117">
        <v>0</v>
      </c>
      <c r="E145" s="118">
        <v>84018250.280000001</v>
      </c>
    </row>
    <row r="146" spans="1:5" ht="23.1" customHeight="1">
      <c r="A146" s="116" t="s">
        <v>518</v>
      </c>
      <c r="B146" s="117">
        <v>6010931794.79</v>
      </c>
      <c r="C146" s="117">
        <v>23409426937.279999</v>
      </c>
      <c r="D146" s="117">
        <v>23134281193.459999</v>
      </c>
      <c r="E146" s="118">
        <v>6286077538.6099997</v>
      </c>
    </row>
    <row r="147" spans="1:5" ht="23.1" customHeight="1">
      <c r="A147" s="116" t="s">
        <v>519</v>
      </c>
      <c r="B147" s="117">
        <v>6610525.6699999999</v>
      </c>
      <c r="C147" s="117">
        <v>0</v>
      </c>
      <c r="D147" s="117">
        <v>0</v>
      </c>
      <c r="E147" s="118">
        <v>6610525.6699999999</v>
      </c>
    </row>
    <row r="148" spans="1:5" ht="23.1" customHeight="1">
      <c r="A148" s="116" t="s">
        <v>520</v>
      </c>
      <c r="B148" s="117">
        <v>76492867.150000006</v>
      </c>
      <c r="C148" s="117">
        <v>7649894.8099999996</v>
      </c>
      <c r="D148" s="117">
        <v>77983944.540000007</v>
      </c>
      <c r="E148" s="118">
        <v>6158817.4199999999</v>
      </c>
    </row>
    <row r="149" spans="1:5" ht="23.1" customHeight="1">
      <c r="A149" s="116" t="s">
        <v>521</v>
      </c>
      <c r="B149" s="117">
        <v>12446474.210000001</v>
      </c>
      <c r="C149" s="117">
        <v>1755177.56</v>
      </c>
      <c r="D149" s="117">
        <v>3613805.12</v>
      </c>
      <c r="E149" s="118">
        <v>10587846.65</v>
      </c>
    </row>
    <row r="150" spans="1:5" ht="23.1" customHeight="1">
      <c r="A150" s="116" t="s">
        <v>522</v>
      </c>
      <c r="B150" s="117">
        <v>44804346.509999998</v>
      </c>
      <c r="C150" s="117">
        <v>39972.239999999998</v>
      </c>
      <c r="D150" s="117">
        <v>351229.64</v>
      </c>
      <c r="E150" s="118">
        <v>44493089.109999999</v>
      </c>
    </row>
    <row r="151" spans="1:5" ht="23.1" customHeight="1">
      <c r="A151" s="116" t="s">
        <v>523</v>
      </c>
      <c r="B151" s="117">
        <v>750</v>
      </c>
      <c r="C151" s="117">
        <v>0</v>
      </c>
      <c r="D151" s="117">
        <v>0</v>
      </c>
      <c r="E151" s="118">
        <v>750</v>
      </c>
    </row>
    <row r="152" spans="1:5" ht="23.1" customHeight="1">
      <c r="A152" s="116" t="s">
        <v>524</v>
      </c>
      <c r="B152" s="117">
        <v>142.86000000000001</v>
      </c>
      <c r="C152" s="117">
        <v>0</v>
      </c>
      <c r="D152" s="117">
        <v>0</v>
      </c>
      <c r="E152" s="118">
        <v>142.86000000000001</v>
      </c>
    </row>
    <row r="153" spans="1:5" ht="23.1" customHeight="1">
      <c r="A153" s="116" t="s">
        <v>933</v>
      </c>
      <c r="B153" s="117">
        <v>0</v>
      </c>
      <c r="C153" s="117">
        <v>410362963.38</v>
      </c>
      <c r="D153" s="117">
        <v>0</v>
      </c>
      <c r="E153" s="118">
        <v>410362963.38</v>
      </c>
    </row>
    <row r="154" spans="1:5" ht="23.1" customHeight="1">
      <c r="A154" s="116" t="s">
        <v>525</v>
      </c>
      <c r="B154" s="117">
        <v>315607.53000000003</v>
      </c>
      <c r="C154" s="117">
        <v>4248.45</v>
      </c>
      <c r="D154" s="117">
        <v>425.02</v>
      </c>
      <c r="E154" s="118">
        <v>319430.96000000002</v>
      </c>
    </row>
    <row r="155" spans="1:5" ht="23.1" customHeight="1">
      <c r="A155" s="116" t="s">
        <v>526</v>
      </c>
      <c r="B155" s="117">
        <v>104575475.78</v>
      </c>
      <c r="C155" s="117">
        <v>0</v>
      </c>
      <c r="D155" s="117">
        <v>0</v>
      </c>
      <c r="E155" s="118">
        <v>104575475.78</v>
      </c>
    </row>
    <row r="156" spans="1:5" ht="23.1" customHeight="1">
      <c r="A156" s="116" t="s">
        <v>527</v>
      </c>
      <c r="B156" s="117">
        <v>108958791.89</v>
      </c>
      <c r="C156" s="117">
        <v>0</v>
      </c>
      <c r="D156" s="117">
        <v>0</v>
      </c>
      <c r="E156" s="118">
        <v>108958791.89</v>
      </c>
    </row>
    <row r="157" spans="1:5" ht="23.1" customHeight="1">
      <c r="A157" s="116" t="s">
        <v>528</v>
      </c>
      <c r="B157" s="117">
        <v>32523281.079999998</v>
      </c>
      <c r="C157" s="117">
        <v>0</v>
      </c>
      <c r="D157" s="117">
        <v>0</v>
      </c>
      <c r="E157" s="118">
        <v>32523281.079999998</v>
      </c>
    </row>
    <row r="158" spans="1:5" ht="23.1" customHeight="1">
      <c r="A158" s="116" t="s">
        <v>529</v>
      </c>
      <c r="B158" s="154">
        <v>34035.870000000003</v>
      </c>
      <c r="C158" s="154">
        <v>80503449.709999993</v>
      </c>
      <c r="D158" s="154">
        <v>80407817.079999998</v>
      </c>
      <c r="E158" s="118">
        <v>129668.5</v>
      </c>
    </row>
    <row r="159" spans="1:5" ht="23.1" customHeight="1">
      <c r="A159" s="187" t="s">
        <v>530</v>
      </c>
      <c r="B159" s="154">
        <v>15817397.92</v>
      </c>
      <c r="C159" s="154">
        <v>7747405.0499999998</v>
      </c>
      <c r="D159" s="154">
        <v>12202342.16</v>
      </c>
      <c r="E159" s="118">
        <v>11362460.810000001</v>
      </c>
    </row>
    <row r="160" spans="1:5" ht="23.1" customHeight="1">
      <c r="A160" s="116" t="s">
        <v>531</v>
      </c>
      <c r="B160" s="117">
        <v>108072772.53</v>
      </c>
      <c r="C160" s="117">
        <v>101673400</v>
      </c>
      <c r="D160" s="117">
        <v>80127400</v>
      </c>
      <c r="E160" s="118">
        <v>129618772.53</v>
      </c>
    </row>
    <row r="161" spans="1:5" ht="23.1" customHeight="1">
      <c r="A161" s="116" t="s">
        <v>532</v>
      </c>
      <c r="B161" s="117">
        <v>1231325000</v>
      </c>
      <c r="C161" s="117">
        <v>13732627.039999999</v>
      </c>
      <c r="D161" s="117">
        <v>512000000</v>
      </c>
      <c r="E161" s="118">
        <v>733057627.03999996</v>
      </c>
    </row>
    <row r="162" spans="1:5" ht="23.1" customHeight="1">
      <c r="A162" s="116" t="s">
        <v>533</v>
      </c>
      <c r="B162" s="117">
        <v>199900980</v>
      </c>
      <c r="C162" s="117">
        <v>8119567.7599999998</v>
      </c>
      <c r="D162" s="117">
        <v>43876</v>
      </c>
      <c r="E162" s="118">
        <v>207976671.75999999</v>
      </c>
    </row>
    <row r="163" spans="1:5" ht="23.1" customHeight="1">
      <c r="A163" s="116" t="s">
        <v>534</v>
      </c>
      <c r="B163" s="117">
        <v>122700.63</v>
      </c>
      <c r="C163" s="117">
        <v>25300128299.040001</v>
      </c>
      <c r="D163" s="117">
        <v>19880250999.669998</v>
      </c>
      <c r="E163" s="118">
        <v>5420000000</v>
      </c>
    </row>
    <row r="164" spans="1:5" ht="23.1" customHeight="1">
      <c r="A164" s="116" t="s">
        <v>924</v>
      </c>
      <c r="B164" s="117">
        <v>0</v>
      </c>
      <c r="C164" s="117">
        <v>0.24</v>
      </c>
      <c r="D164" s="117">
        <v>0</v>
      </c>
      <c r="E164" s="118">
        <v>0.24</v>
      </c>
    </row>
    <row r="165" spans="1:5" ht="23.1" customHeight="1">
      <c r="A165" s="151" t="s">
        <v>132</v>
      </c>
      <c r="B165" s="152">
        <v>38264509184.540001</v>
      </c>
      <c r="C165" s="152">
        <v>63853727210.660004</v>
      </c>
      <c r="D165" s="152">
        <v>71149336069.5</v>
      </c>
      <c r="E165" s="153">
        <v>30968900325.700001</v>
      </c>
    </row>
    <row r="166" spans="1:5" ht="23.1" customHeight="1">
      <c r="A166" s="116" t="s">
        <v>535</v>
      </c>
      <c r="B166" s="117">
        <v>48808527.329999998</v>
      </c>
      <c r="C166" s="117">
        <v>632490145.25999999</v>
      </c>
      <c r="D166" s="117">
        <v>669000000</v>
      </c>
      <c r="E166" s="118">
        <v>12298672.59</v>
      </c>
    </row>
    <row r="167" spans="1:5" ht="23.1" customHeight="1">
      <c r="A167" s="116" t="s">
        <v>536</v>
      </c>
      <c r="B167" s="117">
        <v>543241.03</v>
      </c>
      <c r="C167" s="117">
        <v>2944521.08</v>
      </c>
      <c r="D167" s="117">
        <v>0</v>
      </c>
      <c r="E167" s="118">
        <v>3487762.11</v>
      </c>
    </row>
    <row r="168" spans="1:5" ht="23.1" customHeight="1">
      <c r="A168" s="116" t="s">
        <v>537</v>
      </c>
      <c r="B168" s="117">
        <v>526084638.33999997</v>
      </c>
      <c r="C168" s="117">
        <v>1354060960.1700001</v>
      </c>
      <c r="D168" s="117">
        <v>1546200000</v>
      </c>
      <c r="E168" s="118">
        <v>333945598.50999999</v>
      </c>
    </row>
    <row r="169" spans="1:5" ht="23.1" customHeight="1">
      <c r="A169" s="116" t="s">
        <v>538</v>
      </c>
      <c r="B169" s="117">
        <v>6033440.5800000001</v>
      </c>
      <c r="C169" s="117">
        <v>25111223.359999999</v>
      </c>
      <c r="D169" s="117">
        <v>27314014.27</v>
      </c>
      <c r="E169" s="118">
        <v>3830649.67</v>
      </c>
    </row>
    <row r="170" spans="1:5" ht="23.1" customHeight="1">
      <c r="A170" s="116" t="s">
        <v>539</v>
      </c>
      <c r="B170" s="117">
        <v>7963030363</v>
      </c>
      <c r="C170" s="117">
        <v>45024584093.760002</v>
      </c>
      <c r="D170" s="117">
        <v>52108364365.410004</v>
      </c>
      <c r="E170" s="118">
        <v>879250091.35000002</v>
      </c>
    </row>
    <row r="171" spans="1:5" ht="23.1" customHeight="1">
      <c r="A171" s="116" t="s">
        <v>540</v>
      </c>
      <c r="B171" s="117">
        <v>34409597.909999996</v>
      </c>
      <c r="C171" s="117">
        <v>134660428.19</v>
      </c>
      <c r="D171" s="117">
        <v>138200000</v>
      </c>
      <c r="E171" s="118">
        <v>30870026.100000001</v>
      </c>
    </row>
    <row r="172" spans="1:5" ht="23.1" customHeight="1">
      <c r="A172" s="116" t="s">
        <v>541</v>
      </c>
      <c r="B172" s="117">
        <v>8666656892.6000004</v>
      </c>
      <c r="C172" s="117">
        <v>391800032.68000001</v>
      </c>
      <c r="D172" s="117">
        <v>2500757689.8200002</v>
      </c>
      <c r="E172" s="118">
        <v>6557699235.46</v>
      </c>
    </row>
    <row r="173" spans="1:5" ht="23.1" customHeight="1">
      <c r="A173" s="116" t="s">
        <v>542</v>
      </c>
      <c r="B173" s="117">
        <v>17813396355.689999</v>
      </c>
      <c r="C173" s="117">
        <v>3578396588.2800002</v>
      </c>
      <c r="D173" s="117">
        <v>0</v>
      </c>
      <c r="E173" s="118">
        <v>21391792943.970001</v>
      </c>
    </row>
    <row r="174" spans="1:5" ht="23.1" customHeight="1">
      <c r="A174" s="116" t="s">
        <v>543</v>
      </c>
      <c r="B174" s="117">
        <v>2744747869.3099999</v>
      </c>
      <c r="C174" s="117">
        <v>7312846021.0500002</v>
      </c>
      <c r="D174" s="117">
        <v>8509200000</v>
      </c>
      <c r="E174" s="118">
        <v>1548393890.3599999</v>
      </c>
    </row>
    <row r="175" spans="1:5" ht="23.1" customHeight="1">
      <c r="A175" s="116" t="s">
        <v>544</v>
      </c>
      <c r="B175" s="117">
        <v>826563.49</v>
      </c>
      <c r="C175" s="117">
        <v>44327.38</v>
      </c>
      <c r="D175" s="117">
        <v>0</v>
      </c>
      <c r="E175" s="118">
        <v>870890.87</v>
      </c>
    </row>
    <row r="176" spans="1:5" ht="23.1" customHeight="1">
      <c r="A176" s="116" t="s">
        <v>545</v>
      </c>
      <c r="B176" s="117">
        <v>393698342.10000002</v>
      </c>
      <c r="C176" s="117">
        <v>4164098665.5100002</v>
      </c>
      <c r="D176" s="117">
        <v>4408200000</v>
      </c>
      <c r="E176" s="118">
        <v>149597007.61000001</v>
      </c>
    </row>
    <row r="177" spans="1:5" ht="23.1" customHeight="1">
      <c r="A177" s="116" t="s">
        <v>546</v>
      </c>
      <c r="B177" s="117">
        <v>53915564.369999997</v>
      </c>
      <c r="C177" s="117">
        <v>1149978169.0599999</v>
      </c>
      <c r="D177" s="117">
        <v>1191800000</v>
      </c>
      <c r="E177" s="118">
        <v>12093733.43</v>
      </c>
    </row>
    <row r="178" spans="1:5" ht="23.1" customHeight="1">
      <c r="A178" s="116" t="s">
        <v>547</v>
      </c>
      <c r="B178" s="117">
        <v>5959718.8099999996</v>
      </c>
      <c r="C178" s="117">
        <v>70090818.980000004</v>
      </c>
      <c r="D178" s="117">
        <v>40900000</v>
      </c>
      <c r="E178" s="118">
        <v>35150537.789999999</v>
      </c>
    </row>
    <row r="179" spans="1:5" ht="23.1" customHeight="1">
      <c r="A179" s="116" t="s">
        <v>548</v>
      </c>
      <c r="B179" s="117">
        <v>6398069.9800000004</v>
      </c>
      <c r="C179" s="117">
        <v>12621215.9</v>
      </c>
      <c r="D179" s="117">
        <v>9400000</v>
      </c>
      <c r="E179" s="118">
        <v>9619285.8800000008</v>
      </c>
    </row>
    <row r="180" spans="1:5" ht="23.1" customHeight="1">
      <c r="A180" s="151" t="s">
        <v>133</v>
      </c>
      <c r="B180" s="152">
        <v>9353475877.25</v>
      </c>
      <c r="C180" s="152">
        <v>7525607401.8900003</v>
      </c>
      <c r="D180" s="152">
        <v>12583535089.93</v>
      </c>
      <c r="E180" s="153">
        <v>4295548189.21</v>
      </c>
    </row>
    <row r="181" spans="1:5" ht="23.1" customHeight="1">
      <c r="A181" s="116" t="s">
        <v>549</v>
      </c>
      <c r="B181" s="117">
        <v>941486372.70000005</v>
      </c>
      <c r="C181" s="117">
        <v>41752886.609999999</v>
      </c>
      <c r="D181" s="117">
        <v>24204718.93</v>
      </c>
      <c r="E181" s="118">
        <v>959034540.38</v>
      </c>
    </row>
    <row r="182" spans="1:5" ht="23.1" customHeight="1">
      <c r="A182" s="116" t="s">
        <v>550</v>
      </c>
      <c r="B182" s="117">
        <v>673826397.13</v>
      </c>
      <c r="C182" s="117">
        <v>51289141.689999998</v>
      </c>
      <c r="D182" s="117">
        <v>715935090.05999994</v>
      </c>
      <c r="E182" s="118">
        <v>9180448.7599999998</v>
      </c>
    </row>
    <row r="183" spans="1:5" ht="23.1" customHeight="1">
      <c r="A183" s="116" t="s">
        <v>551</v>
      </c>
      <c r="B183" s="117">
        <v>79914515.280000001</v>
      </c>
      <c r="C183" s="117">
        <v>7999319.21</v>
      </c>
      <c r="D183" s="117">
        <v>86649166.879999995</v>
      </c>
      <c r="E183" s="118">
        <v>1264667.6100000001</v>
      </c>
    </row>
    <row r="184" spans="1:5" ht="23.1" customHeight="1">
      <c r="A184" s="116" t="s">
        <v>552</v>
      </c>
      <c r="B184" s="117">
        <v>48980519.049999997</v>
      </c>
      <c r="C184" s="117">
        <v>5519529.2199999997</v>
      </c>
      <c r="D184" s="117">
        <v>53577208.590000004</v>
      </c>
      <c r="E184" s="118">
        <v>922839.68</v>
      </c>
    </row>
    <row r="185" spans="1:5" ht="23.1" customHeight="1">
      <c r="A185" s="116" t="s">
        <v>553</v>
      </c>
      <c r="B185" s="117">
        <v>376133646.88</v>
      </c>
      <c r="C185" s="117">
        <v>22103131.02</v>
      </c>
      <c r="D185" s="117">
        <v>394068270.81999999</v>
      </c>
      <c r="E185" s="118">
        <v>4168507.08</v>
      </c>
    </row>
    <row r="186" spans="1:5" ht="23.1" customHeight="1">
      <c r="A186" s="116" t="s">
        <v>554</v>
      </c>
      <c r="B186" s="117">
        <v>10906142.25</v>
      </c>
      <c r="C186" s="117">
        <v>1189230.93</v>
      </c>
      <c r="D186" s="117">
        <v>11921805.85</v>
      </c>
      <c r="E186" s="118">
        <v>173567.33</v>
      </c>
    </row>
    <row r="187" spans="1:5" ht="23.1" customHeight="1">
      <c r="A187" s="116" t="s">
        <v>555</v>
      </c>
      <c r="B187" s="117">
        <v>160567790.59</v>
      </c>
      <c r="C187" s="117">
        <v>11291404.119999999</v>
      </c>
      <c r="D187" s="117">
        <v>169233995.53</v>
      </c>
      <c r="E187" s="118">
        <v>2625199.1800000002</v>
      </c>
    </row>
    <row r="188" spans="1:5" ht="23.1" customHeight="1">
      <c r="A188" s="116" t="s">
        <v>556</v>
      </c>
      <c r="B188" s="117">
        <v>147926245.18000001</v>
      </c>
      <c r="C188" s="117">
        <v>8629277.5500000007</v>
      </c>
      <c r="D188" s="117">
        <v>154746332.96000001</v>
      </c>
      <c r="E188" s="118">
        <v>1809189.77</v>
      </c>
    </row>
    <row r="189" spans="1:5" ht="23.1" customHeight="1">
      <c r="A189" s="116" t="s">
        <v>557</v>
      </c>
      <c r="B189" s="117">
        <v>52062757.789999999</v>
      </c>
      <c r="C189" s="117">
        <v>7555683.5</v>
      </c>
      <c r="D189" s="117">
        <v>56265521.090000004</v>
      </c>
      <c r="E189" s="118">
        <v>3352920.2</v>
      </c>
    </row>
    <row r="190" spans="1:5" ht="23.1" customHeight="1">
      <c r="A190" s="116" t="s">
        <v>558</v>
      </c>
      <c r="B190" s="117">
        <v>136366278.22</v>
      </c>
      <c r="C190" s="117">
        <v>10745497.73</v>
      </c>
      <c r="D190" s="117">
        <v>144156574.22999999</v>
      </c>
      <c r="E190" s="118">
        <v>2955201.72</v>
      </c>
    </row>
    <row r="191" spans="1:5" ht="23.1" customHeight="1">
      <c r="A191" s="116" t="s">
        <v>559</v>
      </c>
      <c r="B191" s="117">
        <v>44548109.140000001</v>
      </c>
      <c r="C191" s="117">
        <v>5574154.1399999997</v>
      </c>
      <c r="D191" s="117">
        <v>49078808.490000002</v>
      </c>
      <c r="E191" s="118">
        <v>1043454.79</v>
      </c>
    </row>
    <row r="192" spans="1:5" ht="23.1" customHeight="1">
      <c r="A192" s="116" t="s">
        <v>560</v>
      </c>
      <c r="B192" s="117">
        <v>425695793.42000002</v>
      </c>
      <c r="C192" s="117">
        <v>42017219.219999999</v>
      </c>
      <c r="D192" s="117">
        <v>461867489.19</v>
      </c>
      <c r="E192" s="118">
        <v>5845523.4500000002</v>
      </c>
    </row>
    <row r="193" spans="1:5" ht="23.1" customHeight="1">
      <c r="A193" s="116" t="s">
        <v>561</v>
      </c>
      <c r="B193" s="117">
        <v>240008869.22999999</v>
      </c>
      <c r="C193" s="117">
        <v>30896632.600000001</v>
      </c>
      <c r="D193" s="117">
        <v>265890302.94999999</v>
      </c>
      <c r="E193" s="118">
        <v>5015198.88</v>
      </c>
    </row>
    <row r="194" spans="1:5" ht="23.1" customHeight="1">
      <c r="A194" s="116" t="s">
        <v>562</v>
      </c>
      <c r="B194" s="117">
        <v>24397523.460000001</v>
      </c>
      <c r="C194" s="117">
        <v>2985260.94</v>
      </c>
      <c r="D194" s="117">
        <v>26683778.379999999</v>
      </c>
      <c r="E194" s="118">
        <v>699006.02</v>
      </c>
    </row>
    <row r="195" spans="1:5" ht="23.1" customHeight="1">
      <c r="A195" s="116" t="s">
        <v>563</v>
      </c>
      <c r="B195" s="117">
        <v>604517425.27999997</v>
      </c>
      <c r="C195" s="117">
        <v>23916036.100000001</v>
      </c>
      <c r="D195" s="117">
        <v>623204823.16999996</v>
      </c>
      <c r="E195" s="118">
        <v>5228638.21</v>
      </c>
    </row>
    <row r="196" spans="1:5" ht="23.1" customHeight="1">
      <c r="A196" s="116" t="s">
        <v>564</v>
      </c>
      <c r="B196" s="117">
        <v>117238189.48</v>
      </c>
      <c r="C196" s="117">
        <v>11483755.289999999</v>
      </c>
      <c r="D196" s="117">
        <v>126713606.18000001</v>
      </c>
      <c r="E196" s="118">
        <v>2008338.59</v>
      </c>
    </row>
    <row r="197" spans="1:5" ht="23.1" customHeight="1">
      <c r="A197" s="116" t="s">
        <v>565</v>
      </c>
      <c r="B197" s="117">
        <v>31551978.649999999</v>
      </c>
      <c r="C197" s="117">
        <v>1343650.41</v>
      </c>
      <c r="D197" s="117">
        <v>32598728.100000001</v>
      </c>
      <c r="E197" s="118">
        <v>296900.96000000002</v>
      </c>
    </row>
    <row r="198" spans="1:5" ht="23.1" customHeight="1">
      <c r="A198" s="116" t="s">
        <v>566</v>
      </c>
      <c r="B198" s="117">
        <v>62130653.549999997</v>
      </c>
      <c r="C198" s="117">
        <v>3217333.15</v>
      </c>
      <c r="D198" s="117">
        <v>64331071.840000004</v>
      </c>
      <c r="E198" s="118">
        <v>1016914.86</v>
      </c>
    </row>
    <row r="199" spans="1:5" ht="23.1" customHeight="1">
      <c r="A199" s="116" t="s">
        <v>567</v>
      </c>
      <c r="B199" s="117">
        <v>604916773.79999995</v>
      </c>
      <c r="C199" s="117">
        <v>33159462.620000001</v>
      </c>
      <c r="D199" s="117">
        <v>631267923.42999995</v>
      </c>
      <c r="E199" s="118">
        <v>6808312.9900000002</v>
      </c>
    </row>
    <row r="200" spans="1:5" ht="23.1" customHeight="1">
      <c r="A200" s="116" t="s">
        <v>568</v>
      </c>
      <c r="B200" s="117">
        <v>1649033961.99</v>
      </c>
      <c r="C200" s="117">
        <v>111945560.43000001</v>
      </c>
      <c r="D200" s="117">
        <v>1742358134.05</v>
      </c>
      <c r="E200" s="118">
        <v>18621388.370000001</v>
      </c>
    </row>
    <row r="201" spans="1:5" ht="23.1" customHeight="1">
      <c r="A201" s="116" t="s">
        <v>569</v>
      </c>
      <c r="B201" s="117">
        <v>11866705.15</v>
      </c>
      <c r="C201" s="117">
        <v>1096018.6599999999</v>
      </c>
      <c r="D201" s="117">
        <v>12773987.18</v>
      </c>
      <c r="E201" s="118">
        <v>188736.63</v>
      </c>
    </row>
    <row r="202" spans="1:5" ht="23.1" customHeight="1">
      <c r="A202" s="116" t="s">
        <v>570</v>
      </c>
      <c r="B202" s="117">
        <v>139356953.41999999</v>
      </c>
      <c r="C202" s="117">
        <v>27386329.359999999</v>
      </c>
      <c r="D202" s="117">
        <v>161002041.43000001</v>
      </c>
      <c r="E202" s="118">
        <v>5741241.3499999996</v>
      </c>
    </row>
    <row r="203" spans="1:5" ht="23.1" customHeight="1">
      <c r="A203" s="116" t="s">
        <v>571</v>
      </c>
      <c r="B203" s="117">
        <v>287731982.32999998</v>
      </c>
      <c r="C203" s="117">
        <v>0</v>
      </c>
      <c r="D203" s="117">
        <v>0</v>
      </c>
      <c r="E203" s="118">
        <v>287731982.32999998</v>
      </c>
    </row>
    <row r="204" spans="1:5" ht="23.1" customHeight="1">
      <c r="A204" s="116" t="s">
        <v>572</v>
      </c>
      <c r="B204" s="117">
        <v>1416.96</v>
      </c>
      <c r="C204" s="117">
        <v>15478036.140000001</v>
      </c>
      <c r="D204" s="117">
        <v>15302125.289999999</v>
      </c>
      <c r="E204" s="118">
        <v>177327.81</v>
      </c>
    </row>
    <row r="205" spans="1:5" ht="23.1" customHeight="1">
      <c r="A205" s="116" t="s">
        <v>573</v>
      </c>
      <c r="B205" s="117">
        <v>414408.76</v>
      </c>
      <c r="C205" s="117">
        <v>2779663.72</v>
      </c>
      <c r="D205" s="117">
        <v>0</v>
      </c>
      <c r="E205" s="118">
        <v>3194072.48</v>
      </c>
    </row>
    <row r="206" spans="1:5" ht="23.1" customHeight="1">
      <c r="A206" s="116" t="s">
        <v>574</v>
      </c>
      <c r="B206" s="117">
        <v>341411717.04000002</v>
      </c>
      <c r="C206" s="117">
        <v>104269650.58</v>
      </c>
      <c r="D206" s="117">
        <v>0</v>
      </c>
      <c r="E206" s="118">
        <v>445681367.62</v>
      </c>
    </row>
    <row r="207" spans="1:5" ht="23.1" customHeight="1">
      <c r="A207" s="116" t="s">
        <v>575</v>
      </c>
      <c r="B207" s="117">
        <v>55317.77</v>
      </c>
      <c r="C207" s="117">
        <v>66713005.890000001</v>
      </c>
      <c r="D207" s="117">
        <v>66768323.659999996</v>
      </c>
      <c r="E207" s="118">
        <v>0</v>
      </c>
    </row>
    <row r="208" spans="1:5" ht="23.1" customHeight="1">
      <c r="A208" s="116" t="s">
        <v>576</v>
      </c>
      <c r="B208" s="117">
        <v>118751.08</v>
      </c>
      <c r="C208" s="117">
        <v>8844290.1099999994</v>
      </c>
      <c r="D208" s="117">
        <v>8900000</v>
      </c>
      <c r="E208" s="118">
        <v>63041.19</v>
      </c>
    </row>
    <row r="209" spans="1:5" ht="23.1" customHeight="1">
      <c r="A209" s="116" t="s">
        <v>577</v>
      </c>
      <c r="B209" s="117">
        <v>5576472.1600000001</v>
      </c>
      <c r="C209" s="117">
        <v>86318044.939999998</v>
      </c>
      <c r="D209" s="117">
        <v>0</v>
      </c>
      <c r="E209" s="118">
        <v>91894517.099999994</v>
      </c>
    </row>
    <row r="210" spans="1:5" ht="23.1" customHeight="1">
      <c r="A210" s="116" t="s">
        <v>578</v>
      </c>
      <c r="B210" s="117">
        <v>137366023.91</v>
      </c>
      <c r="C210" s="117">
        <v>8922251.3100000005</v>
      </c>
      <c r="D210" s="117">
        <v>0</v>
      </c>
      <c r="E210" s="118">
        <v>146288275.22</v>
      </c>
    </row>
    <row r="211" spans="1:5" ht="23.1" customHeight="1">
      <c r="A211" s="116" t="s">
        <v>579</v>
      </c>
      <c r="B211" s="117">
        <v>19675422.559999999</v>
      </c>
      <c r="C211" s="117">
        <v>24087936.41</v>
      </c>
      <c r="D211" s="117">
        <v>0</v>
      </c>
      <c r="E211" s="118">
        <v>43763358.969999999</v>
      </c>
    </row>
    <row r="212" spans="1:5" ht="23.1" customHeight="1">
      <c r="A212" s="116" t="s">
        <v>580</v>
      </c>
      <c r="B212" s="117">
        <v>35065655.740000002</v>
      </c>
      <c r="C212" s="117">
        <v>23019807.940000001</v>
      </c>
      <c r="D212" s="117">
        <v>0</v>
      </c>
      <c r="E212" s="118">
        <v>58085463.68</v>
      </c>
    </row>
    <row r="213" spans="1:5" ht="23.1" customHeight="1">
      <c r="A213" s="116" t="s">
        <v>581</v>
      </c>
      <c r="B213" s="117">
        <v>0</v>
      </c>
      <c r="C213" s="117">
        <v>72414277.969999999</v>
      </c>
      <c r="D213" s="117">
        <v>1214975.96</v>
      </c>
      <c r="E213" s="118">
        <v>71199302.010000005</v>
      </c>
    </row>
    <row r="214" spans="1:5" ht="23.1" customHeight="1">
      <c r="A214" s="116" t="s">
        <v>582</v>
      </c>
      <c r="B214" s="117">
        <v>30899.67</v>
      </c>
      <c r="C214" s="117">
        <v>65971708.549999997</v>
      </c>
      <c r="D214" s="117">
        <v>65145220.200000003</v>
      </c>
      <c r="E214" s="118">
        <v>857388.02</v>
      </c>
    </row>
    <row r="215" spans="1:5" ht="23.1" customHeight="1">
      <c r="A215" s="116" t="s">
        <v>583</v>
      </c>
      <c r="B215" s="117">
        <v>59988098.159999996</v>
      </c>
      <c r="C215" s="117">
        <v>161123796.84</v>
      </c>
      <c r="D215" s="117">
        <v>0</v>
      </c>
      <c r="E215" s="118">
        <v>221111895</v>
      </c>
    </row>
    <row r="216" spans="1:5" ht="23.1" customHeight="1">
      <c r="A216" s="116" t="s">
        <v>584</v>
      </c>
      <c r="B216" s="117">
        <v>35622935.030000001</v>
      </c>
      <c r="C216" s="117">
        <v>6734000.7599999998</v>
      </c>
      <c r="D216" s="117">
        <v>0</v>
      </c>
      <c r="E216" s="118">
        <v>42356935.789999999</v>
      </c>
    </row>
    <row r="217" spans="1:5" ht="23.1" customHeight="1">
      <c r="A217" s="116" t="s">
        <v>585</v>
      </c>
      <c r="B217" s="117">
        <v>25915230.719999999</v>
      </c>
      <c r="C217" s="117">
        <v>58868984.840000004</v>
      </c>
      <c r="D217" s="117">
        <v>0</v>
      </c>
      <c r="E217" s="118">
        <v>84784215.560000002</v>
      </c>
    </row>
    <row r="218" spans="1:5" ht="23.1" customHeight="1">
      <c r="A218" s="116" t="s">
        <v>586</v>
      </c>
      <c r="B218" s="117">
        <v>9905899.3300000001</v>
      </c>
      <c r="C218" s="117">
        <v>13515782.93</v>
      </c>
      <c r="D218" s="117">
        <v>9905899.3300000001</v>
      </c>
      <c r="E218" s="118">
        <v>13515782.93</v>
      </c>
    </row>
    <row r="219" spans="1:5" ht="23.1" customHeight="1">
      <c r="A219" s="116" t="s">
        <v>934</v>
      </c>
      <c r="B219" s="117">
        <v>0</v>
      </c>
      <c r="C219" s="117">
        <v>1397615.84</v>
      </c>
      <c r="D219" s="117">
        <v>1394721.15</v>
      </c>
      <c r="E219" s="118">
        <v>2894.69</v>
      </c>
    </row>
    <row r="220" spans="1:5" ht="23.1" customHeight="1">
      <c r="A220" s="116" t="s">
        <v>587</v>
      </c>
      <c r="B220" s="117">
        <v>2963301.9</v>
      </c>
      <c r="C220" s="117">
        <v>3353474.92</v>
      </c>
      <c r="D220" s="117">
        <v>6309859.0700000003</v>
      </c>
      <c r="E220" s="118">
        <v>6917.75</v>
      </c>
    </row>
    <row r="221" spans="1:5" ht="23.1" customHeight="1">
      <c r="A221" s="116" t="s">
        <v>588</v>
      </c>
      <c r="B221" s="117">
        <v>186357.85</v>
      </c>
      <c r="C221" s="117">
        <v>3349748.38</v>
      </c>
      <c r="D221" s="117">
        <v>0</v>
      </c>
      <c r="E221" s="118">
        <v>3536106.23</v>
      </c>
    </row>
    <row r="222" spans="1:5" ht="23.1" customHeight="1">
      <c r="A222" s="116" t="s">
        <v>589</v>
      </c>
      <c r="B222" s="117">
        <v>35286.06</v>
      </c>
      <c r="C222" s="117">
        <v>62336240.25</v>
      </c>
      <c r="D222" s="117">
        <v>61986298.799999997</v>
      </c>
      <c r="E222" s="118">
        <v>385227.51</v>
      </c>
    </row>
    <row r="223" spans="1:5" ht="23.1" customHeight="1">
      <c r="A223" s="116" t="s">
        <v>590</v>
      </c>
      <c r="B223" s="117">
        <v>1926416.8</v>
      </c>
      <c r="C223" s="117">
        <v>2533565.7400000002</v>
      </c>
      <c r="D223" s="117">
        <v>0</v>
      </c>
      <c r="E223" s="118">
        <v>4459982.54</v>
      </c>
    </row>
    <row r="224" spans="1:5" ht="23.1" customHeight="1">
      <c r="A224" s="116" t="s">
        <v>591</v>
      </c>
      <c r="B224" s="117">
        <v>91170.99</v>
      </c>
      <c r="C224" s="117">
        <v>33599408.229999997</v>
      </c>
      <c r="D224" s="117">
        <v>91170.99</v>
      </c>
      <c r="E224" s="118">
        <v>33599408.229999997</v>
      </c>
    </row>
    <row r="225" spans="1:5" ht="23.1" customHeight="1">
      <c r="A225" s="116" t="s">
        <v>592</v>
      </c>
      <c r="B225" s="117">
        <v>136639073.44</v>
      </c>
      <c r="C225" s="117">
        <v>372418355.74000001</v>
      </c>
      <c r="D225" s="117">
        <v>373208188.10000002</v>
      </c>
      <c r="E225" s="118">
        <v>135849241.08000001</v>
      </c>
    </row>
    <row r="226" spans="1:5" ht="23.1" customHeight="1">
      <c r="A226" s="116" t="s">
        <v>593</v>
      </c>
      <c r="B226" s="117">
        <v>18390594.719999999</v>
      </c>
      <c r="C226" s="117">
        <v>54780781.960000001</v>
      </c>
      <c r="D226" s="117">
        <v>54102230.729999997</v>
      </c>
      <c r="E226" s="118">
        <v>19069145.949999999</v>
      </c>
    </row>
    <row r="227" spans="1:5" ht="23.1" customHeight="1">
      <c r="A227" s="116" t="s">
        <v>594</v>
      </c>
      <c r="B227" s="117">
        <v>19797960.870000001</v>
      </c>
      <c r="C227" s="117">
        <v>56700559.490000002</v>
      </c>
      <c r="D227" s="117">
        <v>55747574.990000002</v>
      </c>
      <c r="E227" s="118">
        <v>20750945.370000001</v>
      </c>
    </row>
    <row r="228" spans="1:5" ht="23.1" customHeight="1">
      <c r="A228" s="116" t="s">
        <v>595</v>
      </c>
      <c r="B228" s="117">
        <v>55833770.729999997</v>
      </c>
      <c r="C228" s="117">
        <v>166329487.83000001</v>
      </c>
      <c r="D228" s="117">
        <v>164748736.84</v>
      </c>
      <c r="E228" s="118">
        <v>57414521.719999999</v>
      </c>
    </row>
    <row r="229" spans="1:5" ht="23.1" customHeight="1">
      <c r="A229" s="116" t="s">
        <v>596</v>
      </c>
      <c r="B229" s="117">
        <v>4054531.61</v>
      </c>
      <c r="C229" s="117">
        <v>12193082.210000001</v>
      </c>
      <c r="D229" s="117">
        <v>11892355.48</v>
      </c>
      <c r="E229" s="118">
        <v>4355258.34</v>
      </c>
    </row>
    <row r="230" spans="1:5" ht="23.1" customHeight="1">
      <c r="A230" s="116" t="s">
        <v>597</v>
      </c>
      <c r="B230" s="117">
        <v>37373394.840000004</v>
      </c>
      <c r="C230" s="117">
        <v>110900070.52</v>
      </c>
      <c r="D230" s="117">
        <v>108668660.33</v>
      </c>
      <c r="E230" s="118">
        <v>39604805.030000001</v>
      </c>
    </row>
    <row r="231" spans="1:5" ht="23.1" customHeight="1">
      <c r="A231" s="116" t="s">
        <v>598</v>
      </c>
      <c r="B231" s="117">
        <v>20136794.289999999</v>
      </c>
      <c r="C231" s="117">
        <v>58025531.219999999</v>
      </c>
      <c r="D231" s="117">
        <v>57693900.039999999</v>
      </c>
      <c r="E231" s="118">
        <v>20468425.469999999</v>
      </c>
    </row>
    <row r="232" spans="1:5" ht="23.1" customHeight="1">
      <c r="A232" s="116" t="s">
        <v>599</v>
      </c>
      <c r="B232" s="117">
        <v>11626838.91</v>
      </c>
      <c r="C232" s="117">
        <v>33770826.509999998</v>
      </c>
      <c r="D232" s="117">
        <v>33387549.440000001</v>
      </c>
      <c r="E232" s="118">
        <v>12010115.98</v>
      </c>
    </row>
    <row r="233" spans="1:5" ht="23.1" customHeight="1">
      <c r="A233" s="116" t="s">
        <v>600</v>
      </c>
      <c r="B233" s="117">
        <v>26359044.68</v>
      </c>
      <c r="C233" s="117">
        <v>81396970.879999995</v>
      </c>
      <c r="D233" s="117">
        <v>80649548.430000007</v>
      </c>
      <c r="E233" s="118">
        <v>27106467.129999999</v>
      </c>
    </row>
    <row r="234" spans="1:5" ht="23.1" customHeight="1">
      <c r="A234" s="116" t="s">
        <v>601</v>
      </c>
      <c r="B234" s="117">
        <v>16128612.720000001</v>
      </c>
      <c r="C234" s="117">
        <v>43895754.43</v>
      </c>
      <c r="D234" s="117">
        <v>44642474.549999997</v>
      </c>
      <c r="E234" s="118">
        <v>15381892.6</v>
      </c>
    </row>
    <row r="235" spans="1:5" ht="23.1" customHeight="1">
      <c r="A235" s="116" t="s">
        <v>602</v>
      </c>
      <c r="B235" s="117">
        <v>94002506.75</v>
      </c>
      <c r="C235" s="117">
        <v>292703526.61000001</v>
      </c>
      <c r="D235" s="117">
        <v>288536815.49000001</v>
      </c>
      <c r="E235" s="118">
        <v>98169217.870000005</v>
      </c>
    </row>
    <row r="236" spans="1:5" ht="23.1" customHeight="1">
      <c r="A236" s="116" t="s">
        <v>603</v>
      </c>
      <c r="B236" s="117">
        <v>70838889.700000003</v>
      </c>
      <c r="C236" s="117">
        <v>207297285.34</v>
      </c>
      <c r="D236" s="117">
        <v>204314734.84999999</v>
      </c>
      <c r="E236" s="118">
        <v>73821440.189999998</v>
      </c>
    </row>
    <row r="237" spans="1:5" ht="23.1" customHeight="1">
      <c r="A237" s="116" t="s">
        <v>604</v>
      </c>
      <c r="B237" s="117">
        <v>5157688.4400000004</v>
      </c>
      <c r="C237" s="117">
        <v>15670324.869999999</v>
      </c>
      <c r="D237" s="117">
        <v>15398780.199999999</v>
      </c>
      <c r="E237" s="118">
        <v>5429233.1100000003</v>
      </c>
    </row>
    <row r="238" spans="1:5" ht="23.1" customHeight="1">
      <c r="A238" s="116" t="s">
        <v>605</v>
      </c>
      <c r="B238" s="117">
        <v>82925770.310000002</v>
      </c>
      <c r="C238" s="117">
        <v>251693957.09999999</v>
      </c>
      <c r="D238" s="117">
        <v>246840988.72999999</v>
      </c>
      <c r="E238" s="118">
        <v>87778738.680000007</v>
      </c>
    </row>
    <row r="239" spans="1:5" ht="23.1" customHeight="1">
      <c r="A239" s="116" t="s">
        <v>606</v>
      </c>
      <c r="B239" s="117">
        <v>16493712.380000001</v>
      </c>
      <c r="C239" s="117">
        <v>49280896.140000001</v>
      </c>
      <c r="D239" s="117">
        <v>48367643.07</v>
      </c>
      <c r="E239" s="118">
        <v>17406965.449999999</v>
      </c>
    </row>
    <row r="240" spans="1:5" ht="23.1" customHeight="1">
      <c r="A240" s="116" t="s">
        <v>607</v>
      </c>
      <c r="B240" s="117">
        <v>5235979.97</v>
      </c>
      <c r="C240" s="117">
        <v>13482794.960000001</v>
      </c>
      <c r="D240" s="117">
        <v>14238159.18</v>
      </c>
      <c r="E240" s="118">
        <v>4480615.75</v>
      </c>
    </row>
    <row r="241" spans="1:5" ht="23.1" customHeight="1">
      <c r="A241" s="116" t="s">
        <v>608</v>
      </c>
      <c r="B241" s="117">
        <v>1210508.6599999999</v>
      </c>
      <c r="C241" s="117">
        <v>4336542.79</v>
      </c>
      <c r="D241" s="117">
        <v>4304979.8899999997</v>
      </c>
      <c r="E241" s="118">
        <v>1242071.56</v>
      </c>
    </row>
    <row r="242" spans="1:5" ht="23.1" customHeight="1">
      <c r="A242" s="116" t="s">
        <v>609</v>
      </c>
      <c r="B242" s="117">
        <v>64320308.030000001</v>
      </c>
      <c r="C242" s="117">
        <v>195101187.65000001</v>
      </c>
      <c r="D242" s="117">
        <v>191860769.13999999</v>
      </c>
      <c r="E242" s="118">
        <v>67560726.540000007</v>
      </c>
    </row>
    <row r="243" spans="1:5" ht="23.1" customHeight="1">
      <c r="A243" s="116" t="s">
        <v>610</v>
      </c>
      <c r="B243" s="117">
        <v>168379395.50999999</v>
      </c>
      <c r="C243" s="117">
        <v>540802700.28999996</v>
      </c>
      <c r="D243" s="117">
        <v>532368892.69999999</v>
      </c>
      <c r="E243" s="118">
        <v>176813203.09999999</v>
      </c>
    </row>
    <row r="244" spans="1:5" ht="23.1" customHeight="1">
      <c r="A244" s="116" t="s">
        <v>611</v>
      </c>
      <c r="B244" s="117">
        <v>1764029.54</v>
      </c>
      <c r="C244" s="117">
        <v>5216421.2300000004</v>
      </c>
      <c r="D244" s="117">
        <v>5203506.45</v>
      </c>
      <c r="E244" s="118">
        <v>1776944.32</v>
      </c>
    </row>
    <row r="245" spans="1:5" ht="23.1" customHeight="1">
      <c r="A245" s="116" t="s">
        <v>612</v>
      </c>
      <c r="B245" s="117">
        <v>52750891.210000001</v>
      </c>
      <c r="C245" s="117">
        <v>152237631.30000001</v>
      </c>
      <c r="D245" s="117">
        <v>150456293.78</v>
      </c>
      <c r="E245" s="118">
        <v>54532228.729999997</v>
      </c>
    </row>
    <row r="246" spans="1:5" ht="23.1" customHeight="1">
      <c r="A246" s="116" t="s">
        <v>613</v>
      </c>
      <c r="B246" s="117">
        <v>120737755.87</v>
      </c>
      <c r="C246" s="117">
        <v>515840629.73000002</v>
      </c>
      <c r="D246" s="117">
        <v>529372019.63</v>
      </c>
      <c r="E246" s="118">
        <v>107206365.97</v>
      </c>
    </row>
    <row r="247" spans="1:5" ht="23.1" customHeight="1">
      <c r="A247" s="116" t="s">
        <v>614</v>
      </c>
      <c r="B247" s="117">
        <v>19542828.239999998</v>
      </c>
      <c r="C247" s="117">
        <v>74123541.409999996</v>
      </c>
      <c r="D247" s="117">
        <v>76399460.579999998</v>
      </c>
      <c r="E247" s="118">
        <v>17266909.07</v>
      </c>
    </row>
    <row r="248" spans="1:5" ht="23.1" customHeight="1">
      <c r="A248" s="116" t="s">
        <v>615</v>
      </c>
      <c r="B248" s="117">
        <v>30165066.07</v>
      </c>
      <c r="C248" s="117">
        <v>120357013.79000001</v>
      </c>
      <c r="D248" s="117">
        <v>125047671.16</v>
      </c>
      <c r="E248" s="118">
        <v>25474408.699999999</v>
      </c>
    </row>
    <row r="249" spans="1:5" ht="23.1" customHeight="1">
      <c r="A249" s="116" t="s">
        <v>616</v>
      </c>
      <c r="B249" s="117">
        <v>51128522</v>
      </c>
      <c r="C249" s="117">
        <v>224841904.28999999</v>
      </c>
      <c r="D249" s="117">
        <v>228122996.38999999</v>
      </c>
      <c r="E249" s="118">
        <v>47847429.899999999</v>
      </c>
    </row>
    <row r="250" spans="1:5" ht="23.1" customHeight="1">
      <c r="A250" s="116" t="s">
        <v>617</v>
      </c>
      <c r="B250" s="117">
        <v>4605702.28</v>
      </c>
      <c r="C250" s="117">
        <v>20804315.68</v>
      </c>
      <c r="D250" s="117">
        <v>20916527.780000001</v>
      </c>
      <c r="E250" s="118">
        <v>4493490.18</v>
      </c>
    </row>
    <row r="251" spans="1:5" ht="23.1" customHeight="1">
      <c r="A251" s="116" t="s">
        <v>618</v>
      </c>
      <c r="B251" s="117">
        <v>59144849.299999997</v>
      </c>
      <c r="C251" s="117">
        <v>223608951.31</v>
      </c>
      <c r="D251" s="117">
        <v>232498684.81999999</v>
      </c>
      <c r="E251" s="118">
        <v>50255115.789999999</v>
      </c>
    </row>
    <row r="252" spans="1:5" ht="23.1" customHeight="1">
      <c r="A252" s="116" t="s">
        <v>619</v>
      </c>
      <c r="B252" s="117">
        <v>38246918.439999998</v>
      </c>
      <c r="C252" s="117">
        <v>88514385.019999996</v>
      </c>
      <c r="D252" s="117">
        <v>107548392.39</v>
      </c>
      <c r="E252" s="118">
        <v>19212911.07</v>
      </c>
    </row>
    <row r="253" spans="1:5" ht="23.1" customHeight="1">
      <c r="A253" s="116" t="s">
        <v>620</v>
      </c>
      <c r="B253" s="117">
        <v>13649119.720000001</v>
      </c>
      <c r="C253" s="117">
        <v>52486616.960000001</v>
      </c>
      <c r="D253" s="117">
        <v>54492588.729999997</v>
      </c>
      <c r="E253" s="118">
        <v>11643147.949999999</v>
      </c>
    </row>
    <row r="254" spans="1:5" ht="23.1" customHeight="1">
      <c r="A254" s="116" t="s">
        <v>621</v>
      </c>
      <c r="B254" s="117">
        <v>24353351.039999999</v>
      </c>
      <c r="C254" s="117">
        <v>97275004.099999994</v>
      </c>
      <c r="D254" s="117">
        <v>100204190.79000001</v>
      </c>
      <c r="E254" s="118">
        <v>21424164.350000001</v>
      </c>
    </row>
    <row r="255" spans="1:5" ht="23.1" customHeight="1">
      <c r="A255" s="116" t="s">
        <v>622</v>
      </c>
      <c r="B255" s="117">
        <v>36096746.560000002</v>
      </c>
      <c r="C255" s="117">
        <v>115819839.39</v>
      </c>
      <c r="D255" s="117">
        <v>125674875.38</v>
      </c>
      <c r="E255" s="118">
        <v>26241710.57</v>
      </c>
    </row>
    <row r="256" spans="1:5" ht="23.1" customHeight="1">
      <c r="A256" s="116" t="s">
        <v>623</v>
      </c>
      <c r="B256" s="117">
        <v>56067811.219999999</v>
      </c>
      <c r="C256" s="117">
        <v>230939065.87</v>
      </c>
      <c r="D256" s="117">
        <v>236955179.63999999</v>
      </c>
      <c r="E256" s="118">
        <v>50051697.450000003</v>
      </c>
    </row>
    <row r="257" spans="1:5" ht="23.1" customHeight="1">
      <c r="A257" s="116" t="s">
        <v>624</v>
      </c>
      <c r="B257" s="117">
        <v>73867944.340000004</v>
      </c>
      <c r="C257" s="117">
        <v>326074242.42000002</v>
      </c>
      <c r="D257" s="117">
        <v>332180518.20999998</v>
      </c>
      <c r="E257" s="118">
        <v>67761668.549999997</v>
      </c>
    </row>
    <row r="258" spans="1:5" ht="23.1" customHeight="1">
      <c r="A258" s="116" t="s">
        <v>625</v>
      </c>
      <c r="B258" s="117">
        <v>10823886.41</v>
      </c>
      <c r="C258" s="117">
        <v>37095765.590000004</v>
      </c>
      <c r="D258" s="117">
        <v>39781165.740000002</v>
      </c>
      <c r="E258" s="118">
        <v>8138486.2599999998</v>
      </c>
    </row>
    <row r="259" spans="1:5" ht="23.1" customHeight="1">
      <c r="A259" s="116" t="s">
        <v>626</v>
      </c>
      <c r="B259" s="117">
        <v>59499344.969999999</v>
      </c>
      <c r="C259" s="117">
        <v>236875607.99000001</v>
      </c>
      <c r="D259" s="117">
        <v>244934885.03999999</v>
      </c>
      <c r="E259" s="118">
        <v>51440067.920000002</v>
      </c>
    </row>
    <row r="260" spans="1:5" ht="23.1" customHeight="1">
      <c r="A260" s="116" t="s">
        <v>627</v>
      </c>
      <c r="B260" s="117">
        <v>19207200.420000002</v>
      </c>
      <c r="C260" s="117">
        <v>87686491.239999995</v>
      </c>
      <c r="D260" s="117">
        <v>89639502.030000001</v>
      </c>
      <c r="E260" s="118">
        <v>17254189.629999999</v>
      </c>
    </row>
    <row r="261" spans="1:5" ht="23.1" customHeight="1">
      <c r="A261" s="116" t="s">
        <v>628</v>
      </c>
      <c r="B261" s="117">
        <v>10289076.58</v>
      </c>
      <c r="C261" s="117">
        <v>40213653.130000003</v>
      </c>
      <c r="D261" s="117">
        <v>41909442.270000003</v>
      </c>
      <c r="E261" s="118">
        <v>8593287.4399999995</v>
      </c>
    </row>
    <row r="262" spans="1:5" ht="23.1" customHeight="1">
      <c r="A262" s="116" t="s">
        <v>629</v>
      </c>
      <c r="B262" s="117">
        <v>15224759.140000001</v>
      </c>
      <c r="C262" s="117">
        <v>51143926.350000001</v>
      </c>
      <c r="D262" s="117">
        <v>54930927.560000002</v>
      </c>
      <c r="E262" s="118">
        <v>11437757.93</v>
      </c>
    </row>
    <row r="263" spans="1:5" ht="23.1" customHeight="1">
      <c r="A263" s="116" t="s">
        <v>630</v>
      </c>
      <c r="B263" s="117">
        <v>56475548.25</v>
      </c>
      <c r="C263" s="117">
        <v>231740870.18000001</v>
      </c>
      <c r="D263" s="117">
        <v>237969923.88999999</v>
      </c>
      <c r="E263" s="118">
        <v>50246494.539999999</v>
      </c>
    </row>
    <row r="264" spans="1:5" ht="23.1" customHeight="1">
      <c r="A264" s="116" t="s">
        <v>631</v>
      </c>
      <c r="B264" s="117">
        <v>99858814.650000006</v>
      </c>
      <c r="C264" s="117">
        <v>420652163.44999999</v>
      </c>
      <c r="D264" s="117">
        <v>426364905.18000001</v>
      </c>
      <c r="E264" s="118">
        <v>94146072.920000002</v>
      </c>
    </row>
    <row r="265" spans="1:5" ht="23.1" customHeight="1">
      <c r="A265" s="116" t="s">
        <v>632</v>
      </c>
      <c r="B265" s="117">
        <v>2618281.4900000002</v>
      </c>
      <c r="C265" s="117">
        <v>12793963.859999999</v>
      </c>
      <c r="D265" s="117">
        <v>12770644.6</v>
      </c>
      <c r="E265" s="118">
        <v>2641600.75</v>
      </c>
    </row>
    <row r="266" spans="1:5" ht="23.1" customHeight="1">
      <c r="A266" s="116" t="s">
        <v>633</v>
      </c>
      <c r="B266" s="117">
        <v>89290106.609999999</v>
      </c>
      <c r="C266" s="117">
        <v>309751400.37</v>
      </c>
      <c r="D266" s="117">
        <v>333572013.24000001</v>
      </c>
      <c r="E266" s="118">
        <v>65469493.740000002</v>
      </c>
    </row>
    <row r="267" spans="1:5" ht="23.1" customHeight="1">
      <c r="A267" s="116" t="s">
        <v>634</v>
      </c>
      <c r="B267" s="117">
        <v>5582724.4800000004</v>
      </c>
      <c r="C267" s="117">
        <v>0</v>
      </c>
      <c r="D267" s="117">
        <v>67818.69</v>
      </c>
      <c r="E267" s="118">
        <v>5514905.79</v>
      </c>
    </row>
    <row r="268" spans="1:5" ht="23.1" customHeight="1">
      <c r="A268" s="116" t="s">
        <v>635</v>
      </c>
      <c r="B268" s="117">
        <v>105.45</v>
      </c>
      <c r="C268" s="117">
        <v>0</v>
      </c>
      <c r="D268" s="117">
        <v>0</v>
      </c>
      <c r="E268" s="118">
        <v>105.45</v>
      </c>
    </row>
    <row r="269" spans="1:5" ht="23.1" customHeight="1">
      <c r="A269" s="116" t="s">
        <v>636</v>
      </c>
      <c r="B269" s="117">
        <v>9233.84</v>
      </c>
      <c r="C269" s="117">
        <v>0</v>
      </c>
      <c r="D269" s="117">
        <v>0</v>
      </c>
      <c r="E269" s="118">
        <v>9233.84</v>
      </c>
    </row>
    <row r="270" spans="1:5" ht="23.1" customHeight="1">
      <c r="A270" s="119" t="s">
        <v>637</v>
      </c>
      <c r="B270" s="120">
        <v>53516.11</v>
      </c>
      <c r="C270" s="120">
        <v>5553.9</v>
      </c>
      <c r="D270" s="120">
        <v>0</v>
      </c>
      <c r="E270" s="121">
        <v>59070.01</v>
      </c>
    </row>
    <row r="271" spans="1:5" ht="23.1" customHeight="1"/>
  </sheetData>
  <pageMargins left="0.7" right="0.7" top="0.75" bottom="0.75" header="0.3" footer="0.3"/>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0"/>
  <sheetViews>
    <sheetView showGridLines="0" workbookViewId="0">
      <selection activeCell="C18" sqref="C18"/>
    </sheetView>
  </sheetViews>
  <sheetFormatPr defaultRowHeight="12.75"/>
  <cols>
    <col min="1" max="1" width="30" style="82" customWidth="1"/>
    <col min="2" max="5" width="16.7109375" style="82" customWidth="1"/>
    <col min="6" max="6" width="4.7109375" style="82" customWidth="1"/>
    <col min="7" max="7" width="9.140625" style="82"/>
    <col min="8" max="8" width="18.140625" style="82" bestFit="1" customWidth="1"/>
    <col min="9" max="16384" width="9.140625" style="82"/>
  </cols>
  <sheetData>
    <row r="1" spans="1:5" s="95" customFormat="1">
      <c r="A1" s="96" t="s">
        <v>371</v>
      </c>
      <c r="B1"/>
      <c r="C1"/>
      <c r="D1" s="80"/>
      <c r="E1" s="80"/>
    </row>
    <row r="2" spans="1:5" s="95" customFormat="1" ht="15.95" customHeight="1">
      <c r="A2" s="106"/>
      <c r="B2"/>
      <c r="C2"/>
      <c r="D2" s="104"/>
      <c r="E2" s="104"/>
    </row>
    <row r="3" spans="1:5" s="95" customFormat="1" ht="15.95" customHeight="1">
      <c r="A3" s="106"/>
      <c r="B3"/>
      <c r="C3" s="100" t="s">
        <v>938</v>
      </c>
      <c r="D3" s="107"/>
      <c r="E3" s="104"/>
    </row>
    <row r="4" spans="1:5" s="95" customFormat="1" ht="12.75" customHeight="1">
      <c r="A4" s="104"/>
      <c r="B4" s="140"/>
      <c r="C4" s="140"/>
      <c r="D4" s="104"/>
      <c r="E4" s="104"/>
    </row>
    <row r="5" spans="1:5" ht="24" customHeight="1">
      <c r="A5" s="188"/>
      <c r="B5" s="189" t="s">
        <v>917</v>
      </c>
      <c r="C5" s="189" t="s">
        <v>109</v>
      </c>
      <c r="D5" s="189" t="s">
        <v>110</v>
      </c>
      <c r="E5" s="190" t="s">
        <v>111</v>
      </c>
    </row>
    <row r="6" spans="1:5" ht="23.1" customHeight="1">
      <c r="A6" s="122" t="s">
        <v>64</v>
      </c>
      <c r="B6" s="112">
        <v>66330744076.540001</v>
      </c>
      <c r="C6" s="112">
        <v>268938774190.32001</v>
      </c>
      <c r="D6" s="112">
        <v>259322242542.04999</v>
      </c>
      <c r="E6" s="123">
        <v>75947275724.809998</v>
      </c>
    </row>
    <row r="7" spans="1:5" ht="23.1" customHeight="1">
      <c r="A7" s="124" t="s">
        <v>124</v>
      </c>
      <c r="B7" s="113">
        <v>1235320.21</v>
      </c>
      <c r="C7" s="113">
        <v>501070.98</v>
      </c>
      <c r="D7" s="113">
        <v>1442861.76</v>
      </c>
      <c r="E7" s="125">
        <v>293529.43</v>
      </c>
    </row>
    <row r="8" spans="1:5" ht="23.1" customHeight="1">
      <c r="A8" s="126" t="s">
        <v>134</v>
      </c>
      <c r="B8" s="127">
        <v>1235320.21</v>
      </c>
      <c r="C8" s="127">
        <v>501070.98</v>
      </c>
      <c r="D8" s="127">
        <v>1442861.76</v>
      </c>
      <c r="E8" s="128">
        <v>293529.43</v>
      </c>
    </row>
    <row r="9" spans="1:5" ht="23.1" customHeight="1">
      <c r="A9" s="124" t="s">
        <v>125</v>
      </c>
      <c r="B9" s="113">
        <v>19254445816.389999</v>
      </c>
      <c r="C9" s="113">
        <v>7975792672.0299997</v>
      </c>
      <c r="D9" s="113">
        <v>8626602324.3099995</v>
      </c>
      <c r="E9" s="125">
        <v>18603636164.110001</v>
      </c>
    </row>
    <row r="10" spans="1:5" ht="23.1" customHeight="1">
      <c r="A10" s="126" t="s">
        <v>135</v>
      </c>
      <c r="B10" s="127">
        <v>785382396.30999994</v>
      </c>
      <c r="C10" s="127">
        <v>1480878780.03</v>
      </c>
      <c r="D10" s="127">
        <v>1068466829.58</v>
      </c>
      <c r="E10" s="128">
        <v>1197794346.76</v>
      </c>
    </row>
    <row r="11" spans="1:5" ht="23.1" customHeight="1">
      <c r="A11" s="126" t="s">
        <v>136</v>
      </c>
      <c r="B11" s="127">
        <v>0</v>
      </c>
      <c r="C11" s="127">
        <v>64399680</v>
      </c>
      <c r="D11" s="127">
        <v>30500000</v>
      </c>
      <c r="E11" s="128">
        <v>33899680</v>
      </c>
    </row>
    <row r="12" spans="1:5" ht="23.1" customHeight="1">
      <c r="A12" s="126" t="s">
        <v>137</v>
      </c>
      <c r="B12" s="127">
        <v>0</v>
      </c>
      <c r="C12" s="127">
        <v>183835439.66999999</v>
      </c>
      <c r="D12" s="127">
        <v>78567791.349999994</v>
      </c>
      <c r="E12" s="128">
        <v>105267648.31999999</v>
      </c>
    </row>
    <row r="13" spans="1:5" ht="23.1" customHeight="1">
      <c r="A13" s="126" t="s">
        <v>138</v>
      </c>
      <c r="B13" s="127">
        <v>82502020.340000004</v>
      </c>
      <c r="C13" s="127">
        <v>352704391.14999998</v>
      </c>
      <c r="D13" s="127">
        <v>257387243.31999999</v>
      </c>
      <c r="E13" s="128">
        <v>177819168.16999999</v>
      </c>
    </row>
    <row r="14" spans="1:5" ht="23.1" customHeight="1">
      <c r="A14" s="126" t="s">
        <v>139</v>
      </c>
      <c r="B14" s="127">
        <v>106668.13</v>
      </c>
      <c r="C14" s="127">
        <v>0</v>
      </c>
      <c r="D14" s="127">
        <v>7425.92</v>
      </c>
      <c r="E14" s="128">
        <v>99242.21</v>
      </c>
    </row>
    <row r="15" spans="1:5" ht="23.1" customHeight="1">
      <c r="A15" s="126" t="s">
        <v>140</v>
      </c>
      <c r="B15" s="127">
        <v>5663692.5099999998</v>
      </c>
      <c r="C15" s="127">
        <v>120776654.77</v>
      </c>
      <c r="D15" s="127">
        <v>121618083.91</v>
      </c>
      <c r="E15" s="128">
        <v>4822263.37</v>
      </c>
    </row>
    <row r="16" spans="1:5" ht="23.1" customHeight="1">
      <c r="A16" s="126" t="s">
        <v>141</v>
      </c>
      <c r="B16" s="127">
        <v>194026477.72999999</v>
      </c>
      <c r="C16" s="127">
        <v>92350373.849999994</v>
      </c>
      <c r="D16" s="127">
        <v>67291614.060000002</v>
      </c>
      <c r="E16" s="128">
        <v>219085237.52000001</v>
      </c>
    </row>
    <row r="17" spans="1:5" ht="23.1" customHeight="1">
      <c r="A17" s="126" t="s">
        <v>142</v>
      </c>
      <c r="B17" s="127">
        <v>985960649.87</v>
      </c>
      <c r="C17" s="127">
        <v>4751319254.7799997</v>
      </c>
      <c r="D17" s="127">
        <v>5594414609</v>
      </c>
      <c r="E17" s="128">
        <v>142865295.65000001</v>
      </c>
    </row>
    <row r="18" spans="1:5" ht="23.1" customHeight="1">
      <c r="A18" s="126" t="s">
        <v>143</v>
      </c>
      <c r="B18" s="127">
        <v>3193906.51</v>
      </c>
      <c r="C18" s="127">
        <v>77490.17</v>
      </c>
      <c r="D18" s="127">
        <v>2199132.7200000002</v>
      </c>
      <c r="E18" s="128">
        <v>1072263.96</v>
      </c>
    </row>
    <row r="19" spans="1:5" ht="23.1" customHeight="1">
      <c r="A19" s="126" t="s">
        <v>144</v>
      </c>
      <c r="B19" s="127">
        <v>1352652602.74</v>
      </c>
      <c r="C19" s="127">
        <v>0</v>
      </c>
      <c r="D19" s="127">
        <v>0</v>
      </c>
      <c r="E19" s="128">
        <v>1352652602.74</v>
      </c>
    </row>
    <row r="20" spans="1:5" ht="23.1" customHeight="1">
      <c r="A20" s="126" t="s">
        <v>145</v>
      </c>
      <c r="B20" s="127">
        <v>8251861.8099999996</v>
      </c>
      <c r="C20" s="127">
        <v>3636.83</v>
      </c>
      <c r="D20" s="127">
        <v>0</v>
      </c>
      <c r="E20" s="128">
        <v>8255498.6399999997</v>
      </c>
    </row>
    <row r="21" spans="1:5" ht="23.1" customHeight="1">
      <c r="A21" s="126" t="s">
        <v>146</v>
      </c>
      <c r="B21" s="127">
        <v>29881916.949999999</v>
      </c>
      <c r="C21" s="127">
        <v>299697.76</v>
      </c>
      <c r="D21" s="127">
        <v>0</v>
      </c>
      <c r="E21" s="128">
        <v>30181614.710000001</v>
      </c>
    </row>
    <row r="22" spans="1:5" ht="23.1" customHeight="1">
      <c r="A22" s="126" t="s">
        <v>147</v>
      </c>
      <c r="B22" s="127">
        <v>0</v>
      </c>
      <c r="C22" s="127">
        <v>117944468.84</v>
      </c>
      <c r="D22" s="127">
        <v>117944468.83</v>
      </c>
      <c r="E22" s="128">
        <v>0.01</v>
      </c>
    </row>
    <row r="23" spans="1:5" ht="23.1" customHeight="1">
      <c r="A23" s="126" t="s">
        <v>148</v>
      </c>
      <c r="B23" s="127">
        <v>717088.69</v>
      </c>
      <c r="C23" s="127">
        <v>2597220.4</v>
      </c>
      <c r="D23" s="127">
        <v>2090466.49</v>
      </c>
      <c r="E23" s="128">
        <v>1223842.6000000001</v>
      </c>
    </row>
    <row r="24" spans="1:5" ht="23.1" customHeight="1">
      <c r="A24" s="126" t="s">
        <v>149</v>
      </c>
      <c r="B24" s="127">
        <v>24809139.199999999</v>
      </c>
      <c r="C24" s="127">
        <v>19271995.079999998</v>
      </c>
      <c r="D24" s="127">
        <v>10412675.060000001</v>
      </c>
      <c r="E24" s="128">
        <v>33668459.219999999</v>
      </c>
    </row>
    <row r="25" spans="1:5" ht="23.1" customHeight="1">
      <c r="A25" s="126" t="s">
        <v>150</v>
      </c>
      <c r="B25" s="127">
        <v>172522704</v>
      </c>
      <c r="C25" s="127">
        <v>62837.9</v>
      </c>
      <c r="D25" s="127">
        <v>4397325.3099999996</v>
      </c>
      <c r="E25" s="128">
        <v>168188216.59</v>
      </c>
    </row>
    <row r="26" spans="1:5" ht="23.1" customHeight="1">
      <c r="A26" s="126" t="s">
        <v>151</v>
      </c>
      <c r="B26" s="127">
        <v>161138421.75</v>
      </c>
      <c r="C26" s="127">
        <v>75150152.010000005</v>
      </c>
      <c r="D26" s="127">
        <v>78357823.989999995</v>
      </c>
      <c r="E26" s="128">
        <v>157930749.77000001</v>
      </c>
    </row>
    <row r="27" spans="1:5" ht="23.1" customHeight="1">
      <c r="A27" s="126" t="s">
        <v>152</v>
      </c>
      <c r="B27" s="127">
        <v>46156237.799999997</v>
      </c>
      <c r="C27" s="127">
        <v>0</v>
      </c>
      <c r="D27" s="127">
        <v>662291.42000000004</v>
      </c>
      <c r="E27" s="128">
        <v>45493946.380000003</v>
      </c>
    </row>
    <row r="28" spans="1:5" ht="23.1" customHeight="1">
      <c r="A28" s="126" t="s">
        <v>388</v>
      </c>
      <c r="B28" s="127">
        <v>70000000</v>
      </c>
      <c r="C28" s="127">
        <v>0</v>
      </c>
      <c r="D28" s="127">
        <v>0</v>
      </c>
      <c r="E28" s="128">
        <v>70000000</v>
      </c>
    </row>
    <row r="29" spans="1:5" ht="23.1" customHeight="1">
      <c r="A29" s="126" t="s">
        <v>153</v>
      </c>
      <c r="B29" s="127">
        <v>12992.74</v>
      </c>
      <c r="C29" s="127">
        <v>0</v>
      </c>
      <c r="D29" s="127">
        <v>0</v>
      </c>
      <c r="E29" s="128">
        <v>12992.74</v>
      </c>
    </row>
    <row r="30" spans="1:5" ht="23.1" customHeight="1">
      <c r="A30" s="126" t="s">
        <v>154</v>
      </c>
      <c r="B30" s="127">
        <v>385565.91</v>
      </c>
      <c r="C30" s="127">
        <v>0</v>
      </c>
      <c r="D30" s="127">
        <v>0</v>
      </c>
      <c r="E30" s="128">
        <v>385565.91</v>
      </c>
    </row>
    <row r="31" spans="1:5" ht="23.1" customHeight="1">
      <c r="A31" s="126" t="s">
        <v>155</v>
      </c>
      <c r="B31" s="127">
        <v>45442544.689999998</v>
      </c>
      <c r="C31" s="127">
        <v>1000072</v>
      </c>
      <c r="D31" s="127">
        <v>69821.710000000006</v>
      </c>
      <c r="E31" s="128">
        <v>46372794.979999997</v>
      </c>
    </row>
    <row r="32" spans="1:5" ht="23.1" customHeight="1">
      <c r="A32" s="126" t="s">
        <v>156</v>
      </c>
      <c r="B32" s="127">
        <v>1959357.79</v>
      </c>
      <c r="C32" s="127">
        <v>0</v>
      </c>
      <c r="D32" s="127">
        <v>373715.05</v>
      </c>
      <c r="E32" s="128">
        <v>1585642.74</v>
      </c>
    </row>
    <row r="33" spans="1:5" ht="23.1" customHeight="1">
      <c r="A33" s="126" t="s">
        <v>157</v>
      </c>
      <c r="B33" s="127">
        <v>74590.490000000005</v>
      </c>
      <c r="C33" s="127">
        <v>0</v>
      </c>
      <c r="D33" s="127">
        <v>74590.490000000005</v>
      </c>
      <c r="E33" s="128">
        <v>0</v>
      </c>
    </row>
    <row r="34" spans="1:5" ht="23.1" customHeight="1">
      <c r="A34" s="126" t="s">
        <v>158</v>
      </c>
      <c r="B34" s="127">
        <v>74423415.209999993</v>
      </c>
      <c r="C34" s="127">
        <v>552365.5</v>
      </c>
      <c r="D34" s="127">
        <v>642790.86</v>
      </c>
      <c r="E34" s="128">
        <v>74332989.849999994</v>
      </c>
    </row>
    <row r="35" spans="1:5" ht="23.1" customHeight="1">
      <c r="A35" s="126" t="s">
        <v>159</v>
      </c>
      <c r="B35" s="127">
        <v>7500093.9299999997</v>
      </c>
      <c r="C35" s="127">
        <v>0</v>
      </c>
      <c r="D35" s="127">
        <v>3253532.16</v>
      </c>
      <c r="E35" s="128">
        <v>4246561.7699999996</v>
      </c>
    </row>
    <row r="36" spans="1:5" ht="23.1" customHeight="1">
      <c r="A36" s="126" t="s">
        <v>160</v>
      </c>
      <c r="B36" s="127">
        <v>2558686.65</v>
      </c>
      <c r="C36" s="127">
        <v>1227524.67</v>
      </c>
      <c r="D36" s="127">
        <v>1968563.6</v>
      </c>
      <c r="E36" s="128">
        <v>1817647.72</v>
      </c>
    </row>
    <row r="37" spans="1:5" ht="23.1" customHeight="1">
      <c r="A37" s="126" t="s">
        <v>161</v>
      </c>
      <c r="B37" s="127">
        <v>127911936.29000001</v>
      </c>
      <c r="C37" s="127">
        <v>20041.650000000001</v>
      </c>
      <c r="D37" s="127">
        <v>14846832.51</v>
      </c>
      <c r="E37" s="128">
        <v>113085145.43000001</v>
      </c>
    </row>
    <row r="38" spans="1:5" ht="23.1" customHeight="1">
      <c r="A38" s="126" t="s">
        <v>162</v>
      </c>
      <c r="B38" s="127">
        <v>1100000000</v>
      </c>
      <c r="C38" s="127">
        <v>0</v>
      </c>
      <c r="D38" s="127">
        <v>0</v>
      </c>
      <c r="E38" s="128">
        <v>1100000000</v>
      </c>
    </row>
    <row r="39" spans="1:5" ht="23.1" customHeight="1">
      <c r="A39" s="126" t="s">
        <v>163</v>
      </c>
      <c r="B39" s="127">
        <v>869090480.59000003</v>
      </c>
      <c r="C39" s="127">
        <v>12650293.720000001</v>
      </c>
      <c r="D39" s="127">
        <v>84805027.939999998</v>
      </c>
      <c r="E39" s="128">
        <v>796935746.37</v>
      </c>
    </row>
    <row r="40" spans="1:5" ht="23.1" customHeight="1">
      <c r="A40" s="126" t="s">
        <v>164</v>
      </c>
      <c r="B40" s="127">
        <v>5818016.8099999996</v>
      </c>
      <c r="C40" s="127">
        <v>1765106.22</v>
      </c>
      <c r="D40" s="127">
        <v>1866517.18</v>
      </c>
      <c r="E40" s="128">
        <v>5716605.8499999996</v>
      </c>
    </row>
    <row r="41" spans="1:5" ht="23.1" customHeight="1">
      <c r="A41" s="126" t="s">
        <v>165</v>
      </c>
      <c r="B41" s="127">
        <v>1647133.14</v>
      </c>
      <c r="C41" s="127">
        <v>0</v>
      </c>
      <c r="D41" s="127">
        <v>1647133.14</v>
      </c>
      <c r="E41" s="128">
        <v>0</v>
      </c>
    </row>
    <row r="42" spans="1:5" ht="23.1" customHeight="1">
      <c r="A42" s="126" t="s">
        <v>166</v>
      </c>
      <c r="B42" s="127">
        <v>17675986.149999999</v>
      </c>
      <c r="C42" s="127">
        <v>393273.15</v>
      </c>
      <c r="D42" s="127">
        <v>313105.91999999998</v>
      </c>
      <c r="E42" s="128">
        <v>17756153.379999999</v>
      </c>
    </row>
    <row r="43" spans="1:5" ht="23.1" customHeight="1">
      <c r="A43" s="126" t="s">
        <v>167</v>
      </c>
      <c r="B43" s="127">
        <v>702972252.09000003</v>
      </c>
      <c r="C43" s="127">
        <v>5987476.5199999996</v>
      </c>
      <c r="D43" s="127">
        <v>39453300</v>
      </c>
      <c r="E43" s="128">
        <v>669506428.61000001</v>
      </c>
    </row>
    <row r="44" spans="1:5" ht="23.1" customHeight="1">
      <c r="A44" s="126" t="s">
        <v>168</v>
      </c>
      <c r="B44" s="127">
        <v>789393.97</v>
      </c>
      <c r="C44" s="127">
        <v>47.32</v>
      </c>
      <c r="D44" s="127">
        <v>56167.83</v>
      </c>
      <c r="E44" s="128">
        <v>733273.46</v>
      </c>
    </row>
    <row r="45" spans="1:5" ht="23.1" customHeight="1">
      <c r="A45" s="126" t="s">
        <v>169</v>
      </c>
      <c r="B45" s="127">
        <v>2091810386.4000001</v>
      </c>
      <c r="C45" s="127">
        <v>22501312.609999999</v>
      </c>
      <c r="D45" s="127">
        <v>81919615.349999994</v>
      </c>
      <c r="E45" s="128">
        <v>2032392083.6600001</v>
      </c>
    </row>
    <row r="46" spans="1:5" ht="23.1" customHeight="1">
      <c r="A46" s="126" t="s">
        <v>170</v>
      </c>
      <c r="B46" s="127">
        <v>1404757844.05</v>
      </c>
      <c r="C46" s="127">
        <v>224656920.91</v>
      </c>
      <c r="D46" s="127">
        <v>102503741.65000001</v>
      </c>
      <c r="E46" s="128">
        <v>1526911023.3099999</v>
      </c>
    </row>
    <row r="47" spans="1:5" ht="23.1" customHeight="1">
      <c r="A47" s="126" t="s">
        <v>171</v>
      </c>
      <c r="B47" s="127">
        <v>166273941.41</v>
      </c>
      <c r="C47" s="127">
        <v>0</v>
      </c>
      <c r="D47" s="127">
        <v>0</v>
      </c>
      <c r="E47" s="128">
        <v>166273941.41</v>
      </c>
    </row>
    <row r="48" spans="1:5" ht="23.1" customHeight="1">
      <c r="A48" s="126" t="s">
        <v>172</v>
      </c>
      <c r="B48" s="127">
        <v>764663.74</v>
      </c>
      <c r="C48" s="127">
        <v>0</v>
      </c>
      <c r="D48" s="127">
        <v>0</v>
      </c>
      <c r="E48" s="128">
        <v>764663.74</v>
      </c>
    </row>
    <row r="49" spans="1:5" ht="23.1" customHeight="1">
      <c r="A49" s="126" t="s">
        <v>173</v>
      </c>
      <c r="B49" s="127">
        <v>51617100.439999998</v>
      </c>
      <c r="C49" s="127">
        <v>39291218.280000001</v>
      </c>
      <c r="D49" s="127">
        <v>35281632.159999996</v>
      </c>
      <c r="E49" s="128">
        <v>55626686.560000002</v>
      </c>
    </row>
    <row r="50" spans="1:5" ht="23.1" customHeight="1">
      <c r="A50" s="126" t="s">
        <v>174</v>
      </c>
      <c r="B50" s="127">
        <v>554832.64000000001</v>
      </c>
      <c r="C50" s="127">
        <v>40000</v>
      </c>
      <c r="D50" s="127">
        <v>9655.18</v>
      </c>
      <c r="E50" s="128">
        <v>585177.46</v>
      </c>
    </row>
    <row r="51" spans="1:5" ht="23.1" customHeight="1">
      <c r="A51" s="126" t="s">
        <v>175</v>
      </c>
      <c r="B51" s="127">
        <v>342443414.06</v>
      </c>
      <c r="C51" s="127">
        <v>162336098.94</v>
      </c>
      <c r="D51" s="127">
        <v>27217964.879999999</v>
      </c>
      <c r="E51" s="128">
        <v>477561548.12</v>
      </c>
    </row>
    <row r="52" spans="1:5" ht="23.1" customHeight="1">
      <c r="A52" s="126" t="s">
        <v>176</v>
      </c>
      <c r="B52" s="127">
        <v>1296811.8899999999</v>
      </c>
      <c r="C52" s="127">
        <v>1787128.29</v>
      </c>
      <c r="D52" s="127">
        <v>1620909.47</v>
      </c>
      <c r="E52" s="128">
        <v>1463030.71</v>
      </c>
    </row>
    <row r="53" spans="1:5" ht="23.1" customHeight="1">
      <c r="A53" s="126" t="s">
        <v>177</v>
      </c>
      <c r="B53" s="127">
        <v>182849717.69999999</v>
      </c>
      <c r="C53" s="127">
        <v>10245456.84</v>
      </c>
      <c r="D53" s="127">
        <v>24512875.32</v>
      </c>
      <c r="E53" s="128">
        <v>168582299.22</v>
      </c>
    </row>
    <row r="54" spans="1:5" ht="23.1" customHeight="1">
      <c r="A54" s="126" t="s">
        <v>178</v>
      </c>
      <c r="B54" s="127">
        <v>1867516687.5599999</v>
      </c>
      <c r="C54" s="127">
        <v>95773586.590000004</v>
      </c>
      <c r="D54" s="127">
        <v>570785592.51999998</v>
      </c>
      <c r="E54" s="128">
        <v>1392504681.6300001</v>
      </c>
    </row>
    <row r="55" spans="1:5" ht="23.1" customHeight="1">
      <c r="A55" s="126" t="s">
        <v>179</v>
      </c>
      <c r="B55" s="127">
        <v>2576116054.5</v>
      </c>
      <c r="C55" s="127">
        <v>6673427.0800000001</v>
      </c>
      <c r="D55" s="127">
        <v>125326329.17</v>
      </c>
      <c r="E55" s="128">
        <v>2457463152.4099998</v>
      </c>
    </row>
    <row r="56" spans="1:5" ht="23.1" customHeight="1">
      <c r="A56" s="126" t="s">
        <v>180</v>
      </c>
      <c r="B56" s="127">
        <v>34029789.450000003</v>
      </c>
      <c r="C56" s="127">
        <v>0</v>
      </c>
      <c r="D56" s="127">
        <v>417548.16</v>
      </c>
      <c r="E56" s="128">
        <v>33612241.289999999</v>
      </c>
    </row>
    <row r="57" spans="1:5" ht="23.1" customHeight="1">
      <c r="A57" s="126" t="s">
        <v>181</v>
      </c>
      <c r="B57" s="127">
        <v>3389686.29</v>
      </c>
      <c r="C57" s="127">
        <v>18814.97</v>
      </c>
      <c r="D57" s="127">
        <v>0</v>
      </c>
      <c r="E57" s="128">
        <v>3408501.26</v>
      </c>
    </row>
    <row r="58" spans="1:5" ht="23.1" customHeight="1">
      <c r="A58" s="126" t="s">
        <v>182</v>
      </c>
      <c r="B58" s="127">
        <v>9898378.2400000002</v>
      </c>
      <c r="C58" s="127">
        <v>315767.96000000002</v>
      </c>
      <c r="D58" s="127">
        <v>2138991.15</v>
      </c>
      <c r="E58" s="128">
        <v>8075155.0499999998</v>
      </c>
    </row>
    <row r="59" spans="1:5" ht="23.1" customHeight="1">
      <c r="A59" s="126" t="s">
        <v>183</v>
      </c>
      <c r="B59" s="127">
        <v>818464386.47000003</v>
      </c>
      <c r="C59" s="127">
        <v>67142246.049999997</v>
      </c>
      <c r="D59" s="127">
        <v>29631134.68</v>
      </c>
      <c r="E59" s="128">
        <v>855975497.84000003</v>
      </c>
    </row>
    <row r="60" spans="1:5" ht="23.1" customHeight="1">
      <c r="A60" s="126" t="s">
        <v>184</v>
      </c>
      <c r="B60" s="127">
        <v>1574205439.98</v>
      </c>
      <c r="C60" s="127">
        <v>0</v>
      </c>
      <c r="D60" s="127">
        <v>8036342.6399999997</v>
      </c>
      <c r="E60" s="128">
        <v>1566169097.3399999</v>
      </c>
    </row>
    <row r="61" spans="1:5" ht="23.1" customHeight="1">
      <c r="A61" s="126" t="s">
        <v>185</v>
      </c>
      <c r="B61" s="127">
        <v>1229301348.1700001</v>
      </c>
      <c r="C61" s="127">
        <v>0</v>
      </c>
      <c r="D61" s="127">
        <v>0</v>
      </c>
      <c r="E61" s="128">
        <v>1229301348.1700001</v>
      </c>
    </row>
    <row r="62" spans="1:5" ht="23.1" customHeight="1">
      <c r="A62" s="126" t="s">
        <v>186</v>
      </c>
      <c r="B62" s="127">
        <v>17927102.609999999</v>
      </c>
      <c r="C62" s="127">
        <v>59742419.520000003</v>
      </c>
      <c r="D62" s="127">
        <v>33511112.629999999</v>
      </c>
      <c r="E62" s="128">
        <v>44158409.5</v>
      </c>
    </row>
    <row r="63" spans="1:5" ht="23.1" customHeight="1">
      <c r="A63" s="124" t="s">
        <v>126</v>
      </c>
      <c r="B63" s="113">
        <v>31860963.68</v>
      </c>
      <c r="C63" s="113">
        <v>6079354.7800000003</v>
      </c>
      <c r="D63" s="113">
        <v>11112712</v>
      </c>
      <c r="E63" s="125">
        <v>26827606.460000001</v>
      </c>
    </row>
    <row r="64" spans="1:5" ht="23.1" customHeight="1">
      <c r="A64" s="126" t="s">
        <v>187</v>
      </c>
      <c r="B64" s="127">
        <v>31860963.68</v>
      </c>
      <c r="C64" s="127">
        <v>6079354.7800000003</v>
      </c>
      <c r="D64" s="127">
        <v>11112712</v>
      </c>
      <c r="E64" s="128">
        <v>26827606.460000001</v>
      </c>
    </row>
    <row r="65" spans="1:5" ht="23.1" customHeight="1">
      <c r="A65" s="124" t="s">
        <v>129</v>
      </c>
      <c r="B65" s="113">
        <v>1448380915.5799999</v>
      </c>
      <c r="C65" s="113">
        <v>668181892.04999995</v>
      </c>
      <c r="D65" s="113">
        <v>454523110.66000003</v>
      </c>
      <c r="E65" s="125">
        <v>1662039696.97</v>
      </c>
    </row>
    <row r="66" spans="1:5" ht="23.1" customHeight="1">
      <c r="A66" s="126" t="s">
        <v>195</v>
      </c>
      <c r="B66" s="127">
        <v>266714.36</v>
      </c>
      <c r="C66" s="127">
        <v>333088.17</v>
      </c>
      <c r="D66" s="127">
        <v>334619.44</v>
      </c>
      <c r="E66" s="128">
        <v>265183.09000000003</v>
      </c>
    </row>
    <row r="67" spans="1:5" ht="23.1" customHeight="1">
      <c r="A67" s="126" t="s">
        <v>188</v>
      </c>
      <c r="B67" s="127">
        <v>9020</v>
      </c>
      <c r="C67" s="127">
        <v>19168.25</v>
      </c>
      <c r="D67" s="127">
        <v>10924</v>
      </c>
      <c r="E67" s="128">
        <v>17264.25</v>
      </c>
    </row>
    <row r="68" spans="1:5" ht="23.1" customHeight="1">
      <c r="A68" s="126" t="s">
        <v>189</v>
      </c>
      <c r="B68" s="127">
        <v>1267663681.22</v>
      </c>
      <c r="C68" s="127">
        <v>667829635.63</v>
      </c>
      <c r="D68" s="127">
        <v>453796503.56999999</v>
      </c>
      <c r="E68" s="128">
        <v>1481696813.28</v>
      </c>
    </row>
    <row r="69" spans="1:5" ht="23.1" customHeight="1">
      <c r="A69" s="126" t="s">
        <v>384</v>
      </c>
      <c r="B69" s="127">
        <v>180441500</v>
      </c>
      <c r="C69" s="127">
        <v>0</v>
      </c>
      <c r="D69" s="127">
        <v>381063.65</v>
      </c>
      <c r="E69" s="128">
        <v>180060436.34999999</v>
      </c>
    </row>
    <row r="70" spans="1:5" ht="23.1" customHeight="1">
      <c r="A70" s="191" t="s">
        <v>191</v>
      </c>
      <c r="B70" s="152">
        <v>23453843991.75</v>
      </c>
      <c r="C70" s="152">
        <v>198920802815.88</v>
      </c>
      <c r="D70" s="152">
        <v>188620784984.23001</v>
      </c>
      <c r="E70" s="153">
        <v>33753861823.400002</v>
      </c>
    </row>
    <row r="71" spans="1:5" ht="23.1" customHeight="1">
      <c r="A71" s="126" t="s">
        <v>192</v>
      </c>
      <c r="B71" s="127">
        <v>23393734320.880001</v>
      </c>
      <c r="C71" s="127">
        <v>198865266863.20001</v>
      </c>
      <c r="D71" s="127">
        <v>188546172051.54999</v>
      </c>
      <c r="E71" s="128">
        <v>33712829132.529999</v>
      </c>
    </row>
    <row r="72" spans="1:5" ht="23.1" customHeight="1">
      <c r="A72" s="126" t="s">
        <v>193</v>
      </c>
      <c r="B72" s="127">
        <v>59970892.159999996</v>
      </c>
      <c r="C72" s="127">
        <v>54354881.32</v>
      </c>
      <c r="D72" s="127">
        <v>73905107.109999999</v>
      </c>
      <c r="E72" s="128">
        <v>40420666.369999997</v>
      </c>
    </row>
    <row r="73" spans="1:5" ht="23.1" customHeight="1">
      <c r="A73" s="126" t="s">
        <v>194</v>
      </c>
      <c r="B73" s="127">
        <v>138778.71</v>
      </c>
      <c r="C73" s="127">
        <v>1181071.3600000001</v>
      </c>
      <c r="D73" s="127">
        <v>707825.57</v>
      </c>
      <c r="E73" s="128">
        <v>612024.5</v>
      </c>
    </row>
    <row r="74" spans="1:5" ht="23.1" customHeight="1">
      <c r="A74" s="124" t="s">
        <v>108</v>
      </c>
      <c r="B74" s="113">
        <v>706790753.96000004</v>
      </c>
      <c r="C74" s="113">
        <v>62125000.509999998</v>
      </c>
      <c r="D74" s="113">
        <v>73007133.909999996</v>
      </c>
      <c r="E74" s="125">
        <v>695908620.55999994</v>
      </c>
    </row>
    <row r="75" spans="1:5" ht="23.1" customHeight="1">
      <c r="A75" s="126" t="s">
        <v>196</v>
      </c>
      <c r="B75" s="127">
        <v>5509971.9000000004</v>
      </c>
      <c r="C75" s="127">
        <v>1016689.32</v>
      </c>
      <c r="D75" s="127">
        <v>1276759.78</v>
      </c>
      <c r="E75" s="128">
        <v>5249901.4400000004</v>
      </c>
    </row>
    <row r="76" spans="1:5" ht="23.1" customHeight="1">
      <c r="A76" s="126" t="s">
        <v>197</v>
      </c>
      <c r="B76" s="127">
        <v>10070263.189999999</v>
      </c>
      <c r="C76" s="127">
        <v>0</v>
      </c>
      <c r="D76" s="127">
        <v>4031367</v>
      </c>
      <c r="E76" s="128">
        <v>6038896.1900000004</v>
      </c>
    </row>
    <row r="77" spans="1:5" ht="23.1" customHeight="1">
      <c r="A77" s="126" t="s">
        <v>198</v>
      </c>
      <c r="B77" s="127">
        <v>1452869.29</v>
      </c>
      <c r="C77" s="127">
        <v>10587.27</v>
      </c>
      <c r="D77" s="127">
        <v>3967.06</v>
      </c>
      <c r="E77" s="128">
        <v>1459489.5</v>
      </c>
    </row>
    <row r="78" spans="1:5" ht="23.1" customHeight="1">
      <c r="A78" s="126" t="s">
        <v>199</v>
      </c>
      <c r="B78" s="127">
        <v>217437575.43000001</v>
      </c>
      <c r="C78" s="127">
        <v>31783222.449999999</v>
      </c>
      <c r="D78" s="127">
        <v>28784999.559999999</v>
      </c>
      <c r="E78" s="128">
        <v>220435798.31999999</v>
      </c>
    </row>
    <row r="79" spans="1:5" ht="23.1" customHeight="1">
      <c r="A79" s="126" t="s">
        <v>200</v>
      </c>
      <c r="B79" s="127">
        <v>301869503.60000002</v>
      </c>
      <c r="C79" s="127">
        <v>12390190.460000001</v>
      </c>
      <c r="D79" s="127">
        <v>10658850.039999999</v>
      </c>
      <c r="E79" s="128">
        <v>303600844.01999998</v>
      </c>
    </row>
    <row r="80" spans="1:5" ht="23.1" customHeight="1">
      <c r="A80" s="126" t="s">
        <v>201</v>
      </c>
      <c r="B80" s="127">
        <v>31858593.390000001</v>
      </c>
      <c r="C80" s="127">
        <v>1826434.41</v>
      </c>
      <c r="D80" s="127">
        <v>1992427.07</v>
      </c>
      <c r="E80" s="128">
        <v>31692600.73</v>
      </c>
    </row>
    <row r="81" spans="1:5" ht="23.1" customHeight="1">
      <c r="A81" s="126" t="s">
        <v>202</v>
      </c>
      <c r="B81" s="127">
        <v>2739198.42</v>
      </c>
      <c r="C81" s="127">
        <v>0</v>
      </c>
      <c r="D81" s="127">
        <v>910142.54</v>
      </c>
      <c r="E81" s="128">
        <v>1829055.88</v>
      </c>
    </row>
    <row r="82" spans="1:5" ht="23.1" customHeight="1">
      <c r="A82" s="126" t="s">
        <v>170</v>
      </c>
      <c r="B82" s="127">
        <v>2441013.54</v>
      </c>
      <c r="C82" s="127">
        <v>0</v>
      </c>
      <c r="D82" s="127">
        <v>28477.15</v>
      </c>
      <c r="E82" s="128">
        <v>2412536.39</v>
      </c>
    </row>
    <row r="83" spans="1:5" ht="23.1" customHeight="1">
      <c r="A83" s="126" t="s">
        <v>203</v>
      </c>
      <c r="B83" s="127">
        <v>64083305.969999999</v>
      </c>
      <c r="C83" s="127">
        <v>3535.31</v>
      </c>
      <c r="D83" s="127">
        <v>18937351.780000001</v>
      </c>
      <c r="E83" s="128">
        <v>45149489.5</v>
      </c>
    </row>
    <row r="84" spans="1:5" ht="23.1" customHeight="1">
      <c r="A84" s="126" t="s">
        <v>204</v>
      </c>
      <c r="B84" s="127">
        <v>17207962.91</v>
      </c>
      <c r="C84" s="127">
        <v>15087511.630000001</v>
      </c>
      <c r="D84" s="127">
        <v>5010669.38</v>
      </c>
      <c r="E84" s="128">
        <v>27284805.16</v>
      </c>
    </row>
    <row r="85" spans="1:5" ht="23.1" customHeight="1">
      <c r="A85" s="126" t="s">
        <v>181</v>
      </c>
      <c r="B85" s="127">
        <v>52120496.32</v>
      </c>
      <c r="C85" s="127">
        <v>6829.66</v>
      </c>
      <c r="D85" s="127">
        <v>1372122.55</v>
      </c>
      <c r="E85" s="128">
        <v>50755203.43</v>
      </c>
    </row>
    <row r="86" spans="1:5" ht="23.1" customHeight="1">
      <c r="A86" s="124" t="s">
        <v>132</v>
      </c>
      <c r="B86" s="113">
        <v>20420641183.119999</v>
      </c>
      <c r="C86" s="113">
        <v>61277507997.650002</v>
      </c>
      <c r="D86" s="113">
        <v>61414614680.93</v>
      </c>
      <c r="E86" s="125">
        <v>20283534499.84</v>
      </c>
    </row>
    <row r="87" spans="1:5" ht="23.1" customHeight="1">
      <c r="A87" s="126" t="s">
        <v>205</v>
      </c>
      <c r="B87" s="127">
        <v>9063607.4800000004</v>
      </c>
      <c r="C87" s="127">
        <v>11586.17</v>
      </c>
      <c r="D87" s="127">
        <v>0</v>
      </c>
      <c r="E87" s="128">
        <v>9075193.6500000004</v>
      </c>
    </row>
    <row r="88" spans="1:5" ht="23.1" customHeight="1">
      <c r="A88" s="126" t="s">
        <v>206</v>
      </c>
      <c r="B88" s="127">
        <v>781686245.91999996</v>
      </c>
      <c r="C88" s="127">
        <v>1393154418.6099999</v>
      </c>
      <c r="D88" s="127">
        <v>1445586375.9300001</v>
      </c>
      <c r="E88" s="128">
        <v>729254288.60000002</v>
      </c>
    </row>
    <row r="89" spans="1:5" ht="23.1" customHeight="1">
      <c r="A89" s="126" t="s">
        <v>207</v>
      </c>
      <c r="B89" s="127">
        <v>19622978620.619999</v>
      </c>
      <c r="C89" s="127">
        <v>59866966439.629997</v>
      </c>
      <c r="D89" s="127">
        <v>59954028305</v>
      </c>
      <c r="E89" s="128">
        <v>19535916755.25</v>
      </c>
    </row>
    <row r="90" spans="1:5" ht="23.1" customHeight="1">
      <c r="A90" s="126" t="s">
        <v>208</v>
      </c>
      <c r="B90" s="127">
        <v>6912709.0999999996</v>
      </c>
      <c r="C90" s="127">
        <v>17375553.239999998</v>
      </c>
      <c r="D90" s="127">
        <v>15000000</v>
      </c>
      <c r="E90" s="128">
        <v>9288262.3399999999</v>
      </c>
    </row>
    <row r="91" spans="1:5" ht="23.1" customHeight="1">
      <c r="A91" s="124" t="s">
        <v>209</v>
      </c>
      <c r="B91" s="113">
        <v>262428998.75999999</v>
      </c>
      <c r="C91" s="113">
        <v>23533182.32</v>
      </c>
      <c r="D91" s="113">
        <v>39780934.640000001</v>
      </c>
      <c r="E91" s="125">
        <v>246181246.44</v>
      </c>
    </row>
    <row r="92" spans="1:5" ht="23.1" customHeight="1">
      <c r="A92" s="126" t="s">
        <v>210</v>
      </c>
      <c r="B92" s="127">
        <v>3722207.79</v>
      </c>
      <c r="C92" s="127">
        <v>800000</v>
      </c>
      <c r="D92" s="127">
        <v>665574.07999999996</v>
      </c>
      <c r="E92" s="128">
        <v>3856633.71</v>
      </c>
    </row>
    <row r="93" spans="1:5" ht="23.1" customHeight="1">
      <c r="A93" s="126" t="s">
        <v>211</v>
      </c>
      <c r="B93" s="127">
        <v>1354207.56</v>
      </c>
      <c r="C93" s="127">
        <v>115674.48</v>
      </c>
      <c r="D93" s="127">
        <v>192171.7</v>
      </c>
      <c r="E93" s="128">
        <v>1277710.3400000001</v>
      </c>
    </row>
    <row r="94" spans="1:5" ht="23.1" customHeight="1">
      <c r="A94" s="126" t="s">
        <v>376</v>
      </c>
      <c r="B94" s="127">
        <v>6358455.25</v>
      </c>
      <c r="C94" s="127">
        <v>5190000.01</v>
      </c>
      <c r="D94" s="127">
        <v>1927642.45</v>
      </c>
      <c r="E94" s="128">
        <v>9620812.8100000005</v>
      </c>
    </row>
    <row r="95" spans="1:5" ht="23.1" customHeight="1">
      <c r="A95" s="126" t="s">
        <v>212</v>
      </c>
      <c r="B95" s="127">
        <v>69793717.010000005</v>
      </c>
      <c r="C95" s="127">
        <v>7739066.7300000004</v>
      </c>
      <c r="D95" s="127">
        <v>21811540.359999999</v>
      </c>
      <c r="E95" s="128">
        <v>55721243.380000003</v>
      </c>
    </row>
    <row r="96" spans="1:5" ht="23.1" customHeight="1">
      <c r="A96" s="126" t="s">
        <v>213</v>
      </c>
      <c r="B96" s="127">
        <v>867638.94</v>
      </c>
      <c r="C96" s="127">
        <v>0</v>
      </c>
      <c r="D96" s="127">
        <v>0</v>
      </c>
      <c r="E96" s="128">
        <v>867638.94</v>
      </c>
    </row>
    <row r="97" spans="1:5" ht="23.1" customHeight="1">
      <c r="A97" s="126" t="s">
        <v>385</v>
      </c>
      <c r="B97" s="127">
        <v>5000000</v>
      </c>
      <c r="C97" s="127">
        <v>0</v>
      </c>
      <c r="D97" s="127">
        <v>0</v>
      </c>
      <c r="E97" s="128">
        <v>5000000</v>
      </c>
    </row>
    <row r="98" spans="1:5" ht="23.1" customHeight="1">
      <c r="A98" s="126" t="s">
        <v>214</v>
      </c>
      <c r="B98" s="127">
        <v>3550.57</v>
      </c>
      <c r="C98" s="127">
        <v>0</v>
      </c>
      <c r="D98" s="127">
        <v>3431.78</v>
      </c>
      <c r="E98" s="128">
        <v>118.79</v>
      </c>
    </row>
    <row r="99" spans="1:5" ht="23.1" customHeight="1">
      <c r="A99" s="126" t="s">
        <v>215</v>
      </c>
      <c r="B99" s="127">
        <v>51179.57</v>
      </c>
      <c r="C99" s="127">
        <v>0</v>
      </c>
      <c r="D99" s="127">
        <v>0.28999999999999998</v>
      </c>
      <c r="E99" s="128">
        <v>51179.28</v>
      </c>
    </row>
    <row r="100" spans="1:5" ht="23.1" customHeight="1">
      <c r="A100" s="126" t="s">
        <v>216</v>
      </c>
      <c r="B100" s="127">
        <v>555020.46</v>
      </c>
      <c r="C100" s="127">
        <v>779.35</v>
      </c>
      <c r="D100" s="127">
        <v>168685.45</v>
      </c>
      <c r="E100" s="128">
        <v>387114.36</v>
      </c>
    </row>
    <row r="101" spans="1:5" ht="23.1" customHeight="1">
      <c r="A101" s="126" t="s">
        <v>217</v>
      </c>
      <c r="B101" s="127">
        <v>8120559.3700000001</v>
      </c>
      <c r="C101" s="127">
        <v>233513.58</v>
      </c>
      <c r="D101" s="127">
        <v>7012515.3799999999</v>
      </c>
      <c r="E101" s="128">
        <v>1341557.57</v>
      </c>
    </row>
    <row r="102" spans="1:5" ht="23.1" customHeight="1">
      <c r="A102" s="126" t="s">
        <v>218</v>
      </c>
      <c r="B102" s="127">
        <v>5294940.3499999996</v>
      </c>
      <c r="C102" s="127">
        <v>2438528.7000000002</v>
      </c>
      <c r="D102" s="127">
        <v>1368038.8</v>
      </c>
      <c r="E102" s="128">
        <v>6365430.25</v>
      </c>
    </row>
    <row r="103" spans="1:5" ht="23.1" customHeight="1">
      <c r="A103" s="126" t="s">
        <v>219</v>
      </c>
      <c r="B103" s="127">
        <v>1043164.96</v>
      </c>
      <c r="C103" s="127">
        <v>0</v>
      </c>
      <c r="D103" s="127">
        <v>0</v>
      </c>
      <c r="E103" s="128">
        <v>1043164.96</v>
      </c>
    </row>
    <row r="104" spans="1:5" ht="23.1" customHeight="1">
      <c r="A104" s="126" t="s">
        <v>220</v>
      </c>
      <c r="B104" s="127">
        <v>18452149.690000001</v>
      </c>
      <c r="C104" s="127">
        <v>21000</v>
      </c>
      <c r="D104" s="127">
        <v>1126670.72</v>
      </c>
      <c r="E104" s="128">
        <v>17346478.969999999</v>
      </c>
    </row>
    <row r="105" spans="1:5" ht="23.1" customHeight="1">
      <c r="A105" s="126" t="s">
        <v>221</v>
      </c>
      <c r="B105" s="127">
        <v>252173.11</v>
      </c>
      <c r="C105" s="127">
        <v>383904.39</v>
      </c>
      <c r="D105" s="127">
        <v>10727.18</v>
      </c>
      <c r="E105" s="128">
        <v>625350.31999999995</v>
      </c>
    </row>
    <row r="106" spans="1:5" ht="23.1" customHeight="1">
      <c r="A106" s="126" t="s">
        <v>222</v>
      </c>
      <c r="B106" s="127">
        <v>930042.66</v>
      </c>
      <c r="C106" s="127">
        <v>1341.26</v>
      </c>
      <c r="D106" s="127">
        <v>5121.0200000000004</v>
      </c>
      <c r="E106" s="128">
        <v>926262.9</v>
      </c>
    </row>
    <row r="107" spans="1:5" ht="23.1" customHeight="1">
      <c r="A107" s="126" t="s">
        <v>223</v>
      </c>
      <c r="B107" s="127">
        <v>774.4</v>
      </c>
      <c r="C107" s="127">
        <v>0</v>
      </c>
      <c r="D107" s="127">
        <v>0</v>
      </c>
      <c r="E107" s="128">
        <v>774.4</v>
      </c>
    </row>
    <row r="108" spans="1:5" ht="23.1" customHeight="1">
      <c r="A108" s="126" t="s">
        <v>382</v>
      </c>
      <c r="B108" s="127">
        <v>10.18</v>
      </c>
      <c r="C108" s="127">
        <v>0</v>
      </c>
      <c r="D108" s="127">
        <v>0</v>
      </c>
      <c r="E108" s="128">
        <v>10.18</v>
      </c>
    </row>
    <row r="109" spans="1:5" ht="23.1" customHeight="1">
      <c r="A109" s="126" t="s">
        <v>224</v>
      </c>
      <c r="B109" s="127">
        <v>127812.14</v>
      </c>
      <c r="C109" s="127">
        <v>0</v>
      </c>
      <c r="D109" s="127">
        <v>4279.8</v>
      </c>
      <c r="E109" s="128">
        <v>123532.34</v>
      </c>
    </row>
    <row r="110" spans="1:5" ht="23.1" customHeight="1">
      <c r="A110" s="126" t="s">
        <v>225</v>
      </c>
      <c r="B110" s="127">
        <v>0.11</v>
      </c>
      <c r="C110" s="127">
        <v>0</v>
      </c>
      <c r="D110" s="127">
        <v>0</v>
      </c>
      <c r="E110" s="128">
        <v>0.11</v>
      </c>
    </row>
    <row r="111" spans="1:5" ht="23.1" customHeight="1">
      <c r="A111" s="126" t="s">
        <v>226</v>
      </c>
      <c r="B111" s="127">
        <v>1928562.72</v>
      </c>
      <c r="C111" s="127">
        <v>0</v>
      </c>
      <c r="D111" s="127">
        <v>35696.74</v>
      </c>
      <c r="E111" s="128">
        <v>1892865.98</v>
      </c>
    </row>
    <row r="112" spans="1:5" ht="23.1" customHeight="1">
      <c r="A112" s="126" t="s">
        <v>389</v>
      </c>
      <c r="B112" s="127">
        <v>105192447.55</v>
      </c>
      <c r="C112" s="127">
        <v>0</v>
      </c>
      <c r="D112" s="127">
        <v>1465736.57</v>
      </c>
      <c r="E112" s="128">
        <v>103726710.98</v>
      </c>
    </row>
    <row r="113" spans="1:5" ht="23.1" customHeight="1">
      <c r="A113" s="126" t="s">
        <v>227</v>
      </c>
      <c r="B113" s="127">
        <v>6772987.9299999997</v>
      </c>
      <c r="C113" s="127">
        <v>0</v>
      </c>
      <c r="D113" s="127">
        <v>104737.58</v>
      </c>
      <c r="E113" s="128">
        <v>6668250.3499999996</v>
      </c>
    </row>
    <row r="114" spans="1:5" ht="23.1" customHeight="1">
      <c r="A114" s="126" t="s">
        <v>228</v>
      </c>
      <c r="B114" s="127">
        <v>8340827.0800000001</v>
      </c>
      <c r="C114" s="127">
        <v>2765080.93</v>
      </c>
      <c r="D114" s="127">
        <v>3025144.28</v>
      </c>
      <c r="E114" s="128">
        <v>8080763.7300000004</v>
      </c>
    </row>
    <row r="115" spans="1:5" ht="23.1" customHeight="1">
      <c r="A115" s="126" t="s">
        <v>229</v>
      </c>
      <c r="B115" s="127">
        <v>950.42</v>
      </c>
      <c r="C115" s="127">
        <v>0</v>
      </c>
      <c r="D115" s="127">
        <v>0</v>
      </c>
      <c r="E115" s="128">
        <v>950.42</v>
      </c>
    </row>
    <row r="116" spans="1:5" ht="23.1" customHeight="1">
      <c r="A116" s="126" t="s">
        <v>230</v>
      </c>
      <c r="B116" s="127">
        <v>74365.62</v>
      </c>
      <c r="C116" s="127">
        <v>0</v>
      </c>
      <c r="D116" s="127">
        <v>74365.62</v>
      </c>
      <c r="E116" s="128">
        <v>0</v>
      </c>
    </row>
    <row r="117" spans="1:5" ht="23.1" customHeight="1">
      <c r="A117" s="126" t="s">
        <v>231</v>
      </c>
      <c r="B117" s="127">
        <v>731254.22</v>
      </c>
      <c r="C117" s="127">
        <v>0</v>
      </c>
      <c r="D117" s="127">
        <v>590006.27</v>
      </c>
      <c r="E117" s="128">
        <v>141247.95000000001</v>
      </c>
    </row>
    <row r="118" spans="1:5" ht="23.1" customHeight="1">
      <c r="A118" s="126" t="s">
        <v>232</v>
      </c>
      <c r="B118" s="127">
        <v>5931157.2699999996</v>
      </c>
      <c r="C118" s="127">
        <v>15913.83</v>
      </c>
      <c r="D118" s="127">
        <v>186310.97</v>
      </c>
      <c r="E118" s="128">
        <v>5760760.1299999999</v>
      </c>
    </row>
    <row r="119" spans="1:5" ht="23.1" customHeight="1">
      <c r="A119" s="126" t="s">
        <v>233</v>
      </c>
      <c r="B119" s="127">
        <v>11527527.82</v>
      </c>
      <c r="C119" s="127">
        <v>958379.06</v>
      </c>
      <c r="D119" s="127">
        <v>2537.6</v>
      </c>
      <c r="E119" s="128">
        <v>12483369.279999999</v>
      </c>
    </row>
    <row r="120" spans="1:5" ht="23.1" customHeight="1">
      <c r="A120" s="126" t="s">
        <v>234</v>
      </c>
      <c r="B120" s="127">
        <v>1314.01</v>
      </c>
      <c r="C120" s="127">
        <v>0</v>
      </c>
      <c r="D120" s="127">
        <v>0</v>
      </c>
      <c r="E120" s="128">
        <v>1314.01</v>
      </c>
    </row>
    <row r="121" spans="1:5" ht="23.1" customHeight="1">
      <c r="A121" s="126" t="s">
        <v>181</v>
      </c>
      <c r="B121" s="127">
        <v>0</v>
      </c>
      <c r="C121" s="127">
        <v>2870000</v>
      </c>
      <c r="D121" s="127">
        <v>0</v>
      </c>
      <c r="E121" s="128">
        <v>2870000</v>
      </c>
    </row>
    <row r="122" spans="1:5" ht="23.1" customHeight="1">
      <c r="A122" s="124" t="s">
        <v>133</v>
      </c>
      <c r="B122" s="113">
        <v>751116133.09000003</v>
      </c>
      <c r="C122" s="113">
        <v>4250204.12</v>
      </c>
      <c r="D122" s="113">
        <v>80373799.609999999</v>
      </c>
      <c r="E122" s="125">
        <v>674992537.60000002</v>
      </c>
    </row>
    <row r="123" spans="1:5" ht="23.1" customHeight="1">
      <c r="A123" s="126" t="s">
        <v>235</v>
      </c>
      <c r="B123" s="127">
        <v>2042.56</v>
      </c>
      <c r="C123" s="127">
        <v>0</v>
      </c>
      <c r="D123" s="127">
        <v>0</v>
      </c>
      <c r="E123" s="128">
        <v>2042.56</v>
      </c>
    </row>
    <row r="124" spans="1:5" ht="23.1" customHeight="1">
      <c r="A124" s="126" t="s">
        <v>236</v>
      </c>
      <c r="B124" s="127">
        <v>562716.84</v>
      </c>
      <c r="C124" s="127">
        <v>31334.21</v>
      </c>
      <c r="D124" s="127">
        <v>0</v>
      </c>
      <c r="E124" s="128">
        <v>594051.05000000005</v>
      </c>
    </row>
    <row r="125" spans="1:5" ht="23.1" customHeight="1">
      <c r="A125" s="126" t="s">
        <v>237</v>
      </c>
      <c r="B125" s="127">
        <v>67099939.329999998</v>
      </c>
      <c r="C125" s="127">
        <v>0</v>
      </c>
      <c r="D125" s="127">
        <v>9913544.7899999991</v>
      </c>
      <c r="E125" s="128">
        <v>57186394.539999999</v>
      </c>
    </row>
    <row r="126" spans="1:5" ht="23.1" customHeight="1">
      <c r="A126" s="126" t="s">
        <v>238</v>
      </c>
      <c r="B126" s="127">
        <v>492923111.98000002</v>
      </c>
      <c r="C126" s="127">
        <v>2869017.94</v>
      </c>
      <c r="D126" s="127">
        <v>60936225.759999998</v>
      </c>
      <c r="E126" s="128">
        <v>434855904.16000003</v>
      </c>
    </row>
    <row r="127" spans="1:5" ht="23.1" customHeight="1">
      <c r="A127" s="126" t="s">
        <v>239</v>
      </c>
      <c r="B127" s="127">
        <v>189894303.44999999</v>
      </c>
      <c r="C127" s="127">
        <v>1349851.58</v>
      </c>
      <c r="D127" s="127">
        <v>9497483.5500000007</v>
      </c>
      <c r="E127" s="128">
        <v>181746671.47999999</v>
      </c>
    </row>
    <row r="128" spans="1:5" ht="23.1" customHeight="1">
      <c r="A128" s="126" t="s">
        <v>240</v>
      </c>
      <c r="B128" s="127">
        <v>19960.96</v>
      </c>
      <c r="C128" s="127">
        <v>0</v>
      </c>
      <c r="D128" s="127">
        <v>19960.96</v>
      </c>
      <c r="E128" s="128">
        <v>0</v>
      </c>
    </row>
    <row r="129" spans="1:5" ht="23.1" customHeight="1">
      <c r="A129" s="126" t="s">
        <v>241</v>
      </c>
      <c r="B129" s="127">
        <v>377069.39</v>
      </c>
      <c r="C129" s="127">
        <v>0.39</v>
      </c>
      <c r="D129" s="127">
        <v>6584.55</v>
      </c>
      <c r="E129" s="128">
        <v>370485.23</v>
      </c>
    </row>
    <row r="130" spans="1:5" ht="23.1" customHeight="1">
      <c r="A130" s="129" t="s">
        <v>242</v>
      </c>
      <c r="B130" s="115">
        <v>236988.58</v>
      </c>
      <c r="C130" s="115">
        <v>0</v>
      </c>
      <c r="D130" s="115">
        <v>0</v>
      </c>
      <c r="E130" s="130">
        <v>236988.58</v>
      </c>
    </row>
  </sheetData>
  <pageMargins left="0.7" right="0.7" top="0.75" bottom="0.75"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9"/>
  <sheetViews>
    <sheetView showGridLines="0" zoomScaleNormal="100" workbookViewId="0">
      <selection activeCell="I26" sqref="I26"/>
    </sheetView>
  </sheetViews>
  <sheetFormatPr defaultRowHeight="12.75"/>
  <cols>
    <col min="1" max="1" width="30" style="82" customWidth="1"/>
    <col min="2" max="5" width="16.7109375" style="82" customWidth="1"/>
    <col min="6" max="6" width="0.28515625" style="82" customWidth="1"/>
    <col min="7" max="7" width="9.140625" style="82"/>
    <col min="8" max="11" width="16.28515625" style="82" bestFit="1" customWidth="1"/>
    <col min="12" max="16384" width="9.140625" style="82"/>
  </cols>
  <sheetData>
    <row r="1" spans="1:5">
      <c r="A1" s="96" t="s">
        <v>380</v>
      </c>
      <c r="B1" s="80"/>
      <c r="C1" s="80"/>
      <c r="D1" s="80"/>
      <c r="E1" s="80"/>
    </row>
    <row r="2" spans="1:5">
      <c r="A2"/>
      <c r="B2" s="80"/>
      <c r="C2" s="80"/>
      <c r="D2" s="80"/>
      <c r="E2" s="80"/>
    </row>
    <row r="3" spans="1:5">
      <c r="A3" s="80"/>
      <c r="B3" s="100" t="s">
        <v>938</v>
      </c>
      <c r="C3" s="80"/>
      <c r="D3" s="80"/>
      <c r="E3" s="80"/>
    </row>
    <row r="4" spans="1:5">
      <c r="A4" s="80"/>
      <c r="B4" s="80"/>
      <c r="C4" s="80"/>
      <c r="D4" s="80"/>
      <c r="E4" s="80"/>
    </row>
    <row r="5" spans="1:5" ht="23.1" customHeight="1">
      <c r="A5" s="188" t="s">
        <v>945</v>
      </c>
      <c r="B5" s="189" t="s">
        <v>946</v>
      </c>
      <c r="C5" s="189" t="s">
        <v>109</v>
      </c>
      <c r="D5" s="189" t="s">
        <v>110</v>
      </c>
      <c r="E5" s="190" t="s">
        <v>111</v>
      </c>
    </row>
    <row r="6" spans="1:5" ht="23.1" customHeight="1">
      <c r="A6" s="192" t="s">
        <v>64</v>
      </c>
      <c r="B6" s="143">
        <v>83787699641.970001</v>
      </c>
      <c r="C6" s="143">
        <v>124430423532.64999</v>
      </c>
      <c r="D6" s="143">
        <v>123362154463.51001</v>
      </c>
      <c r="E6" s="193">
        <v>84855968711.110001</v>
      </c>
    </row>
    <row r="7" spans="1:5" ht="23.1" customHeight="1">
      <c r="A7" s="124" t="s">
        <v>125</v>
      </c>
      <c r="B7" s="113">
        <v>4516904877.0900002</v>
      </c>
      <c r="C7" s="113">
        <v>8225198072.0100002</v>
      </c>
      <c r="D7" s="113">
        <v>7874346561.8900003</v>
      </c>
      <c r="E7" s="125">
        <v>4867756387.21</v>
      </c>
    </row>
    <row r="8" spans="1:5" ht="23.1" customHeight="1">
      <c r="A8" s="131" t="s">
        <v>243</v>
      </c>
      <c r="B8" s="132">
        <v>160460680.28999999</v>
      </c>
      <c r="C8" s="132">
        <v>16718008.619999999</v>
      </c>
      <c r="D8" s="132">
        <v>33750112.43</v>
      </c>
      <c r="E8" s="133">
        <v>143428576.47999999</v>
      </c>
    </row>
    <row r="9" spans="1:5" ht="23.1" customHeight="1">
      <c r="A9" s="131" t="s">
        <v>244</v>
      </c>
      <c r="B9" s="132">
        <v>389585558.01999998</v>
      </c>
      <c r="C9" s="132">
        <v>109604663.89</v>
      </c>
      <c r="D9" s="132">
        <v>69876243.760000005</v>
      </c>
      <c r="E9" s="133">
        <v>429313978.14999998</v>
      </c>
    </row>
    <row r="10" spans="1:5" ht="23.1" customHeight="1">
      <c r="A10" s="131" t="s">
        <v>245</v>
      </c>
      <c r="B10" s="132">
        <v>25975327.34</v>
      </c>
      <c r="C10" s="132">
        <v>13151225.84</v>
      </c>
      <c r="D10" s="132">
        <v>2860475.21</v>
      </c>
      <c r="E10" s="133">
        <v>36266077.969999999</v>
      </c>
    </row>
    <row r="11" spans="1:5" ht="23.1" customHeight="1">
      <c r="A11" s="131" t="s">
        <v>246</v>
      </c>
      <c r="B11" s="132">
        <v>376166048.41000003</v>
      </c>
      <c r="C11" s="132">
        <v>37384111.140000001</v>
      </c>
      <c r="D11" s="132">
        <v>37463045.969999999</v>
      </c>
      <c r="E11" s="133">
        <v>376087113.57999998</v>
      </c>
    </row>
    <row r="12" spans="1:5" ht="23.1" customHeight="1">
      <c r="A12" s="131" t="s">
        <v>247</v>
      </c>
      <c r="B12" s="132">
        <v>540831052.40999997</v>
      </c>
      <c r="C12" s="132">
        <v>12425201.73</v>
      </c>
      <c r="D12" s="132">
        <v>18536982.989999998</v>
      </c>
      <c r="E12" s="133">
        <v>534719271.14999998</v>
      </c>
    </row>
    <row r="13" spans="1:5" ht="23.1" customHeight="1">
      <c r="A13" s="131" t="s">
        <v>248</v>
      </c>
      <c r="B13" s="132">
        <v>1247785476</v>
      </c>
      <c r="C13" s="132">
        <v>1403342.75</v>
      </c>
      <c r="D13" s="132">
        <v>1455221.21</v>
      </c>
      <c r="E13" s="133">
        <v>1247733597.54</v>
      </c>
    </row>
    <row r="14" spans="1:5" ht="23.1" customHeight="1">
      <c r="A14" s="131" t="s">
        <v>249</v>
      </c>
      <c r="B14" s="132">
        <v>98098352.939999998</v>
      </c>
      <c r="C14" s="132">
        <v>6925453088.0100002</v>
      </c>
      <c r="D14" s="132">
        <v>6940853982.5900002</v>
      </c>
      <c r="E14" s="133">
        <v>82697458.359999999</v>
      </c>
    </row>
    <row r="15" spans="1:5" ht="23.1" customHeight="1">
      <c r="A15" s="131" t="s">
        <v>250</v>
      </c>
      <c r="B15" s="132">
        <v>1678002381.6800001</v>
      </c>
      <c r="C15" s="132">
        <v>1109058430.03</v>
      </c>
      <c r="D15" s="132">
        <v>769550497.72999895</v>
      </c>
      <c r="E15" s="133">
        <v>2017510313.98</v>
      </c>
    </row>
    <row r="16" spans="1:5" ht="23.1" customHeight="1">
      <c r="A16" s="124" t="s">
        <v>251</v>
      </c>
      <c r="B16" s="113">
        <v>3643721599.6100001</v>
      </c>
      <c r="C16" s="113">
        <v>789185044.28999996</v>
      </c>
      <c r="D16" s="113">
        <v>1221156279.45</v>
      </c>
      <c r="E16" s="125">
        <v>3211750364.4499998</v>
      </c>
    </row>
    <row r="17" spans="1:5" ht="23.1" customHeight="1">
      <c r="A17" s="131" t="s">
        <v>252</v>
      </c>
      <c r="B17" s="132">
        <v>3643721599.6100001</v>
      </c>
      <c r="C17" s="132">
        <v>789185044.28999996</v>
      </c>
      <c r="D17" s="132">
        <v>1221156279.45</v>
      </c>
      <c r="E17" s="133">
        <v>3211750364.4499998</v>
      </c>
    </row>
    <row r="18" spans="1:5" ht="23.1" customHeight="1">
      <c r="A18" s="124" t="s">
        <v>126</v>
      </c>
      <c r="B18" s="113">
        <v>645489234.26999998</v>
      </c>
      <c r="C18" s="113">
        <v>113730682.87</v>
      </c>
      <c r="D18" s="113">
        <v>134574235.96000001</v>
      </c>
      <c r="E18" s="125">
        <v>624645681.17999995</v>
      </c>
    </row>
    <row r="19" spans="1:5" ht="23.1" customHeight="1">
      <c r="A19" s="131" t="s">
        <v>253</v>
      </c>
      <c r="B19" s="132">
        <v>1815056.74</v>
      </c>
      <c r="C19" s="132">
        <v>150126.24</v>
      </c>
      <c r="D19" s="132">
        <v>1240797.1499999999</v>
      </c>
      <c r="E19" s="133">
        <v>724385.83</v>
      </c>
    </row>
    <row r="20" spans="1:5" ht="23.1" customHeight="1">
      <c r="A20" s="131" t="s">
        <v>254</v>
      </c>
      <c r="B20" s="132">
        <v>6659825.8700000001</v>
      </c>
      <c r="C20" s="132">
        <v>2264196.7799999998</v>
      </c>
      <c r="D20" s="132">
        <v>956362.28</v>
      </c>
      <c r="E20" s="133">
        <v>7967660.3700000001</v>
      </c>
    </row>
    <row r="21" spans="1:5" ht="23.1" customHeight="1">
      <c r="A21" s="131" t="s">
        <v>255</v>
      </c>
      <c r="B21" s="132">
        <v>28548434.050000001</v>
      </c>
      <c r="C21" s="132">
        <v>2737329.23</v>
      </c>
      <c r="D21" s="132">
        <v>1898005.15</v>
      </c>
      <c r="E21" s="133">
        <v>29387758.129999999</v>
      </c>
    </row>
    <row r="22" spans="1:5" ht="23.1" customHeight="1">
      <c r="A22" s="131" t="s">
        <v>256</v>
      </c>
      <c r="B22" s="132">
        <v>78779998.159999996</v>
      </c>
      <c r="C22" s="132">
        <v>2968819.42</v>
      </c>
      <c r="D22" s="132">
        <v>5479867.3399999999</v>
      </c>
      <c r="E22" s="133">
        <v>76268950.239999995</v>
      </c>
    </row>
    <row r="23" spans="1:5" ht="23.1" customHeight="1">
      <c r="A23" s="131" t="s">
        <v>257</v>
      </c>
      <c r="B23" s="132">
        <v>285352624.99000001</v>
      </c>
      <c r="C23" s="132">
        <v>3194295.62</v>
      </c>
      <c r="D23" s="132">
        <v>10066279.800000001</v>
      </c>
      <c r="E23" s="133">
        <v>278480640.81</v>
      </c>
    </row>
    <row r="24" spans="1:5" ht="23.1" customHeight="1">
      <c r="A24" s="131" t="s">
        <v>258</v>
      </c>
      <c r="B24" s="132">
        <v>52063889.009999998</v>
      </c>
      <c r="C24" s="132">
        <v>82474925.950000003</v>
      </c>
      <c r="D24" s="132">
        <v>101174512.09999999</v>
      </c>
      <c r="E24" s="133">
        <v>33364302.859999999</v>
      </c>
    </row>
    <row r="25" spans="1:5" ht="23.1" customHeight="1">
      <c r="A25" s="131" t="s">
        <v>381</v>
      </c>
      <c r="B25" s="132">
        <v>192269405.44999999</v>
      </c>
      <c r="C25" s="132">
        <v>19940989.629999999</v>
      </c>
      <c r="D25" s="132">
        <v>13758412.140000001</v>
      </c>
      <c r="E25" s="133">
        <v>198451982.94</v>
      </c>
    </row>
    <row r="26" spans="1:5" ht="23.1" customHeight="1">
      <c r="A26" s="124" t="s">
        <v>127</v>
      </c>
      <c r="B26" s="113">
        <v>837488357.25999999</v>
      </c>
      <c r="C26" s="113">
        <v>236399666.47999999</v>
      </c>
      <c r="D26" s="113">
        <v>167851011.93000001</v>
      </c>
      <c r="E26" s="125">
        <v>906037011.80999994</v>
      </c>
    </row>
    <row r="27" spans="1:5" ht="23.1" customHeight="1">
      <c r="A27" s="131" t="s">
        <v>259</v>
      </c>
      <c r="B27" s="132">
        <v>24291027.199999999</v>
      </c>
      <c r="C27" s="132">
        <v>5150495.4400000004</v>
      </c>
      <c r="D27" s="132">
        <v>502829.8</v>
      </c>
      <c r="E27" s="133">
        <v>28938692.84</v>
      </c>
    </row>
    <row r="28" spans="1:5" ht="23.1" customHeight="1">
      <c r="A28" s="131" t="s">
        <v>260</v>
      </c>
      <c r="B28" s="132">
        <v>481707631.62</v>
      </c>
      <c r="C28" s="132">
        <v>65378389.170000002</v>
      </c>
      <c r="D28" s="132">
        <v>29303674.890000001</v>
      </c>
      <c r="E28" s="133">
        <v>517782345.89999998</v>
      </c>
    </row>
    <row r="29" spans="1:5" ht="23.1" customHeight="1">
      <c r="A29" s="131" t="s">
        <v>261</v>
      </c>
      <c r="B29" s="132">
        <v>29749726.640000001</v>
      </c>
      <c r="C29" s="132">
        <v>781294.33</v>
      </c>
      <c r="D29" s="132">
        <v>9185641.8900000006</v>
      </c>
      <c r="E29" s="133">
        <v>21345379.079999998</v>
      </c>
    </row>
    <row r="30" spans="1:5" ht="23.1" customHeight="1">
      <c r="A30" s="131" t="s">
        <v>262</v>
      </c>
      <c r="B30" s="132">
        <v>7412338.7699999996</v>
      </c>
      <c r="C30" s="132">
        <v>5354441.88</v>
      </c>
      <c r="D30" s="132">
        <v>5976415.4299999997</v>
      </c>
      <c r="E30" s="133">
        <v>6790365.2199999997</v>
      </c>
    </row>
    <row r="31" spans="1:5" ht="23.1" customHeight="1">
      <c r="A31" s="131" t="s">
        <v>190</v>
      </c>
      <c r="B31" s="132">
        <v>294327633.02999997</v>
      </c>
      <c r="C31" s="132">
        <v>159735045.66</v>
      </c>
      <c r="D31" s="132">
        <v>122882449.92</v>
      </c>
      <c r="E31" s="133">
        <v>331180228.76999998</v>
      </c>
    </row>
    <row r="32" spans="1:5" ht="23.1" customHeight="1">
      <c r="A32" s="124" t="s">
        <v>128</v>
      </c>
      <c r="B32" s="113">
        <v>438113077.20999998</v>
      </c>
      <c r="C32" s="113">
        <v>142260529.38999999</v>
      </c>
      <c r="D32" s="113">
        <v>91031703.709999993</v>
      </c>
      <c r="E32" s="125">
        <v>489341902.88999999</v>
      </c>
    </row>
    <row r="33" spans="1:5" ht="23.1" customHeight="1">
      <c r="A33" s="131" t="s">
        <v>263</v>
      </c>
      <c r="B33" s="132">
        <v>72535643.180000007</v>
      </c>
      <c r="C33" s="132">
        <v>4340449.9800000004</v>
      </c>
      <c r="D33" s="132">
        <v>18918593.640000001</v>
      </c>
      <c r="E33" s="133">
        <v>57957499.520000003</v>
      </c>
    </row>
    <row r="34" spans="1:5" ht="23.1" customHeight="1">
      <c r="A34" s="131" t="s">
        <v>264</v>
      </c>
      <c r="B34" s="132">
        <v>102889691.08</v>
      </c>
      <c r="C34" s="132">
        <v>25779299.969999999</v>
      </c>
      <c r="D34" s="132">
        <v>13141502.6</v>
      </c>
      <c r="E34" s="133">
        <v>115527488.45</v>
      </c>
    </row>
    <row r="35" spans="1:5" ht="23.1" customHeight="1">
      <c r="A35" s="131" t="s">
        <v>265</v>
      </c>
      <c r="B35" s="132">
        <v>82713342.230000004</v>
      </c>
      <c r="C35" s="132">
        <v>69997334.159999996</v>
      </c>
      <c r="D35" s="132">
        <v>16444373.810000001</v>
      </c>
      <c r="E35" s="133">
        <v>136266302.58000001</v>
      </c>
    </row>
    <row r="36" spans="1:5" ht="23.1" customHeight="1">
      <c r="A36" s="131" t="s">
        <v>266</v>
      </c>
      <c r="B36" s="132">
        <v>17860416.23</v>
      </c>
      <c r="C36" s="132">
        <v>1633.96</v>
      </c>
      <c r="D36" s="132">
        <v>1379921.75</v>
      </c>
      <c r="E36" s="133">
        <v>16482128.439999999</v>
      </c>
    </row>
    <row r="37" spans="1:5" ht="23.1" customHeight="1">
      <c r="A37" s="131" t="s">
        <v>267</v>
      </c>
      <c r="B37" s="132">
        <v>1666639.4</v>
      </c>
      <c r="C37" s="132">
        <v>557488.03</v>
      </c>
      <c r="D37" s="132">
        <v>320953.34000000003</v>
      </c>
      <c r="E37" s="133">
        <v>1903174.09</v>
      </c>
    </row>
    <row r="38" spans="1:5" ht="23.1" customHeight="1">
      <c r="A38" s="131" t="s">
        <v>268</v>
      </c>
      <c r="B38" s="132">
        <v>20190794.079999998</v>
      </c>
      <c r="C38" s="132">
        <v>8974299.0800000001</v>
      </c>
      <c r="D38" s="132">
        <v>3607234.03</v>
      </c>
      <c r="E38" s="133">
        <v>25557859.129999999</v>
      </c>
    </row>
    <row r="39" spans="1:5" ht="23.1" customHeight="1">
      <c r="A39" s="131" t="s">
        <v>269</v>
      </c>
      <c r="B39" s="132">
        <v>69361281.75</v>
      </c>
      <c r="C39" s="132">
        <v>13317763.66</v>
      </c>
      <c r="D39" s="132">
        <v>17041891.989999998</v>
      </c>
      <c r="E39" s="133">
        <v>65637153.420000002</v>
      </c>
    </row>
    <row r="40" spans="1:5" ht="23.1" customHeight="1">
      <c r="A40" s="131" t="s">
        <v>270</v>
      </c>
      <c r="B40" s="132">
        <v>38841040.890000001</v>
      </c>
      <c r="C40" s="132">
        <v>224654.72</v>
      </c>
      <c r="D40" s="132">
        <v>6221156.9900000002</v>
      </c>
      <c r="E40" s="133">
        <v>32844538.620000001</v>
      </c>
    </row>
    <row r="41" spans="1:5" ht="23.1" customHeight="1">
      <c r="A41" s="131" t="s">
        <v>271</v>
      </c>
      <c r="B41" s="132">
        <v>32054228.370000001</v>
      </c>
      <c r="C41" s="132">
        <v>19067605.829999998</v>
      </c>
      <c r="D41" s="132">
        <v>13956075.560000001</v>
      </c>
      <c r="E41" s="133">
        <v>37165758.640000001</v>
      </c>
    </row>
    <row r="42" spans="1:5" ht="23.1" customHeight="1">
      <c r="A42" s="124" t="s">
        <v>129</v>
      </c>
      <c r="B42" s="113">
        <v>657771265.47000003</v>
      </c>
      <c r="C42" s="113">
        <v>1040903225.78</v>
      </c>
      <c r="D42" s="113">
        <v>740355831.14999998</v>
      </c>
      <c r="E42" s="125">
        <v>958318660.10000002</v>
      </c>
    </row>
    <row r="43" spans="1:5" ht="23.1" customHeight="1">
      <c r="A43" s="131" t="s">
        <v>272</v>
      </c>
      <c r="B43" s="132">
        <v>657771265.47000003</v>
      </c>
      <c r="C43" s="132">
        <v>1040903225.78</v>
      </c>
      <c r="D43" s="132">
        <v>740355831.14999998</v>
      </c>
      <c r="E43" s="133">
        <v>958318660.10000002</v>
      </c>
    </row>
    <row r="44" spans="1:5" ht="23.1" customHeight="1">
      <c r="A44" s="124" t="s">
        <v>130</v>
      </c>
      <c r="B44" s="113">
        <v>39085927.07</v>
      </c>
      <c r="C44" s="113">
        <v>2257733.88</v>
      </c>
      <c r="D44" s="113">
        <v>6264107.5700000003</v>
      </c>
      <c r="E44" s="125">
        <v>35079553.380000003</v>
      </c>
    </row>
    <row r="45" spans="1:5" ht="23.1" customHeight="1">
      <c r="A45" s="131" t="s">
        <v>273</v>
      </c>
      <c r="B45" s="132">
        <v>2901111.88</v>
      </c>
      <c r="C45" s="132">
        <v>664433.53</v>
      </c>
      <c r="D45" s="132">
        <v>1483015.41</v>
      </c>
      <c r="E45" s="133">
        <v>2082530</v>
      </c>
    </row>
    <row r="46" spans="1:5" ht="23.1" customHeight="1">
      <c r="A46" s="131" t="s">
        <v>274</v>
      </c>
      <c r="B46" s="132">
        <v>7014588.25</v>
      </c>
      <c r="C46" s="132">
        <v>264320.93</v>
      </c>
      <c r="D46" s="132">
        <v>747847.75</v>
      </c>
      <c r="E46" s="133">
        <v>6531061.4299999997</v>
      </c>
    </row>
    <row r="47" spans="1:5" ht="23.1" customHeight="1">
      <c r="A47" s="131" t="s">
        <v>275</v>
      </c>
      <c r="B47" s="132">
        <v>1030482.64</v>
      </c>
      <c r="C47" s="132">
        <v>148800.66</v>
      </c>
      <c r="D47" s="132">
        <v>419777.65</v>
      </c>
      <c r="E47" s="133">
        <v>759505.65</v>
      </c>
    </row>
    <row r="48" spans="1:5" ht="23.1" customHeight="1">
      <c r="A48" s="131" t="s">
        <v>276</v>
      </c>
      <c r="B48" s="132">
        <v>28139744.300000001</v>
      </c>
      <c r="C48" s="132">
        <v>1180178.76</v>
      </c>
      <c r="D48" s="132">
        <v>3613466.76</v>
      </c>
      <c r="E48" s="133">
        <v>25706456.300000001</v>
      </c>
    </row>
    <row r="49" spans="1:5" ht="23.1" customHeight="1">
      <c r="A49" s="124" t="s">
        <v>131</v>
      </c>
      <c r="B49" s="113">
        <v>2229561593.1100001</v>
      </c>
      <c r="C49" s="113">
        <v>1372076890.01</v>
      </c>
      <c r="D49" s="113">
        <v>1160133408.5599999</v>
      </c>
      <c r="E49" s="125">
        <v>2441505074.5599999</v>
      </c>
    </row>
    <row r="50" spans="1:5" ht="23.1" customHeight="1">
      <c r="A50" s="131" t="s">
        <v>277</v>
      </c>
      <c r="B50" s="132">
        <v>17877432.260000002</v>
      </c>
      <c r="C50" s="132">
        <v>49821487.100000001</v>
      </c>
      <c r="D50" s="132">
        <v>17408678.120000001</v>
      </c>
      <c r="E50" s="133">
        <v>50290241.240000002</v>
      </c>
    </row>
    <row r="51" spans="1:5" ht="23.1" customHeight="1">
      <c r="A51" s="131" t="s">
        <v>278</v>
      </c>
      <c r="B51" s="132">
        <v>73946326.629999995</v>
      </c>
      <c r="C51" s="132">
        <v>88471020.239999995</v>
      </c>
      <c r="D51" s="132">
        <v>14871846.029999999</v>
      </c>
      <c r="E51" s="133">
        <v>147545500.84</v>
      </c>
    </row>
    <row r="52" spans="1:5" ht="23.1" customHeight="1">
      <c r="A52" s="131" t="s">
        <v>279</v>
      </c>
      <c r="B52" s="132">
        <v>2062552.33</v>
      </c>
      <c r="C52" s="132">
        <v>54685691.020000003</v>
      </c>
      <c r="D52" s="132">
        <v>38875244.579999998</v>
      </c>
      <c r="E52" s="133">
        <v>17872998.77</v>
      </c>
    </row>
    <row r="53" spans="1:5" ht="23.1" customHeight="1">
      <c r="A53" s="131" t="s">
        <v>280</v>
      </c>
      <c r="B53" s="132">
        <v>37319257.670000002</v>
      </c>
      <c r="C53" s="132">
        <v>1170514.05</v>
      </c>
      <c r="D53" s="132">
        <v>5254943.66</v>
      </c>
      <c r="E53" s="133">
        <v>33234828.059999999</v>
      </c>
    </row>
    <row r="54" spans="1:5" ht="23.1" customHeight="1">
      <c r="A54" s="131" t="s">
        <v>281</v>
      </c>
      <c r="B54" s="132">
        <v>7281027.1600000001</v>
      </c>
      <c r="C54" s="132">
        <v>11152709.890000001</v>
      </c>
      <c r="D54" s="132">
        <v>10595389.35</v>
      </c>
      <c r="E54" s="133">
        <v>7838347.7000000002</v>
      </c>
    </row>
    <row r="55" spans="1:5" ht="23.1" customHeight="1">
      <c r="A55" s="131" t="s">
        <v>282</v>
      </c>
      <c r="B55" s="132">
        <v>210038359.00999999</v>
      </c>
      <c r="C55" s="132">
        <v>17281728.41</v>
      </c>
      <c r="D55" s="132">
        <v>62767185.289999999</v>
      </c>
      <c r="E55" s="133">
        <v>164552902.13</v>
      </c>
    </row>
    <row r="56" spans="1:5" ht="23.1" customHeight="1">
      <c r="A56" s="131" t="s">
        <v>283</v>
      </c>
      <c r="B56" s="132">
        <v>18010013.719999999</v>
      </c>
      <c r="C56" s="132">
        <v>1458728.88</v>
      </c>
      <c r="D56" s="132">
        <v>6214358.4299999997</v>
      </c>
      <c r="E56" s="133">
        <v>13254384.17</v>
      </c>
    </row>
    <row r="57" spans="1:5" ht="23.1" customHeight="1">
      <c r="A57" s="131"/>
      <c r="B57" s="132" t="s">
        <v>946</v>
      </c>
      <c r="C57" s="132" t="s">
        <v>109</v>
      </c>
      <c r="D57" s="132" t="s">
        <v>110</v>
      </c>
      <c r="E57" s="133" t="s">
        <v>111</v>
      </c>
    </row>
    <row r="58" spans="1:5" ht="23.1" customHeight="1">
      <c r="A58" s="131" t="s">
        <v>284</v>
      </c>
      <c r="B58" s="132">
        <v>17579937.609999999</v>
      </c>
      <c r="C58" s="132">
        <v>1517124.32</v>
      </c>
      <c r="D58" s="132">
        <v>8243294.3099999996</v>
      </c>
      <c r="E58" s="133">
        <v>10853767.619999999</v>
      </c>
    </row>
    <row r="59" spans="1:5" ht="23.1" customHeight="1">
      <c r="A59" s="131" t="s">
        <v>285</v>
      </c>
      <c r="B59" s="132">
        <v>28309572.870000001</v>
      </c>
      <c r="C59" s="132">
        <v>36013468.100000001</v>
      </c>
      <c r="D59" s="132">
        <v>25471604.27</v>
      </c>
      <c r="E59" s="133">
        <v>38851436.700000003</v>
      </c>
    </row>
    <row r="60" spans="1:5" ht="23.1" customHeight="1">
      <c r="A60" s="131" t="s">
        <v>286</v>
      </c>
      <c r="B60" s="132">
        <v>30410761.379999999</v>
      </c>
      <c r="C60" s="132">
        <v>10850763.42</v>
      </c>
      <c r="D60" s="132">
        <v>6583733.5599999996</v>
      </c>
      <c r="E60" s="133">
        <v>34677791.240000002</v>
      </c>
    </row>
    <row r="61" spans="1:5" ht="23.1" customHeight="1">
      <c r="A61" s="131" t="s">
        <v>287</v>
      </c>
      <c r="B61" s="132">
        <v>467443154.74000001</v>
      </c>
      <c r="C61" s="132">
        <v>63027511.270000003</v>
      </c>
      <c r="D61" s="132">
        <v>121770941.09</v>
      </c>
      <c r="E61" s="133">
        <v>408699724.92000002</v>
      </c>
    </row>
    <row r="62" spans="1:5" ht="23.1" customHeight="1">
      <c r="A62" s="131" t="s">
        <v>288</v>
      </c>
      <c r="B62" s="132">
        <v>545667593.99000001</v>
      </c>
      <c r="C62" s="132">
        <v>376430117.35000002</v>
      </c>
      <c r="D62" s="132">
        <v>222489092.34999999</v>
      </c>
      <c r="E62" s="133">
        <v>699608618.99000001</v>
      </c>
    </row>
    <row r="63" spans="1:5" ht="23.1" customHeight="1">
      <c r="A63" s="131" t="s">
        <v>289</v>
      </c>
      <c r="B63" s="132">
        <v>133719888.7</v>
      </c>
      <c r="C63" s="132">
        <v>127605628.95</v>
      </c>
      <c r="D63" s="132">
        <v>61607387.170000002</v>
      </c>
      <c r="E63" s="133">
        <v>199718130.47999999</v>
      </c>
    </row>
    <row r="64" spans="1:5" ht="23.1" customHeight="1">
      <c r="A64" s="131" t="s">
        <v>290</v>
      </c>
      <c r="B64" s="132">
        <v>439481575.63</v>
      </c>
      <c r="C64" s="132">
        <v>466750568.17000002</v>
      </c>
      <c r="D64" s="132">
        <v>480028221.91000003</v>
      </c>
      <c r="E64" s="133">
        <v>426203921.88999999</v>
      </c>
    </row>
    <row r="65" spans="1:5" ht="23.1" customHeight="1">
      <c r="A65" s="131" t="s">
        <v>291</v>
      </c>
      <c r="B65" s="132">
        <v>3614850.2</v>
      </c>
      <c r="C65" s="132">
        <v>68550.240000000005</v>
      </c>
      <c r="D65" s="132">
        <v>1010196.04</v>
      </c>
      <c r="E65" s="133">
        <v>2673204.4</v>
      </c>
    </row>
    <row r="66" spans="1:5" ht="23.1" customHeight="1">
      <c r="A66" s="131" t="s">
        <v>292</v>
      </c>
      <c r="B66" s="132">
        <v>139133082.47</v>
      </c>
      <c r="C66" s="132">
        <v>27676107.100000001</v>
      </c>
      <c r="D66" s="132">
        <v>37288651.579999998</v>
      </c>
      <c r="E66" s="133">
        <v>129520537.98999999</v>
      </c>
    </row>
    <row r="67" spans="1:5" ht="23.1" customHeight="1">
      <c r="A67" s="131" t="s">
        <v>293</v>
      </c>
      <c r="B67" s="132">
        <v>52331919.140000001</v>
      </c>
      <c r="C67" s="132">
        <v>36829637.560000002</v>
      </c>
      <c r="D67" s="132">
        <v>37321241.93</v>
      </c>
      <c r="E67" s="133">
        <v>51840314.770000003</v>
      </c>
    </row>
    <row r="68" spans="1:5" ht="23.1" customHeight="1">
      <c r="A68" s="131" t="s">
        <v>294</v>
      </c>
      <c r="B68" s="132">
        <v>5334287.5999999996</v>
      </c>
      <c r="C68" s="132">
        <v>1265533.94</v>
      </c>
      <c r="D68" s="132">
        <v>2331398.89</v>
      </c>
      <c r="E68" s="133">
        <v>4268422.6500000004</v>
      </c>
    </row>
    <row r="69" spans="1:5" ht="23.1" customHeight="1">
      <c r="A69" s="124" t="s">
        <v>108</v>
      </c>
      <c r="B69" s="113">
        <v>69410272.689999998</v>
      </c>
      <c r="C69" s="113">
        <v>38039015.939999998</v>
      </c>
      <c r="D69" s="113">
        <v>46405541.600000001</v>
      </c>
      <c r="E69" s="125">
        <v>61043747.030000001</v>
      </c>
    </row>
    <row r="70" spans="1:5" ht="23.1" customHeight="1">
      <c r="A70" s="131" t="s">
        <v>243</v>
      </c>
      <c r="B70" s="132">
        <v>537377.61</v>
      </c>
      <c r="C70" s="132">
        <v>0.01</v>
      </c>
      <c r="D70" s="132">
        <v>0</v>
      </c>
      <c r="E70" s="133">
        <v>537377.62</v>
      </c>
    </row>
    <row r="71" spans="1:5" ht="23.1" customHeight="1">
      <c r="A71" s="131" t="s">
        <v>295</v>
      </c>
      <c r="B71" s="132">
        <v>8457776.3900000006</v>
      </c>
      <c r="C71" s="132">
        <v>1804453.76</v>
      </c>
      <c r="D71" s="132">
        <v>684909.88</v>
      </c>
      <c r="E71" s="133">
        <v>9577320.2699999996</v>
      </c>
    </row>
    <row r="72" spans="1:5" ht="23.1" customHeight="1">
      <c r="A72" s="131" t="s">
        <v>296</v>
      </c>
      <c r="B72" s="132">
        <v>13626562.6</v>
      </c>
      <c r="C72" s="132">
        <v>100987.69</v>
      </c>
      <c r="D72" s="132">
        <v>159165.25</v>
      </c>
      <c r="E72" s="133">
        <v>13568385.039999999</v>
      </c>
    </row>
    <row r="73" spans="1:5" ht="23.1" customHeight="1">
      <c r="A73" s="131" t="s">
        <v>297</v>
      </c>
      <c r="B73" s="132">
        <v>5156342.87</v>
      </c>
      <c r="C73" s="132">
        <v>1707836.53</v>
      </c>
      <c r="D73" s="132">
        <v>791171.68</v>
      </c>
      <c r="E73" s="133">
        <v>6073007.7199999997</v>
      </c>
    </row>
    <row r="74" spans="1:5" ht="23.1" customHeight="1">
      <c r="A74" s="131" t="s">
        <v>298</v>
      </c>
      <c r="B74" s="132">
        <v>9109000.5199999996</v>
      </c>
      <c r="C74" s="132">
        <v>29630900.579999998</v>
      </c>
      <c r="D74" s="132">
        <v>36650992.359999999</v>
      </c>
      <c r="E74" s="133">
        <v>2088908.74</v>
      </c>
    </row>
    <row r="75" spans="1:5" ht="23.1" customHeight="1">
      <c r="A75" s="131" t="s">
        <v>299</v>
      </c>
      <c r="B75" s="132">
        <v>4397696.93</v>
      </c>
      <c r="C75" s="132">
        <v>665508.31999999995</v>
      </c>
      <c r="D75" s="132">
        <v>760625.34</v>
      </c>
      <c r="E75" s="133">
        <v>4302579.91</v>
      </c>
    </row>
    <row r="76" spans="1:5" ht="23.1" customHeight="1">
      <c r="A76" s="131" t="s">
        <v>300</v>
      </c>
      <c r="B76" s="132">
        <v>7349005.5599999996</v>
      </c>
      <c r="C76" s="132">
        <v>3417140.31</v>
      </c>
      <c r="D76" s="132">
        <v>2821537.3</v>
      </c>
      <c r="E76" s="133">
        <v>7944608.5700000003</v>
      </c>
    </row>
    <row r="77" spans="1:5" ht="23.1" customHeight="1">
      <c r="A77" s="131" t="s">
        <v>301</v>
      </c>
      <c r="B77" s="132">
        <v>2239790.9700000002</v>
      </c>
      <c r="C77" s="132">
        <v>24022.04</v>
      </c>
      <c r="D77" s="132">
        <v>671261.61</v>
      </c>
      <c r="E77" s="133">
        <v>1592551.4</v>
      </c>
    </row>
    <row r="78" spans="1:5" ht="23.1" customHeight="1">
      <c r="A78" s="131" t="s">
        <v>302</v>
      </c>
      <c r="B78" s="132">
        <v>1131731.1599999999</v>
      </c>
      <c r="C78" s="132">
        <v>679145.04</v>
      </c>
      <c r="D78" s="132">
        <v>245139.28</v>
      </c>
      <c r="E78" s="133">
        <v>1565736.92</v>
      </c>
    </row>
    <row r="79" spans="1:5" ht="23.1" customHeight="1">
      <c r="A79" s="131" t="s">
        <v>303</v>
      </c>
      <c r="B79" s="132">
        <v>352251.3</v>
      </c>
      <c r="C79" s="132">
        <v>0.05</v>
      </c>
      <c r="D79" s="132">
        <v>268.82</v>
      </c>
      <c r="E79" s="133">
        <v>351982.53</v>
      </c>
    </row>
    <row r="80" spans="1:5" ht="23.1" customHeight="1">
      <c r="A80" s="131" t="s">
        <v>304</v>
      </c>
      <c r="B80" s="132">
        <v>17052736.780000001</v>
      </c>
      <c r="C80" s="132">
        <v>9021.61</v>
      </c>
      <c r="D80" s="132">
        <v>3620470.08</v>
      </c>
      <c r="E80" s="133">
        <v>13441288.310000001</v>
      </c>
    </row>
    <row r="81" spans="1:5" ht="23.1" customHeight="1">
      <c r="A81" s="124" t="s">
        <v>133</v>
      </c>
      <c r="B81" s="113">
        <v>70710153438.190002</v>
      </c>
      <c r="C81" s="113">
        <v>112470372672</v>
      </c>
      <c r="D81" s="113">
        <v>111920035781.69</v>
      </c>
      <c r="E81" s="125">
        <v>71260490328.5</v>
      </c>
    </row>
    <row r="82" spans="1:5" ht="23.1" customHeight="1">
      <c r="A82" s="194" t="s">
        <v>305</v>
      </c>
      <c r="B82" s="112">
        <v>45745440394.589996</v>
      </c>
      <c r="C82" s="112">
        <v>68621571248.370003</v>
      </c>
      <c r="D82" s="112">
        <v>68256091747.519997</v>
      </c>
      <c r="E82" s="123">
        <v>46110919895.440002</v>
      </c>
    </row>
    <row r="83" spans="1:5" ht="23.1" customHeight="1">
      <c r="A83" s="131" t="s">
        <v>306</v>
      </c>
      <c r="B83" s="132">
        <v>4196352026.0700002</v>
      </c>
      <c r="C83" s="132">
        <v>1115477284.6300001</v>
      </c>
      <c r="D83" s="132">
        <v>1230307976.77</v>
      </c>
      <c r="E83" s="133">
        <v>4081521333.9299998</v>
      </c>
    </row>
    <row r="84" spans="1:5" ht="23.1" customHeight="1">
      <c r="A84" s="131" t="s">
        <v>307</v>
      </c>
      <c r="B84" s="132">
        <v>14358913180.85</v>
      </c>
      <c r="C84" s="132">
        <v>9323573897.9399796</v>
      </c>
      <c r="D84" s="132">
        <v>12881123920.690001</v>
      </c>
      <c r="E84" s="133">
        <v>10801363158.1</v>
      </c>
    </row>
    <row r="85" spans="1:5" ht="23.1" customHeight="1">
      <c r="A85" s="131" t="s">
        <v>308</v>
      </c>
      <c r="B85" s="132">
        <v>14109597.289999999</v>
      </c>
      <c r="C85" s="132">
        <v>12027389.130000001</v>
      </c>
      <c r="D85" s="132">
        <v>14537205.4</v>
      </c>
      <c r="E85" s="133">
        <v>11599781.02</v>
      </c>
    </row>
    <row r="86" spans="1:5" ht="23.1" customHeight="1">
      <c r="A86" s="131" t="s">
        <v>309</v>
      </c>
      <c r="B86" s="132">
        <v>186723353.62</v>
      </c>
      <c r="C86" s="132">
        <v>95241294.010000005</v>
      </c>
      <c r="D86" s="132">
        <v>110834751.31</v>
      </c>
      <c r="E86" s="133">
        <v>171129896.31999999</v>
      </c>
    </row>
    <row r="87" spans="1:5" ht="23.1" customHeight="1">
      <c r="A87" s="131" t="s">
        <v>310</v>
      </c>
      <c r="B87" s="132">
        <v>724920819.01999903</v>
      </c>
      <c r="C87" s="132">
        <v>728360519.97999895</v>
      </c>
      <c r="D87" s="132">
        <v>695529524.39999998</v>
      </c>
      <c r="E87" s="133">
        <v>757751814.60000002</v>
      </c>
    </row>
    <row r="88" spans="1:5" ht="23.1" customHeight="1">
      <c r="A88" s="131" t="s">
        <v>311</v>
      </c>
      <c r="B88" s="132">
        <v>4225392213.3299999</v>
      </c>
      <c r="C88" s="132">
        <v>2498189460.2400098</v>
      </c>
      <c r="D88" s="132">
        <v>2960191161.6700101</v>
      </c>
      <c r="E88" s="133">
        <v>3763390511.8999901</v>
      </c>
    </row>
    <row r="89" spans="1:5" ht="23.1" customHeight="1">
      <c r="A89" s="131" t="s">
        <v>312</v>
      </c>
      <c r="B89" s="132">
        <v>35643216.729999997</v>
      </c>
      <c r="C89" s="132">
        <v>57338457.780000001</v>
      </c>
      <c r="D89" s="132">
        <v>44802775.5</v>
      </c>
      <c r="E89" s="133">
        <v>48178899.009999998</v>
      </c>
    </row>
    <row r="90" spans="1:5" ht="23.1" customHeight="1">
      <c r="A90" s="131" t="s">
        <v>313</v>
      </c>
      <c r="B90" s="132">
        <v>729524403.76999998</v>
      </c>
      <c r="C90" s="132">
        <v>50131813.939999998</v>
      </c>
      <c r="D90" s="132">
        <v>42547623.939999998</v>
      </c>
      <c r="E90" s="133">
        <v>737108593.76999998</v>
      </c>
    </row>
    <row r="91" spans="1:5" ht="23.1" customHeight="1">
      <c r="A91" s="131" t="s">
        <v>314</v>
      </c>
      <c r="B91" s="132">
        <v>1699225214.1199999</v>
      </c>
      <c r="C91" s="132">
        <v>600048925.53999996</v>
      </c>
      <c r="D91" s="132">
        <v>401029279.42000002</v>
      </c>
      <c r="E91" s="133">
        <v>1898244860.24</v>
      </c>
    </row>
    <row r="92" spans="1:5" ht="23.1" customHeight="1">
      <c r="A92" s="131" t="s">
        <v>315</v>
      </c>
      <c r="B92" s="132">
        <v>155539997.90000001</v>
      </c>
      <c r="C92" s="132">
        <v>875317205.79999995</v>
      </c>
      <c r="D92" s="132">
        <v>678415757.67999995</v>
      </c>
      <c r="E92" s="133">
        <v>352441446.01999998</v>
      </c>
    </row>
    <row r="93" spans="1:5" ht="23.1" customHeight="1">
      <c r="A93" s="131" t="s">
        <v>316</v>
      </c>
      <c r="B93" s="132">
        <v>1707193795.73</v>
      </c>
      <c r="C93" s="132">
        <v>1590437150.75</v>
      </c>
      <c r="D93" s="132">
        <v>913286466.60000002</v>
      </c>
      <c r="E93" s="133">
        <v>2384344479.8800001</v>
      </c>
    </row>
    <row r="94" spans="1:5" ht="23.1" customHeight="1">
      <c r="A94" s="131" t="s">
        <v>317</v>
      </c>
      <c r="B94" s="132">
        <v>674490644.32000005</v>
      </c>
      <c r="C94" s="132">
        <v>645921507.46000004</v>
      </c>
      <c r="D94" s="132">
        <v>648824044.48000002</v>
      </c>
      <c r="E94" s="133">
        <v>671588107.29999995</v>
      </c>
    </row>
    <row r="95" spans="1:5" ht="23.1" customHeight="1">
      <c r="A95" s="131" t="s">
        <v>318</v>
      </c>
      <c r="B95" s="132">
        <v>141930406.30000001</v>
      </c>
      <c r="C95" s="132">
        <v>246459352.06999999</v>
      </c>
      <c r="D95" s="132">
        <v>251802228.53999999</v>
      </c>
      <c r="E95" s="133">
        <v>136587529.83000001</v>
      </c>
    </row>
    <row r="96" spans="1:5" ht="23.1" customHeight="1">
      <c r="A96" s="131" t="s">
        <v>319</v>
      </c>
      <c r="B96" s="132">
        <v>379970562.64999998</v>
      </c>
      <c r="C96" s="132">
        <v>638896917.38999999</v>
      </c>
      <c r="D96" s="132">
        <v>612629166.63</v>
      </c>
      <c r="E96" s="133">
        <v>406238313.41000003</v>
      </c>
    </row>
    <row r="97" spans="1:5" ht="23.1" customHeight="1">
      <c r="A97" s="131" t="s">
        <v>320</v>
      </c>
      <c r="B97" s="132">
        <v>91673955.010000005</v>
      </c>
      <c r="C97" s="132">
        <v>564109862.5</v>
      </c>
      <c r="D97" s="132">
        <v>410456291</v>
      </c>
      <c r="E97" s="133">
        <v>245327526.50999999</v>
      </c>
    </row>
    <row r="98" spans="1:5" ht="23.1" customHeight="1">
      <c r="A98" s="131" t="s">
        <v>321</v>
      </c>
      <c r="B98" s="132">
        <v>171905547.93000001</v>
      </c>
      <c r="C98" s="132">
        <v>250504325.69</v>
      </c>
      <c r="D98" s="132">
        <v>265278603.03999999</v>
      </c>
      <c r="E98" s="133">
        <v>157131270.58000001</v>
      </c>
    </row>
    <row r="99" spans="1:5" ht="23.1" customHeight="1">
      <c r="A99" s="131" t="s">
        <v>322</v>
      </c>
      <c r="B99" s="132">
        <v>46796115.82</v>
      </c>
      <c r="C99" s="132">
        <v>177903455.09</v>
      </c>
      <c r="D99" s="132">
        <v>116674586.18000001</v>
      </c>
      <c r="E99" s="133">
        <v>108024984.73</v>
      </c>
    </row>
    <row r="100" spans="1:5" ht="23.1" customHeight="1">
      <c r="A100" s="131" t="s">
        <v>323</v>
      </c>
      <c r="B100" s="132">
        <v>326359830.42000002</v>
      </c>
      <c r="C100" s="132">
        <v>1368450348.3399999</v>
      </c>
      <c r="D100" s="132">
        <v>1061803715.72</v>
      </c>
      <c r="E100" s="133">
        <v>633006463.03999996</v>
      </c>
    </row>
    <row r="101" spans="1:5" ht="23.1" customHeight="1">
      <c r="A101" s="131" t="s">
        <v>324</v>
      </c>
      <c r="B101" s="132">
        <v>172921880.13</v>
      </c>
      <c r="C101" s="132">
        <v>237314121.5</v>
      </c>
      <c r="D101" s="132">
        <v>216071569.52000001</v>
      </c>
      <c r="E101" s="133">
        <v>194164432.11000001</v>
      </c>
    </row>
    <row r="102" spans="1:5" ht="23.1" customHeight="1">
      <c r="A102" s="131" t="s">
        <v>325</v>
      </c>
      <c r="B102" s="132">
        <v>36741918.729999997</v>
      </c>
      <c r="C102" s="132">
        <v>75731587.810000002</v>
      </c>
      <c r="D102" s="132">
        <v>107320618.12</v>
      </c>
      <c r="E102" s="133">
        <v>5152888.42</v>
      </c>
    </row>
    <row r="103" spans="1:5" ht="23.1" customHeight="1">
      <c r="A103" s="131" t="s">
        <v>326</v>
      </c>
      <c r="B103" s="132">
        <v>309959235.32999998</v>
      </c>
      <c r="C103" s="132">
        <v>837155299.58000004</v>
      </c>
      <c r="D103" s="132">
        <v>747040770.11000001</v>
      </c>
      <c r="E103" s="133">
        <v>400073764.80000001</v>
      </c>
    </row>
    <row r="104" spans="1:5" ht="23.1" customHeight="1">
      <c r="A104" s="131" t="s">
        <v>327</v>
      </c>
      <c r="B104" s="132">
        <v>1349942145.6600001</v>
      </c>
      <c r="C104" s="132">
        <v>428997422.18000001</v>
      </c>
      <c r="D104" s="132">
        <v>515737881.14999998</v>
      </c>
      <c r="E104" s="133">
        <v>1263201686.6900001</v>
      </c>
    </row>
    <row r="105" spans="1:5" ht="23.1" customHeight="1">
      <c r="A105" s="131" t="s">
        <v>328</v>
      </c>
      <c r="B105" s="132">
        <v>258535368.02000001</v>
      </c>
      <c r="C105" s="132">
        <v>125688240.94</v>
      </c>
      <c r="D105" s="132">
        <v>146517334.66999999</v>
      </c>
      <c r="E105" s="133">
        <v>237706274.28999999</v>
      </c>
    </row>
    <row r="106" spans="1:5" ht="23.1" customHeight="1">
      <c r="A106" s="131" t="s">
        <v>329</v>
      </c>
      <c r="B106" s="132">
        <v>345639069.43000001</v>
      </c>
      <c r="C106" s="132">
        <v>374219620.00999999</v>
      </c>
      <c r="D106" s="132">
        <v>443631388.38999999</v>
      </c>
      <c r="E106" s="133">
        <v>276227301.05000001</v>
      </c>
    </row>
    <row r="107" spans="1:5" ht="23.1" customHeight="1">
      <c r="A107" s="131" t="s">
        <v>330</v>
      </c>
      <c r="B107" s="132">
        <v>263596175.63</v>
      </c>
      <c r="C107" s="132">
        <v>200887170.16999999</v>
      </c>
      <c r="D107" s="132">
        <v>282760554.35000002</v>
      </c>
      <c r="E107" s="133">
        <v>181722791.44999999</v>
      </c>
    </row>
    <row r="108" spans="1:5" ht="23.1" customHeight="1">
      <c r="A108" s="131" t="s">
        <v>331</v>
      </c>
      <c r="B108" s="132">
        <v>1369458430.4000001</v>
      </c>
      <c r="C108" s="132">
        <v>1794155135.3699999</v>
      </c>
      <c r="D108" s="132">
        <v>1777682036.5899999</v>
      </c>
      <c r="E108" s="133">
        <v>1385931529.1800001</v>
      </c>
    </row>
    <row r="109" spans="1:5" ht="23.1" customHeight="1">
      <c r="A109" s="131" t="s">
        <v>332</v>
      </c>
      <c r="B109" s="132">
        <v>1494506631.5799999</v>
      </c>
      <c r="C109" s="132">
        <v>1249644912.6700001</v>
      </c>
      <c r="D109" s="132">
        <v>1186676268.8499999</v>
      </c>
      <c r="E109" s="133">
        <v>1557475275.4000001</v>
      </c>
    </row>
    <row r="110" spans="1:5" ht="23.1" customHeight="1">
      <c r="A110" s="131" t="s">
        <v>333</v>
      </c>
      <c r="B110" s="132">
        <v>92264827.680000007</v>
      </c>
      <c r="C110" s="132">
        <v>71971340.810000002</v>
      </c>
      <c r="D110" s="132">
        <v>18865789.079999998</v>
      </c>
      <c r="E110" s="133">
        <v>145370379.41</v>
      </c>
    </row>
    <row r="111" spans="1:5" ht="23.1" customHeight="1">
      <c r="A111" s="131" t="s">
        <v>334</v>
      </c>
      <c r="B111" s="132">
        <v>2342858570</v>
      </c>
      <c r="C111" s="132">
        <v>1954072826.4400001</v>
      </c>
      <c r="D111" s="132">
        <v>1295085356.8399999</v>
      </c>
      <c r="E111" s="133">
        <v>3001846039.5999999</v>
      </c>
    </row>
    <row r="112" spans="1:5" ht="23.1" customHeight="1">
      <c r="A112" s="131" t="s">
        <v>335</v>
      </c>
      <c r="B112" s="132">
        <v>792505214.29999995</v>
      </c>
      <c r="C112" s="132">
        <v>2698755894.0300002</v>
      </c>
      <c r="D112" s="132">
        <v>1649854450.3699999</v>
      </c>
      <c r="E112" s="133">
        <v>1841406657.96</v>
      </c>
    </row>
    <row r="113" spans="1:5" ht="23.1" customHeight="1">
      <c r="A113" s="131" t="s">
        <v>336</v>
      </c>
      <c r="B113" s="132">
        <v>536931923.03999996</v>
      </c>
      <c r="C113" s="132">
        <v>2454424736.1999998</v>
      </c>
      <c r="D113" s="132">
        <v>2196278606.1399999</v>
      </c>
      <c r="E113" s="133">
        <v>795078053.10000002</v>
      </c>
    </row>
    <row r="114" spans="1:5" ht="23.1" customHeight="1">
      <c r="A114" s="131" t="s">
        <v>337</v>
      </c>
      <c r="B114" s="132">
        <v>6512914123.7799997</v>
      </c>
      <c r="C114" s="132">
        <v>35280163772.379997</v>
      </c>
      <c r="D114" s="132">
        <v>34332494044.369999</v>
      </c>
      <c r="E114" s="133">
        <v>7460583851.79</v>
      </c>
    </row>
    <row r="115" spans="1:5" ht="23.1" customHeight="1">
      <c r="A115" s="194" t="s">
        <v>338</v>
      </c>
      <c r="B115" s="112">
        <v>12235016803.67</v>
      </c>
      <c r="C115" s="112">
        <v>39113141217.720001</v>
      </c>
      <c r="D115" s="112">
        <v>38322755354.309998</v>
      </c>
      <c r="E115" s="123">
        <v>13025402667.08</v>
      </c>
    </row>
    <row r="116" spans="1:5" ht="23.1" customHeight="1">
      <c r="A116" s="131" t="s">
        <v>339</v>
      </c>
      <c r="B116" s="132">
        <v>282.79000000000002</v>
      </c>
      <c r="C116" s="132">
        <v>0</v>
      </c>
      <c r="D116" s="132">
        <v>0</v>
      </c>
      <c r="E116" s="133">
        <v>282.79000000000002</v>
      </c>
    </row>
    <row r="117" spans="1:5" ht="23.1" customHeight="1">
      <c r="A117" s="131" t="s">
        <v>340</v>
      </c>
      <c r="B117" s="132">
        <v>100401042.84</v>
      </c>
      <c r="C117" s="132">
        <v>9019419.9100000001</v>
      </c>
      <c r="D117" s="132">
        <v>4651864.78</v>
      </c>
      <c r="E117" s="133">
        <v>104768597.97</v>
      </c>
    </row>
    <row r="118" spans="1:5" ht="23.1" customHeight="1">
      <c r="A118" s="131" t="s">
        <v>341</v>
      </c>
      <c r="B118" s="132">
        <v>53857937.810000002</v>
      </c>
      <c r="C118" s="132">
        <v>5877974.3200000003</v>
      </c>
      <c r="D118" s="132">
        <v>10047524.060000001</v>
      </c>
      <c r="E118" s="133">
        <v>49688388.07</v>
      </c>
    </row>
    <row r="119" spans="1:5" ht="23.1" customHeight="1">
      <c r="A119" s="131" t="s">
        <v>342</v>
      </c>
      <c r="B119" s="132">
        <v>9627689.8399999999</v>
      </c>
      <c r="C119" s="132">
        <v>40722688.579999998</v>
      </c>
      <c r="D119" s="132">
        <v>39066128.539999999</v>
      </c>
      <c r="E119" s="133">
        <v>11284249.880000001</v>
      </c>
    </row>
    <row r="120" spans="1:5" ht="23.1" customHeight="1">
      <c r="A120" s="131" t="s">
        <v>343</v>
      </c>
      <c r="B120" s="132">
        <v>11767886391.780001</v>
      </c>
      <c r="C120" s="132">
        <v>38967423533.059998</v>
      </c>
      <c r="D120" s="132">
        <v>38162905411.519997</v>
      </c>
      <c r="E120" s="133">
        <v>12572404513.32</v>
      </c>
    </row>
    <row r="121" spans="1:5" ht="23.1" customHeight="1">
      <c r="A121" s="131" t="s">
        <v>344</v>
      </c>
      <c r="B121" s="132">
        <v>303243458.61000001</v>
      </c>
      <c r="C121" s="132">
        <v>90097601.849999994</v>
      </c>
      <c r="D121" s="132">
        <v>106084425.41</v>
      </c>
      <c r="E121" s="133">
        <v>287256635.05000001</v>
      </c>
    </row>
    <row r="122" spans="1:5" ht="23.1" customHeight="1">
      <c r="A122" s="194" t="s">
        <v>345</v>
      </c>
      <c r="B122" s="112">
        <v>8534807717.6300001</v>
      </c>
      <c r="C122" s="112">
        <v>3006011375.4499998</v>
      </c>
      <c r="D122" s="112">
        <v>3606518943.6599998</v>
      </c>
      <c r="E122" s="123">
        <v>7934300149.4200001</v>
      </c>
    </row>
    <row r="123" spans="1:5" ht="23.1" customHeight="1">
      <c r="A123" s="131" t="s">
        <v>346</v>
      </c>
      <c r="B123" s="132">
        <v>66409787.840000004</v>
      </c>
      <c r="C123" s="132">
        <v>28055400.91</v>
      </c>
      <c r="D123" s="132">
        <v>44220779.57</v>
      </c>
      <c r="E123" s="133">
        <v>50244409.18</v>
      </c>
    </row>
    <row r="124" spans="1:5" ht="23.1" customHeight="1">
      <c r="A124" s="131" t="s">
        <v>347</v>
      </c>
      <c r="B124" s="132">
        <v>7945570542.9099998</v>
      </c>
      <c r="C124" s="132">
        <v>2702209682</v>
      </c>
      <c r="D124" s="132">
        <v>3244877417.6100001</v>
      </c>
      <c r="E124" s="133">
        <v>7402902807.3000002</v>
      </c>
    </row>
    <row r="125" spans="1:5" ht="23.1" customHeight="1">
      <c r="A125" s="131" t="s">
        <v>348</v>
      </c>
      <c r="B125" s="132">
        <v>4252302.63</v>
      </c>
      <c r="C125" s="132">
        <v>97101.09</v>
      </c>
      <c r="D125" s="132">
        <v>1172342.6299999999</v>
      </c>
      <c r="E125" s="133">
        <v>3177061.09</v>
      </c>
    </row>
    <row r="126" spans="1:5" ht="23.1" customHeight="1">
      <c r="A126" s="131" t="s">
        <v>349</v>
      </c>
      <c r="B126" s="132">
        <v>518545012.61000001</v>
      </c>
      <c r="C126" s="132">
        <v>275647528.85000002</v>
      </c>
      <c r="D126" s="132">
        <v>316248403.85000002</v>
      </c>
      <c r="E126" s="133">
        <v>477944137.61000001</v>
      </c>
    </row>
    <row r="127" spans="1:5" ht="23.1" customHeight="1">
      <c r="A127" s="131" t="s">
        <v>310</v>
      </c>
      <c r="B127" s="132">
        <v>30071.64</v>
      </c>
      <c r="C127" s="132">
        <v>1662.6</v>
      </c>
      <c r="D127" s="132">
        <v>0</v>
      </c>
      <c r="E127" s="133">
        <v>31734.240000000002</v>
      </c>
    </row>
    <row r="128" spans="1:5" ht="23.1" customHeight="1">
      <c r="A128" s="194" t="s">
        <v>350</v>
      </c>
      <c r="B128" s="112">
        <v>4194888522.3000002</v>
      </c>
      <c r="C128" s="112">
        <v>1729648830.46</v>
      </c>
      <c r="D128" s="112">
        <v>1734669736.2</v>
      </c>
      <c r="E128" s="123">
        <v>4189867616.5599999</v>
      </c>
    </row>
    <row r="129" spans="1:5" ht="23.1" customHeight="1">
      <c r="A129" s="131" t="s">
        <v>351</v>
      </c>
      <c r="B129" s="132">
        <v>2226100927.9899998</v>
      </c>
      <c r="C129" s="132">
        <v>1367257504.74</v>
      </c>
      <c r="D129" s="132">
        <v>1333374608.8599999</v>
      </c>
      <c r="E129" s="133">
        <v>2259983823.8699999</v>
      </c>
    </row>
    <row r="130" spans="1:5" ht="23.1" customHeight="1">
      <c r="A130" s="131" t="s">
        <v>352</v>
      </c>
      <c r="B130" s="132">
        <v>153275554.34</v>
      </c>
      <c r="C130" s="132">
        <v>71080674.310000002</v>
      </c>
      <c r="D130" s="132">
        <v>32242820.149999999</v>
      </c>
      <c r="E130" s="133">
        <v>192113408.5</v>
      </c>
    </row>
    <row r="131" spans="1:5" ht="23.1" customHeight="1">
      <c r="A131" s="131" t="s">
        <v>353</v>
      </c>
      <c r="B131" s="132">
        <v>10712324.060000001</v>
      </c>
      <c r="C131" s="132">
        <v>2161664.9700000002</v>
      </c>
      <c r="D131" s="132">
        <v>5126145.24</v>
      </c>
      <c r="E131" s="133">
        <v>7747843.79</v>
      </c>
    </row>
    <row r="132" spans="1:5" ht="23.1" customHeight="1">
      <c r="A132" s="131" t="s">
        <v>354</v>
      </c>
      <c r="B132" s="132">
        <v>4455937.6100000003</v>
      </c>
      <c r="C132" s="132">
        <v>3200254.01</v>
      </c>
      <c r="D132" s="132">
        <v>3442448.25</v>
      </c>
      <c r="E132" s="133">
        <v>4213743.37</v>
      </c>
    </row>
    <row r="133" spans="1:5" ht="23.1" customHeight="1">
      <c r="A133" s="131" t="s">
        <v>355</v>
      </c>
      <c r="B133" s="132">
        <v>64576546.869999997</v>
      </c>
      <c r="C133" s="132">
        <v>20038322.739999998</v>
      </c>
      <c r="D133" s="132">
        <v>25419485.300000001</v>
      </c>
      <c r="E133" s="133">
        <v>59195384.310000002</v>
      </c>
    </row>
    <row r="134" spans="1:5" ht="23.1" customHeight="1">
      <c r="A134" s="131" t="s">
        <v>356</v>
      </c>
      <c r="B134" s="132">
        <v>1619626060.1900001</v>
      </c>
      <c r="C134" s="132">
        <v>195943760.47</v>
      </c>
      <c r="D134" s="132">
        <v>274528278.35000002</v>
      </c>
      <c r="E134" s="133">
        <v>1541041542.3099999</v>
      </c>
    </row>
    <row r="135" spans="1:5" ht="23.1" customHeight="1">
      <c r="A135" s="131" t="s">
        <v>357</v>
      </c>
      <c r="B135" s="132">
        <v>71232995.849999994</v>
      </c>
      <c r="C135" s="132">
        <v>37016293.850000001</v>
      </c>
      <c r="D135" s="132">
        <v>39194930.560000002</v>
      </c>
      <c r="E135" s="133">
        <v>69054359.140000001</v>
      </c>
    </row>
    <row r="136" spans="1:5" ht="23.1" customHeight="1">
      <c r="A136" s="131" t="s">
        <v>358</v>
      </c>
      <c r="B136" s="132">
        <v>281365.68</v>
      </c>
      <c r="C136" s="132">
        <v>137098.06</v>
      </c>
      <c r="D136" s="132">
        <v>136583.15</v>
      </c>
      <c r="E136" s="133">
        <v>281880.59000000003</v>
      </c>
    </row>
    <row r="137" spans="1:5" ht="23.1" customHeight="1">
      <c r="A137" s="131" t="s">
        <v>359</v>
      </c>
      <c r="B137" s="132">
        <v>37758942.609999999</v>
      </c>
      <c r="C137" s="132">
        <v>23273218.489999998</v>
      </c>
      <c r="D137" s="132">
        <v>12044327.18</v>
      </c>
      <c r="E137" s="133">
        <v>48987833.920000002</v>
      </c>
    </row>
    <row r="138" spans="1:5" ht="23.1" customHeight="1">
      <c r="A138" s="131" t="s">
        <v>360</v>
      </c>
      <c r="B138" s="132">
        <v>6762947.5</v>
      </c>
      <c r="C138" s="132">
        <v>8537705.0800000001</v>
      </c>
      <c r="D138" s="132">
        <v>8339094.9800000004</v>
      </c>
      <c r="E138" s="133">
        <v>6961557.5999999996</v>
      </c>
    </row>
    <row r="139" spans="1:5" ht="23.1" customHeight="1">
      <c r="A139" s="134" t="s">
        <v>361</v>
      </c>
      <c r="B139" s="135">
        <v>104919.6</v>
      </c>
      <c r="C139" s="135">
        <v>1002333.74</v>
      </c>
      <c r="D139" s="135">
        <v>821014.18</v>
      </c>
      <c r="E139" s="136">
        <v>286239.15999999997</v>
      </c>
    </row>
  </sheetData>
  <pageMargins left="0.7" right="0.7" top="0.75" bottom="0.75" header="0.3" footer="0.3"/>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4"/>
  <sheetViews>
    <sheetView showGridLines="0" workbookViewId="0">
      <selection activeCell="D19" sqref="D19"/>
    </sheetView>
  </sheetViews>
  <sheetFormatPr defaultColWidth="20.28515625" defaultRowHeight="34.5" customHeight="1"/>
  <cols>
    <col min="1" max="1" width="26.28515625" style="7" customWidth="1"/>
    <col min="2" max="2" width="17.7109375" style="7" bestFit="1" customWidth="1"/>
    <col min="3" max="4" width="16" style="7" bestFit="1" customWidth="1"/>
    <col min="5" max="5" width="17.7109375" style="7" bestFit="1" customWidth="1"/>
    <col min="6" max="16384" width="20.28515625" style="7"/>
  </cols>
  <sheetData>
    <row r="1" spans="1:5" ht="12">
      <c r="A1" s="96" t="s">
        <v>372</v>
      </c>
      <c r="B1" s="108"/>
      <c r="C1" s="108"/>
      <c r="D1" s="108"/>
      <c r="E1" s="108"/>
    </row>
    <row r="2" spans="1:5" ht="11.25">
      <c r="A2" s="108"/>
      <c r="B2" s="108"/>
      <c r="C2" s="108"/>
      <c r="D2" s="108"/>
      <c r="E2" s="108"/>
    </row>
    <row r="3" spans="1:5" ht="17.25" customHeight="1">
      <c r="A3" s="108"/>
      <c r="B3" s="100" t="s">
        <v>938</v>
      </c>
      <c r="C3" s="108"/>
      <c r="D3" s="108"/>
      <c r="E3" s="108"/>
    </row>
    <row r="4" spans="1:5" ht="18" customHeight="1">
      <c r="A4" s="109"/>
      <c r="B4" s="108"/>
      <c r="C4" s="108"/>
      <c r="D4" s="108"/>
      <c r="E4" s="108"/>
    </row>
    <row r="5" spans="1:5" ht="15" customHeight="1">
      <c r="A5" s="217" t="s">
        <v>72</v>
      </c>
      <c r="B5" s="182" t="s">
        <v>73</v>
      </c>
      <c r="C5" s="216" t="s">
        <v>74</v>
      </c>
      <c r="D5" s="216"/>
      <c r="E5" s="25" t="s">
        <v>73</v>
      </c>
    </row>
    <row r="6" spans="1:5" ht="22.5">
      <c r="A6" s="218"/>
      <c r="B6" s="26" t="s">
        <v>387</v>
      </c>
      <c r="C6" s="27" t="s">
        <v>81</v>
      </c>
      <c r="D6" s="27" t="s">
        <v>82</v>
      </c>
      <c r="E6" s="28" t="s">
        <v>941</v>
      </c>
    </row>
    <row r="7" spans="1:5" ht="16.5" customHeight="1">
      <c r="A7" s="11" t="s">
        <v>75</v>
      </c>
      <c r="B7" s="8">
        <v>2048390.04</v>
      </c>
      <c r="C7" s="8">
        <v>6193312.7000000002</v>
      </c>
      <c r="D7" s="8">
        <v>7612575.8899999997</v>
      </c>
      <c r="E7" s="9">
        <f>B7+C7-D7</f>
        <v>629126.85000000056</v>
      </c>
    </row>
    <row r="8" spans="1:5" ht="16.5" customHeight="1">
      <c r="A8" s="11" t="s">
        <v>76</v>
      </c>
      <c r="B8" s="8">
        <v>4807445.22</v>
      </c>
      <c r="C8" s="8">
        <v>2622446.84</v>
      </c>
      <c r="D8" s="8">
        <v>4807445.22</v>
      </c>
      <c r="E8" s="9">
        <f t="shared" ref="E8:E13" si="0">B8+C8-D8</f>
        <v>2622446.84</v>
      </c>
    </row>
    <row r="9" spans="1:5" ht="16.5" customHeight="1">
      <c r="A9" s="11" t="s">
        <v>77</v>
      </c>
      <c r="B9" s="8">
        <v>14707320.68</v>
      </c>
      <c r="C9" s="8">
        <v>35962913.670000002</v>
      </c>
      <c r="D9" s="8">
        <v>38513013.030000001</v>
      </c>
      <c r="E9" s="9">
        <f t="shared" si="0"/>
        <v>12157221.32</v>
      </c>
    </row>
    <row r="10" spans="1:5" ht="16.5" customHeight="1">
      <c r="A10" s="11" t="s">
        <v>78</v>
      </c>
      <c r="B10" s="8">
        <v>44012373.759999998</v>
      </c>
      <c r="C10" s="8">
        <v>77696785.019999996</v>
      </c>
      <c r="D10" s="8">
        <v>45685086.109999999</v>
      </c>
      <c r="E10" s="9">
        <f t="shared" si="0"/>
        <v>76024072.670000002</v>
      </c>
    </row>
    <row r="11" spans="1:5" ht="16.5" customHeight="1">
      <c r="A11" s="11" t="s">
        <v>79</v>
      </c>
      <c r="B11" s="8">
        <v>1484403555</v>
      </c>
      <c r="C11" s="8">
        <v>517785758.70999998</v>
      </c>
      <c r="D11" s="8">
        <v>1882881490.22</v>
      </c>
      <c r="E11" s="9">
        <f t="shared" si="0"/>
        <v>119307823.49000001</v>
      </c>
    </row>
    <row r="12" spans="1:5" ht="16.5" hidden="1" customHeight="1">
      <c r="A12" s="11"/>
      <c r="B12" s="8"/>
      <c r="C12" s="8">
        <v>0</v>
      </c>
      <c r="D12" s="8">
        <v>0</v>
      </c>
      <c r="E12" s="9">
        <f t="shared" si="0"/>
        <v>0</v>
      </c>
    </row>
    <row r="13" spans="1:5" ht="16.5" customHeight="1">
      <c r="A13" s="11" t="s">
        <v>65</v>
      </c>
      <c r="B13" s="8">
        <v>747189.66</v>
      </c>
      <c r="C13" s="8">
        <v>1473155.87</v>
      </c>
      <c r="D13" s="8">
        <v>1820785.63</v>
      </c>
      <c r="E13" s="9">
        <f t="shared" si="0"/>
        <v>399559.90000000037</v>
      </c>
    </row>
    <row r="14" spans="1:5" ht="25.5" customHeight="1">
      <c r="A14" s="4" t="s">
        <v>64</v>
      </c>
      <c r="B14" s="3">
        <f>SUM(B7:B13)</f>
        <v>1550726274.3600001</v>
      </c>
      <c r="C14" s="3">
        <f t="shared" ref="C14:D14" si="1">SUM(C7:C13)</f>
        <v>641734372.80999994</v>
      </c>
      <c r="D14" s="3">
        <f t="shared" si="1"/>
        <v>1981320396.1000001</v>
      </c>
      <c r="E14" s="10">
        <f>B14+C14-D14</f>
        <v>211140251.06999993</v>
      </c>
    </row>
  </sheetData>
  <mergeCells count="2">
    <mergeCell ref="C5:D5"/>
    <mergeCell ref="A5:A6"/>
  </mergeCells>
  <pageMargins left="0.7" right="0.7" top="0.75" bottom="0.75" header="0.3" footer="0.3"/>
  <pageSetup paperSize="9" orientation="portrait"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6"/>
  <sheetViews>
    <sheetView showGridLines="0" zoomScaleNormal="100" workbookViewId="0">
      <selection activeCell="D34" sqref="D34"/>
    </sheetView>
  </sheetViews>
  <sheetFormatPr defaultRowHeight="11.25"/>
  <cols>
    <col min="1" max="1" width="42.5703125" style="5" bestFit="1" customWidth="1"/>
    <col min="2" max="2" width="16" style="5" bestFit="1" customWidth="1"/>
    <col min="3" max="3" width="16.5703125" style="5" bestFit="1" customWidth="1"/>
    <col min="4" max="4" width="16" style="5" bestFit="1" customWidth="1"/>
    <col min="5" max="16384" width="9.140625" style="5"/>
  </cols>
  <sheetData>
    <row r="1" spans="1:4" ht="12">
      <c r="A1" s="110" t="s">
        <v>373</v>
      </c>
      <c r="B1" s="111"/>
      <c r="C1" s="111"/>
      <c r="D1" s="111"/>
    </row>
    <row r="2" spans="1:4">
      <c r="A2" s="111"/>
      <c r="B2" s="111"/>
      <c r="C2" s="111"/>
      <c r="D2" s="111"/>
    </row>
    <row r="3" spans="1:4" ht="12">
      <c r="A3" s="96"/>
      <c r="B3" s="100" t="s">
        <v>938</v>
      </c>
      <c r="C3" s="111"/>
      <c r="D3" s="111"/>
    </row>
    <row r="4" spans="1:4" ht="15" customHeight="1">
      <c r="A4" s="109"/>
      <c r="B4" s="111"/>
      <c r="C4" s="111"/>
      <c r="D4" s="111"/>
    </row>
    <row r="5" spans="1:4" s="13" customFormat="1" ht="33.75">
      <c r="A5" s="29" t="s">
        <v>66</v>
      </c>
      <c r="B5" s="30" t="s">
        <v>80</v>
      </c>
      <c r="C5" s="30" t="s">
        <v>939</v>
      </c>
      <c r="D5" s="31" t="s">
        <v>83</v>
      </c>
    </row>
    <row r="6" spans="1:4" ht="15" customHeight="1">
      <c r="A6" s="14" t="s">
        <v>67</v>
      </c>
      <c r="B6" s="15">
        <v>3592969.2</v>
      </c>
      <c r="C6" s="15">
        <v>0</v>
      </c>
      <c r="D6" s="16">
        <f>B6+C6</f>
        <v>3592969.2</v>
      </c>
    </row>
    <row r="7" spans="1:4" ht="15" customHeight="1">
      <c r="A7" s="14" t="s">
        <v>68</v>
      </c>
      <c r="B7" s="15">
        <v>12909360</v>
      </c>
      <c r="C7" s="15">
        <v>44340</v>
      </c>
      <c r="D7" s="16">
        <f t="shared" ref="D7:D15" si="0">B7+C7</f>
        <v>12953700</v>
      </c>
    </row>
    <row r="8" spans="1:4" ht="15" customHeight="1">
      <c r="A8" s="23">
        <v>2</v>
      </c>
      <c r="B8" s="15">
        <v>1596096864</v>
      </c>
      <c r="C8" s="15">
        <v>16178660</v>
      </c>
      <c r="D8" s="16">
        <f t="shared" si="0"/>
        <v>1612275524</v>
      </c>
    </row>
    <row r="9" spans="1:4" ht="15" customHeight="1">
      <c r="A9" s="23">
        <v>1</v>
      </c>
      <c r="B9" s="15">
        <v>1602447970</v>
      </c>
      <c r="C9" s="15">
        <v>4398469</v>
      </c>
      <c r="D9" s="16">
        <f t="shared" si="0"/>
        <v>1606846439</v>
      </c>
    </row>
    <row r="10" spans="1:4" ht="15" customHeight="1">
      <c r="A10" s="23">
        <v>0.5</v>
      </c>
      <c r="B10" s="15">
        <v>591960689.5</v>
      </c>
      <c r="C10" s="15">
        <v>4378400.5</v>
      </c>
      <c r="D10" s="16">
        <f t="shared" si="0"/>
        <v>596339090</v>
      </c>
    </row>
    <row r="11" spans="1:4" ht="15" customHeight="1">
      <c r="A11" s="23">
        <v>0.2</v>
      </c>
      <c r="B11" s="15">
        <v>334700998.60000002</v>
      </c>
      <c r="C11" s="15">
        <v>1680062.4</v>
      </c>
      <c r="D11" s="16">
        <f t="shared" si="0"/>
        <v>336381061</v>
      </c>
    </row>
    <row r="12" spans="1:4" ht="15" customHeight="1">
      <c r="A12" s="23">
        <v>0.1</v>
      </c>
      <c r="B12" s="15">
        <v>211564367.69999999</v>
      </c>
      <c r="C12" s="15">
        <v>969404.3</v>
      </c>
      <c r="D12" s="16">
        <f t="shared" si="0"/>
        <v>212533772</v>
      </c>
    </row>
    <row r="13" spans="1:4" ht="15" customHeight="1">
      <c r="A13" s="23">
        <v>0.05</v>
      </c>
      <c r="B13" s="15">
        <v>111982548</v>
      </c>
      <c r="C13" s="15">
        <v>840002.5</v>
      </c>
      <c r="D13" s="16">
        <f t="shared" si="0"/>
        <v>112822550.5</v>
      </c>
    </row>
    <row r="14" spans="1:4" ht="15" customHeight="1">
      <c r="A14" s="23">
        <v>0.02</v>
      </c>
      <c r="B14" s="15">
        <v>59415771.439999998</v>
      </c>
      <c r="C14" s="15">
        <v>459200.22</v>
      </c>
      <c r="D14" s="16">
        <f t="shared" si="0"/>
        <v>59874971.659999996</v>
      </c>
    </row>
    <row r="15" spans="1:4" ht="15" customHeight="1">
      <c r="A15" s="23">
        <v>0.01</v>
      </c>
      <c r="B15" s="15">
        <v>37969702.340000004</v>
      </c>
      <c r="C15" s="15">
        <v>605351.51</v>
      </c>
      <c r="D15" s="16">
        <f t="shared" si="0"/>
        <v>38575053.850000001</v>
      </c>
    </row>
    <row r="16" spans="1:4" ht="25.5" customHeight="1">
      <c r="A16" s="18" t="s">
        <v>64</v>
      </c>
      <c r="B16" s="19">
        <f>SUM(B6:B15)</f>
        <v>4562641240.7799997</v>
      </c>
      <c r="C16" s="19">
        <f>SUM(C6:C15)</f>
        <v>29553890.43</v>
      </c>
      <c r="D16" s="20">
        <f>SUM(D6:D15)</f>
        <v>4592195131.21</v>
      </c>
    </row>
    <row r="18" spans="1:4">
      <c r="A18" s="17" t="s">
        <v>71</v>
      </c>
    </row>
    <row r="20" spans="1:4" ht="39.75" customHeight="1">
      <c r="A20" s="183" t="s">
        <v>69</v>
      </c>
      <c r="B20" s="30" t="s">
        <v>80</v>
      </c>
      <c r="C20" s="30" t="s">
        <v>939</v>
      </c>
      <c r="D20" s="31" t="s">
        <v>83</v>
      </c>
    </row>
    <row r="21" spans="1:4" ht="15" customHeight="1">
      <c r="A21" s="21" t="s">
        <v>918</v>
      </c>
      <c r="B21" s="6">
        <v>376700</v>
      </c>
      <c r="C21" s="6">
        <v>24600</v>
      </c>
      <c r="D21" s="22">
        <f>B21+C21</f>
        <v>401300</v>
      </c>
    </row>
    <row r="22" spans="1:4" ht="15" customHeight="1">
      <c r="A22" s="21" t="s">
        <v>92</v>
      </c>
      <c r="B22" s="12">
        <v>3623380</v>
      </c>
      <c r="C22" s="6">
        <v>0</v>
      </c>
      <c r="D22" s="22">
        <f t="shared" ref="D22:D25" si="1">B22+C22</f>
        <v>3623380</v>
      </c>
    </row>
    <row r="23" spans="1:4" ht="15" customHeight="1">
      <c r="A23" s="21" t="s">
        <v>70</v>
      </c>
      <c r="B23" s="12">
        <v>5469640</v>
      </c>
      <c r="C23" s="6">
        <v>0</v>
      </c>
      <c r="D23" s="22">
        <f t="shared" si="1"/>
        <v>5469640</v>
      </c>
    </row>
    <row r="24" spans="1:4" ht="15" customHeight="1">
      <c r="A24" s="21" t="s">
        <v>919</v>
      </c>
      <c r="B24" s="12">
        <v>1635340</v>
      </c>
      <c r="C24" s="6">
        <v>19740</v>
      </c>
      <c r="D24" s="22">
        <f t="shared" si="1"/>
        <v>1655080</v>
      </c>
    </row>
    <row r="25" spans="1:4" ht="15" customHeight="1">
      <c r="A25" s="21" t="s">
        <v>920</v>
      </c>
      <c r="B25" s="12">
        <v>1804300</v>
      </c>
      <c r="C25" s="6">
        <v>0</v>
      </c>
      <c r="D25" s="22">
        <f t="shared" si="1"/>
        <v>1804300</v>
      </c>
    </row>
    <row r="26" spans="1:4" ht="25.5" customHeight="1">
      <c r="A26" s="18" t="s">
        <v>64</v>
      </c>
      <c r="B26" s="19">
        <f>SUM(B21:B25)</f>
        <v>12909360</v>
      </c>
      <c r="C26" s="19">
        <f>SUM(C21:C25)</f>
        <v>44340</v>
      </c>
      <c r="D26" s="24">
        <f>SUM(D21:D25)</f>
        <v>12953700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
  <sheetViews>
    <sheetView workbookViewId="0">
      <selection activeCell="T36" sqref="T36"/>
    </sheetView>
  </sheetViews>
  <sheetFormatPr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showGridLines="0" workbookViewId="0">
      <selection activeCell="E31" sqref="E31"/>
    </sheetView>
  </sheetViews>
  <sheetFormatPr defaultRowHeight="12.75"/>
  <cols>
    <col min="1" max="1" width="21.85546875" customWidth="1"/>
    <col min="2" max="2" width="19.140625" customWidth="1"/>
    <col min="3" max="3" width="20.5703125" customWidth="1"/>
    <col min="4" max="4" width="20.85546875" customWidth="1"/>
    <col min="5" max="5" width="19.7109375" customWidth="1"/>
    <col min="7" max="7" width="16.5703125" bestFit="1" customWidth="1"/>
    <col min="8" max="9" width="17.7109375" bestFit="1" customWidth="1"/>
    <col min="10" max="10" width="16.5703125" bestFit="1" customWidth="1"/>
  </cols>
  <sheetData>
    <row r="1" spans="1:5">
      <c r="A1" s="96" t="s">
        <v>363</v>
      </c>
      <c r="B1" s="97"/>
      <c r="C1" s="97"/>
    </row>
    <row r="2" spans="1:5">
      <c r="A2" s="97"/>
      <c r="B2" s="97"/>
      <c r="C2" s="97"/>
    </row>
    <row r="3" spans="1:5">
      <c r="A3" s="97"/>
      <c r="B3" s="96" t="s">
        <v>938</v>
      </c>
      <c r="C3" s="97"/>
    </row>
    <row r="4" spans="1:5" ht="15">
      <c r="A4" s="2"/>
    </row>
    <row r="5" spans="1:5" ht="30" customHeight="1">
      <c r="A5" s="180" t="s">
        <v>19</v>
      </c>
      <c r="B5" s="46" t="s">
        <v>386</v>
      </c>
      <c r="C5" s="46" t="s">
        <v>7</v>
      </c>
      <c r="D5" s="46" t="s">
        <v>8</v>
      </c>
      <c r="E5" s="181" t="s">
        <v>940</v>
      </c>
    </row>
    <row r="6" spans="1:5" ht="33" customHeight="1">
      <c r="A6" s="32" t="s">
        <v>20</v>
      </c>
      <c r="B6" s="33"/>
      <c r="C6" s="33"/>
      <c r="D6" s="34"/>
      <c r="E6" s="35"/>
    </row>
    <row r="7" spans="1:5" ht="22.5">
      <c r="A7" s="36" t="s">
        <v>0</v>
      </c>
      <c r="B7" s="37">
        <v>106600605000</v>
      </c>
      <c r="C7" s="37">
        <v>57500000000</v>
      </c>
      <c r="D7" s="37">
        <v>51248328000</v>
      </c>
      <c r="E7" s="38">
        <f>B7+C7-D7</f>
        <v>112852277000</v>
      </c>
    </row>
    <row r="8" spans="1:5" ht="22.5">
      <c r="A8" s="36" t="s">
        <v>1</v>
      </c>
      <c r="B8" s="37">
        <v>0</v>
      </c>
      <c r="C8" s="37">
        <v>0</v>
      </c>
      <c r="D8" s="37">
        <v>0</v>
      </c>
      <c r="E8" s="38">
        <f>B8+C8-D8</f>
        <v>0</v>
      </c>
    </row>
    <row r="9" spans="1:5" ht="25.5" customHeight="1">
      <c r="A9" s="77" t="s">
        <v>14</v>
      </c>
      <c r="B9" s="72">
        <f>SUM(B7:B8)</f>
        <v>106600605000</v>
      </c>
      <c r="C9" s="72">
        <f>SUM(C7:C8)</f>
        <v>57500000000</v>
      </c>
      <c r="D9" s="72">
        <f>SUM(D7:D8)</f>
        <v>51248328000</v>
      </c>
      <c r="E9" s="73">
        <f>SUM(E7:E8)</f>
        <v>112852277000</v>
      </c>
    </row>
    <row r="10" spans="1:5" ht="22.5">
      <c r="A10" s="39" t="s">
        <v>87</v>
      </c>
      <c r="B10" s="40"/>
      <c r="C10" s="40"/>
      <c r="D10" s="41"/>
      <c r="E10" s="42"/>
    </row>
    <row r="11" spans="1:5" ht="22.5">
      <c r="A11" s="36" t="s">
        <v>86</v>
      </c>
      <c r="B11" s="37">
        <v>193670913799.38</v>
      </c>
      <c r="C11" s="37">
        <v>45290350737.849998</v>
      </c>
      <c r="D11" s="37">
        <v>39879239147.099998</v>
      </c>
      <c r="E11" s="38">
        <f>B11+C11-D11</f>
        <v>199082025390.13</v>
      </c>
    </row>
    <row r="12" spans="1:5" ht="15" customHeight="1">
      <c r="A12" s="36" t="s">
        <v>2</v>
      </c>
      <c r="B12" s="37">
        <v>165034963892.98999</v>
      </c>
      <c r="C12" s="37">
        <v>142989966477.73001</v>
      </c>
      <c r="D12" s="37">
        <v>146933360787.29001</v>
      </c>
      <c r="E12" s="38">
        <f>B12+C12-D12</f>
        <v>161091569583.42996</v>
      </c>
    </row>
    <row r="13" spans="1:5" ht="15" customHeight="1">
      <c r="A13" s="36" t="s">
        <v>3</v>
      </c>
      <c r="B13" s="37">
        <v>66330744076.540001</v>
      </c>
      <c r="C13" s="37">
        <v>268938774190.32001</v>
      </c>
      <c r="D13" s="37">
        <v>259322242542.04999</v>
      </c>
      <c r="E13" s="38">
        <f>B13+C13-D13</f>
        <v>75947275724.809998</v>
      </c>
    </row>
    <row r="14" spans="1:5" ht="15" customHeight="1">
      <c r="A14" s="36" t="s">
        <v>85</v>
      </c>
      <c r="B14" s="37">
        <v>83787699641.970001</v>
      </c>
      <c r="C14" s="37">
        <v>124430423532.64999</v>
      </c>
      <c r="D14" s="37">
        <v>123362154463.50999</v>
      </c>
      <c r="E14" s="38">
        <f>B14+C14-D14</f>
        <v>84855968711.110001</v>
      </c>
    </row>
    <row r="15" spans="1:5" ht="25.5" customHeight="1">
      <c r="A15" s="77" t="s">
        <v>14</v>
      </c>
      <c r="B15" s="72">
        <f>SUM(B11:B14)</f>
        <v>508824321410.88</v>
      </c>
      <c r="C15" s="72">
        <f t="shared" ref="C15:E15" si="0">SUM(C11:C14)</f>
        <v>581649514938.55005</v>
      </c>
      <c r="D15" s="72">
        <f t="shared" si="0"/>
        <v>569496996939.94995</v>
      </c>
      <c r="E15" s="73">
        <f t="shared" si="0"/>
        <v>520976839409.47992</v>
      </c>
    </row>
    <row r="16" spans="1:5" ht="15" customHeight="1">
      <c r="A16" s="39" t="s">
        <v>21</v>
      </c>
      <c r="B16" s="40"/>
      <c r="C16" s="40"/>
      <c r="D16" s="41"/>
      <c r="E16" s="42"/>
    </row>
    <row r="17" spans="1:10" ht="22.5">
      <c r="A17" s="36" t="s">
        <v>4</v>
      </c>
      <c r="B17" s="37">
        <v>1124178743.4300001</v>
      </c>
      <c r="C17" s="37">
        <v>7212643686.2700005</v>
      </c>
      <c r="D17" s="37">
        <v>8184495423.7799997</v>
      </c>
      <c r="E17" s="38">
        <f>B17+C17-D17</f>
        <v>152327005.92000103</v>
      </c>
    </row>
    <row r="18" spans="1:10" ht="15" customHeight="1">
      <c r="A18" s="36" t="s">
        <v>22</v>
      </c>
      <c r="B18" s="37">
        <v>2662232611.4099998</v>
      </c>
      <c r="C18" s="37">
        <v>12321446233.030001</v>
      </c>
      <c r="D18" s="37">
        <v>14879790897.450001</v>
      </c>
      <c r="E18" s="38">
        <f>B18+C18-D18</f>
        <v>103887946.98999977</v>
      </c>
    </row>
    <row r="19" spans="1:10" ht="15" customHeight="1">
      <c r="A19" s="36" t="s">
        <v>5</v>
      </c>
      <c r="B19" s="37">
        <v>398855437.69999999</v>
      </c>
      <c r="C19" s="37">
        <v>360534290.01999998</v>
      </c>
      <c r="D19" s="37">
        <v>99742498.390000001</v>
      </c>
      <c r="E19" s="38">
        <f>B19+C19-D19</f>
        <v>659647229.33000004</v>
      </c>
    </row>
    <row r="20" spans="1:10" ht="15" customHeight="1">
      <c r="A20" s="36" t="s">
        <v>6</v>
      </c>
      <c r="B20" s="37">
        <v>22123052.879999999</v>
      </c>
      <c r="C20" s="37">
        <v>5118039.6900000004</v>
      </c>
      <c r="D20" s="37">
        <v>5680654.5499999998</v>
      </c>
      <c r="E20" s="38">
        <f>B20+C20-D20</f>
        <v>21560438.02</v>
      </c>
    </row>
    <row r="21" spans="1:10" ht="25.5" customHeight="1">
      <c r="A21" s="77" t="s">
        <v>14</v>
      </c>
      <c r="B21" s="72">
        <f>SUM(B17:B20)</f>
        <v>4207389845.4200001</v>
      </c>
      <c r="C21" s="72">
        <f t="shared" ref="C21:E21" si="1">SUM(C17:C20)</f>
        <v>19899742249.010002</v>
      </c>
      <c r="D21" s="72">
        <f t="shared" si="1"/>
        <v>23169709474.169998</v>
      </c>
      <c r="E21" s="73">
        <f t="shared" si="1"/>
        <v>937422620.26000082</v>
      </c>
      <c r="G21" s="1"/>
      <c r="H21" s="1"/>
      <c r="I21" s="1"/>
      <c r="J21" s="1"/>
    </row>
    <row r="22" spans="1:10" ht="25.5" customHeight="1">
      <c r="A22" s="43" t="s">
        <v>64</v>
      </c>
      <c r="B22" s="44">
        <f>B9+B15+B21</f>
        <v>619632316256.30005</v>
      </c>
      <c r="C22" s="44">
        <f t="shared" ref="C22:D22" si="2">C9+C15+C21</f>
        <v>659049257187.56006</v>
      </c>
      <c r="D22" s="44">
        <f t="shared" si="2"/>
        <v>643915034414.12</v>
      </c>
      <c r="E22" s="45">
        <f>B22+C22-D22</f>
        <v>634766539029.74011</v>
      </c>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3"/>
  <sheetViews>
    <sheetView showGridLines="0" zoomScaleNormal="100" workbookViewId="0">
      <selection activeCell="A5" sqref="A5:E33"/>
    </sheetView>
  </sheetViews>
  <sheetFormatPr defaultRowHeight="12.75"/>
  <cols>
    <col min="1" max="1" width="23.28515625" customWidth="1"/>
    <col min="2" max="5" width="19.7109375" customWidth="1"/>
    <col min="6" max="6" width="16.42578125" bestFit="1" customWidth="1"/>
  </cols>
  <sheetData>
    <row r="1" spans="1:7">
      <c r="A1" s="98" t="s">
        <v>364</v>
      </c>
      <c r="B1" s="97"/>
      <c r="C1" s="97"/>
    </row>
    <row r="2" spans="1:7">
      <c r="A2" s="97"/>
      <c r="B2" s="97"/>
      <c r="C2" s="97"/>
    </row>
    <row r="3" spans="1:7">
      <c r="A3" s="97"/>
      <c r="B3" s="96" t="s">
        <v>938</v>
      </c>
      <c r="C3" s="97"/>
    </row>
    <row r="5" spans="1:7" ht="30" customHeight="1">
      <c r="A5" s="29" t="s">
        <v>23</v>
      </c>
      <c r="B5" s="30" t="s">
        <v>386</v>
      </c>
      <c r="C5" s="30" t="s">
        <v>8</v>
      </c>
      <c r="D5" s="30" t="s">
        <v>7</v>
      </c>
      <c r="E5" s="181" t="s">
        <v>940</v>
      </c>
    </row>
    <row r="6" spans="1:7" ht="22.5">
      <c r="A6" s="39" t="s">
        <v>24</v>
      </c>
      <c r="B6" s="40"/>
      <c r="C6" s="40"/>
      <c r="D6" s="41"/>
      <c r="E6" s="47"/>
    </row>
    <row r="7" spans="1:7" ht="22.5">
      <c r="A7" s="36" t="s">
        <v>25</v>
      </c>
      <c r="B7" s="37">
        <v>6550224106.4899998</v>
      </c>
      <c r="C7" s="37">
        <v>36937069258</v>
      </c>
      <c r="D7" s="37">
        <v>0</v>
      </c>
      <c r="E7" s="38">
        <f>B7+C7-D7</f>
        <v>43487293364.489998</v>
      </c>
      <c r="F7" s="68"/>
      <c r="G7" s="69"/>
    </row>
    <row r="8" spans="1:7" ht="22.5">
      <c r="A8" s="36" t="s">
        <v>26</v>
      </c>
      <c r="B8" s="37">
        <v>22500000000</v>
      </c>
      <c r="C8" s="37">
        <v>75390000000</v>
      </c>
      <c r="D8" s="37">
        <v>89760000000</v>
      </c>
      <c r="E8" s="38">
        <f>B8+C8-D8</f>
        <v>8130000000</v>
      </c>
    </row>
    <row r="9" spans="1:7" ht="25.5" customHeight="1">
      <c r="A9" s="77" t="s">
        <v>14</v>
      </c>
      <c r="B9" s="72">
        <f>SUM(B7:B8)</f>
        <v>29050224106.489998</v>
      </c>
      <c r="C9" s="72">
        <f t="shared" ref="C9:D9" si="0">SUM(C7:C8)</f>
        <v>112327069258</v>
      </c>
      <c r="D9" s="72">
        <f t="shared" si="0"/>
        <v>89760000000</v>
      </c>
      <c r="E9" s="73">
        <f t="shared" ref="E9:E32" si="1">+B9+C9-D9</f>
        <v>51617293364.48999</v>
      </c>
    </row>
    <row r="10" spans="1:7">
      <c r="A10" s="39" t="s">
        <v>27</v>
      </c>
      <c r="B10" s="40"/>
      <c r="C10" s="40"/>
      <c r="D10" s="41"/>
      <c r="E10" s="47"/>
    </row>
    <row r="11" spans="1:7" ht="22.5">
      <c r="A11" s="36" t="s">
        <v>28</v>
      </c>
      <c r="B11" s="37">
        <v>1923108467.1900001</v>
      </c>
      <c r="C11" s="37">
        <v>2899739560.75</v>
      </c>
      <c r="D11" s="37">
        <v>3286088311.5300002</v>
      </c>
      <c r="E11" s="38">
        <f>B11+C11-D11</f>
        <v>1536759716.4100003</v>
      </c>
      <c r="F11" s="70"/>
    </row>
    <row r="12" spans="1:7" ht="22.5">
      <c r="A12" s="36" t="s">
        <v>29</v>
      </c>
      <c r="B12" s="37">
        <v>-1.3411045074462891E-7</v>
      </c>
      <c r="C12" s="37">
        <v>0</v>
      </c>
      <c r="D12" s="37">
        <v>0</v>
      </c>
      <c r="E12" s="38">
        <f>B12+C12-D12</f>
        <v>-1.3411045074462891E-7</v>
      </c>
    </row>
    <row r="13" spans="1:7" ht="22.5">
      <c r="A13" s="36" t="s">
        <v>30</v>
      </c>
      <c r="B13" s="37">
        <v>41972609027.019997</v>
      </c>
      <c r="C13" s="37">
        <v>10638831878.219999</v>
      </c>
      <c r="D13" s="37">
        <v>13761768933.360001</v>
      </c>
      <c r="E13" s="38">
        <f>B13+C13-D13</f>
        <v>38849671971.879997</v>
      </c>
    </row>
    <row r="14" spans="1:7" ht="22.5">
      <c r="A14" s="36" t="s">
        <v>84</v>
      </c>
      <c r="B14" s="37">
        <v>3554324245.2600002</v>
      </c>
      <c r="C14" s="37">
        <v>43607786504.400002</v>
      </c>
      <c r="D14" s="37">
        <v>43286260879.489998</v>
      </c>
      <c r="E14" s="38">
        <f>B14+C14-D14</f>
        <v>3875849870.1700058</v>
      </c>
    </row>
    <row r="15" spans="1:7">
      <c r="A15" s="48" t="s">
        <v>31</v>
      </c>
      <c r="B15" s="49"/>
      <c r="C15" s="49"/>
      <c r="D15" s="49"/>
      <c r="E15" s="50"/>
    </row>
    <row r="16" spans="1:7" ht="22.5">
      <c r="A16" s="51" t="s">
        <v>32</v>
      </c>
      <c r="B16" s="52">
        <v>456672763.06</v>
      </c>
      <c r="C16" s="52">
        <v>23611225041.439999</v>
      </c>
      <c r="D16" s="52">
        <v>23381850605.41</v>
      </c>
      <c r="E16" s="53">
        <f>B16+C16-D16</f>
        <v>686047199.09000015</v>
      </c>
    </row>
    <row r="17" spans="1:6">
      <c r="A17" s="51" t="s">
        <v>33</v>
      </c>
      <c r="B17" s="52">
        <v>3097651482.1999998</v>
      </c>
      <c r="C17" s="52">
        <v>19996561462.959999</v>
      </c>
      <c r="D17" s="52">
        <v>19904410274.080002</v>
      </c>
      <c r="E17" s="53">
        <f>B17+C17-D17</f>
        <v>3189802671.079998</v>
      </c>
    </row>
    <row r="18" spans="1:6" ht="3.75" customHeight="1">
      <c r="A18" s="51"/>
      <c r="B18" s="49"/>
      <c r="C18" s="49"/>
      <c r="D18" s="49"/>
      <c r="E18" s="50"/>
    </row>
    <row r="19" spans="1:6" ht="22.5">
      <c r="A19" s="36" t="s">
        <v>34</v>
      </c>
      <c r="B19" s="37">
        <v>5891678734.6999998</v>
      </c>
      <c r="C19" s="37">
        <v>0</v>
      </c>
      <c r="D19" s="37">
        <v>707950340.45000005</v>
      </c>
      <c r="E19" s="38">
        <f>B19+C19-D19</f>
        <v>5183728394.25</v>
      </c>
    </row>
    <row r="20" spans="1:6" ht="22.5">
      <c r="A20" s="36" t="s">
        <v>88</v>
      </c>
      <c r="B20" s="37">
        <v>0</v>
      </c>
      <c r="C20" s="37">
        <v>0</v>
      </c>
      <c r="D20" s="37">
        <v>0</v>
      </c>
      <c r="E20" s="38">
        <f>B20+C20-D20</f>
        <v>0</v>
      </c>
    </row>
    <row r="21" spans="1:6">
      <c r="A21" s="36" t="s">
        <v>35</v>
      </c>
      <c r="B21" s="37">
        <v>424869227.74000001</v>
      </c>
      <c r="C21" s="37">
        <v>3394883996.0300002</v>
      </c>
      <c r="D21" s="37">
        <v>1720200377.5599999</v>
      </c>
      <c r="E21" s="38">
        <f>B21+C21-D21</f>
        <v>2099552846.2100005</v>
      </c>
    </row>
    <row r="22" spans="1:6">
      <c r="A22" s="48" t="s">
        <v>31</v>
      </c>
      <c r="B22" s="49"/>
      <c r="C22" s="49"/>
      <c r="D22" s="49"/>
      <c r="E22" s="50"/>
    </row>
    <row r="23" spans="1:6">
      <c r="A23" s="51" t="s">
        <v>36</v>
      </c>
      <c r="B23" s="54">
        <v>208485925.72</v>
      </c>
      <c r="C23" s="54">
        <v>1169719220.47</v>
      </c>
      <c r="D23" s="54">
        <v>870078299.98000002</v>
      </c>
      <c r="E23" s="53">
        <f>B23+C23-D23</f>
        <v>508126846.21000004</v>
      </c>
    </row>
    <row r="24" spans="1:6">
      <c r="A24" s="51" t="s">
        <v>37</v>
      </c>
      <c r="B24" s="54">
        <v>216383302.02000001</v>
      </c>
      <c r="C24" s="54">
        <v>2225164775.5599999</v>
      </c>
      <c r="D24" s="52">
        <v>850122077.58000004</v>
      </c>
      <c r="E24" s="53">
        <f>B24+C24-D24</f>
        <v>1591426000</v>
      </c>
    </row>
    <row r="25" spans="1:6" ht="22.5">
      <c r="A25" s="36" t="s">
        <v>38</v>
      </c>
      <c r="B25" s="37">
        <v>19398751.219999999</v>
      </c>
      <c r="C25" s="37">
        <v>9652702365.0699997</v>
      </c>
      <c r="D25" s="37">
        <v>0</v>
      </c>
      <c r="E25" s="38">
        <f>B25+C25-D25</f>
        <v>9672101116.289999</v>
      </c>
    </row>
    <row r="26" spans="1:6">
      <c r="A26" s="36" t="s">
        <v>39</v>
      </c>
      <c r="B26" s="37">
        <v>148877335.06</v>
      </c>
      <c r="C26" s="37">
        <v>41984006.380000003</v>
      </c>
      <c r="D26" s="37">
        <v>48679720.369999997</v>
      </c>
      <c r="E26" s="38">
        <f>B26+C26-D26</f>
        <v>142181621.06999999</v>
      </c>
      <c r="F26" s="70"/>
    </row>
    <row r="27" spans="1:6" ht="25.5" customHeight="1">
      <c r="A27" s="77" t="s">
        <v>14</v>
      </c>
      <c r="B27" s="72">
        <f>B11+B12+B13+B14+B19+B20+B21+B25+B26</f>
        <v>53934865788.189995</v>
      </c>
      <c r="C27" s="72">
        <f t="shared" ref="C27:D27" si="2">C11+C12+C13+C14+C19+C20+C21+C25+C26</f>
        <v>70235928310.850006</v>
      </c>
      <c r="D27" s="72">
        <f t="shared" si="2"/>
        <v>62810948562.759995</v>
      </c>
      <c r="E27" s="73">
        <f t="shared" si="1"/>
        <v>61359845536.280014</v>
      </c>
    </row>
    <row r="28" spans="1:6">
      <c r="A28" s="39" t="s">
        <v>40</v>
      </c>
      <c r="B28" s="40"/>
      <c r="C28" s="40"/>
      <c r="D28" s="41"/>
      <c r="E28" s="42"/>
    </row>
    <row r="29" spans="1:6" ht="56.25">
      <c r="A29" s="36" t="s">
        <v>41</v>
      </c>
      <c r="B29" s="37">
        <v>1550726274.3599999</v>
      </c>
      <c r="C29" s="37">
        <v>641734372.80999994</v>
      </c>
      <c r="D29" s="37">
        <v>1981320396.0999999</v>
      </c>
      <c r="E29" s="38">
        <f>B29+C29-D29</f>
        <v>211140251.07000017</v>
      </c>
    </row>
    <row r="30" spans="1:6" ht="22.5">
      <c r="A30" s="36" t="s">
        <v>42</v>
      </c>
      <c r="B30" s="37">
        <v>33628831727.810001</v>
      </c>
      <c r="C30" s="37">
        <v>0</v>
      </c>
      <c r="D30" s="37">
        <v>0</v>
      </c>
      <c r="E30" s="38">
        <f>B30+C30-D30</f>
        <v>33628831727.810001</v>
      </c>
    </row>
    <row r="31" spans="1:6">
      <c r="A31" s="36" t="s">
        <v>5</v>
      </c>
      <c r="B31" s="37">
        <v>334628028.81</v>
      </c>
      <c r="C31" s="37">
        <v>307689162</v>
      </c>
      <c r="D31" s="37">
        <v>99742498.390000001</v>
      </c>
      <c r="E31" s="38">
        <f>B31+C31-D31</f>
        <v>542574692.41999996</v>
      </c>
    </row>
    <row r="32" spans="1:6" ht="25.5" customHeight="1">
      <c r="A32" s="77" t="s">
        <v>14</v>
      </c>
      <c r="B32" s="72">
        <f>SUM(B29:B31)</f>
        <v>35514186030.979996</v>
      </c>
      <c r="C32" s="72">
        <f t="shared" ref="C32:D32" si="3">SUM(C29:C31)</f>
        <v>949423534.80999994</v>
      </c>
      <c r="D32" s="72">
        <f t="shared" si="3"/>
        <v>2081062894.49</v>
      </c>
      <c r="E32" s="73">
        <f t="shared" si="1"/>
        <v>34382546671.299995</v>
      </c>
    </row>
    <row r="33" spans="1:5" ht="25.5" customHeight="1">
      <c r="A33" s="43" t="s">
        <v>64</v>
      </c>
      <c r="B33" s="44">
        <f>+B9+B27+B32</f>
        <v>118499275925.65999</v>
      </c>
      <c r="C33" s="44">
        <f t="shared" ref="C33:E33" si="4">+C9+C27+C32</f>
        <v>183512421103.66</v>
      </c>
      <c r="D33" s="44">
        <f t="shared" si="4"/>
        <v>154652011457.25</v>
      </c>
      <c r="E33" s="45">
        <f t="shared" si="4"/>
        <v>147359685572.07001</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41"/>
  <sheetViews>
    <sheetView showGridLines="0" topLeftCell="A5" workbookViewId="0">
      <selection activeCell="A5" sqref="A5:B39"/>
    </sheetView>
  </sheetViews>
  <sheetFormatPr defaultRowHeight="15" customHeight="1"/>
  <cols>
    <col min="1" max="1" width="71.5703125" customWidth="1"/>
    <col min="2" max="2" width="19" bestFit="1" customWidth="1"/>
    <col min="3" max="3" width="17.7109375" bestFit="1" customWidth="1"/>
    <col min="4" max="5" width="15.28515625" bestFit="1" customWidth="1"/>
  </cols>
  <sheetData>
    <row r="1" spans="1:3" ht="15" customHeight="1">
      <c r="A1" s="98" t="s">
        <v>374</v>
      </c>
      <c r="B1" s="97"/>
      <c r="C1" s="97"/>
    </row>
    <row r="2" spans="1:3" ht="15" customHeight="1">
      <c r="A2" s="97"/>
      <c r="B2" s="97"/>
      <c r="C2" s="97"/>
    </row>
    <row r="3" spans="1:3" ht="15" customHeight="1">
      <c r="A3" s="100" t="s">
        <v>938</v>
      </c>
      <c r="B3" s="142"/>
    </row>
    <row r="5" spans="1:3" ht="30" customHeight="1">
      <c r="A5" s="199"/>
      <c r="B5" s="200"/>
    </row>
    <row r="6" spans="1:3" ht="15" customHeight="1">
      <c r="A6" s="201" t="s">
        <v>44</v>
      </c>
      <c r="B6" s="202"/>
    </row>
    <row r="7" spans="1:3" ht="15" customHeight="1">
      <c r="A7" s="39" t="s">
        <v>45</v>
      </c>
      <c r="B7" s="148">
        <v>-29489973647.040009</v>
      </c>
    </row>
    <row r="8" spans="1:3" ht="15" customHeight="1">
      <c r="A8" s="36" t="s">
        <v>11</v>
      </c>
      <c r="B8" s="38">
        <v>136277103585.72</v>
      </c>
    </row>
    <row r="9" spans="1:3" ht="15" customHeight="1">
      <c r="A9" s="36" t="s">
        <v>46</v>
      </c>
      <c r="B9" s="38">
        <v>-165767077232.76001</v>
      </c>
    </row>
    <row r="10" spans="1:3" ht="15" customHeight="1">
      <c r="A10" s="39" t="s">
        <v>47</v>
      </c>
      <c r="B10" s="148">
        <v>-1446295892.87994</v>
      </c>
    </row>
    <row r="11" spans="1:3" ht="15" customHeight="1">
      <c r="A11" s="36" t="s">
        <v>48</v>
      </c>
      <c r="B11" s="38">
        <v>6741406407.8500366</v>
      </c>
    </row>
    <row r="12" spans="1:3" ht="15" customHeight="1">
      <c r="A12" s="36" t="s">
        <v>49</v>
      </c>
      <c r="B12" s="38">
        <v>-8187702300.7299767</v>
      </c>
    </row>
    <row r="13" spans="1:3" ht="15" customHeight="1">
      <c r="A13" s="51" t="s">
        <v>50</v>
      </c>
      <c r="B13" s="50"/>
    </row>
    <row r="14" spans="1:3" ht="15" customHeight="1">
      <c r="A14" s="51" t="s">
        <v>51</v>
      </c>
      <c r="B14" s="53">
        <v>3902406235.4500198</v>
      </c>
      <c r="C14" s="70"/>
    </row>
    <row r="15" spans="1:3" ht="15" customHeight="1">
      <c r="A15" s="51" t="s">
        <v>52</v>
      </c>
      <c r="B15" s="53">
        <v>1339586023.2900002</v>
      </c>
    </row>
    <row r="16" spans="1:3" ht="15" customHeight="1">
      <c r="A16" s="51" t="s">
        <v>53</v>
      </c>
      <c r="B16" s="53">
        <v>-299640920.49000001</v>
      </c>
    </row>
    <row r="17" spans="1:3" ht="25.5" customHeight="1">
      <c r="A17" s="77" t="s">
        <v>93</v>
      </c>
      <c r="B17" s="73">
        <v>-30936269539.919949</v>
      </c>
      <c r="C17" s="70"/>
    </row>
    <row r="18" spans="1:3" ht="15" customHeight="1">
      <c r="A18" s="201" t="s">
        <v>54</v>
      </c>
      <c r="B18" s="202"/>
    </row>
    <row r="19" spans="1:3" ht="15" customHeight="1">
      <c r="A19" s="39" t="s">
        <v>45</v>
      </c>
      <c r="B19" s="148">
        <v>43216160520.010002</v>
      </c>
      <c r="C19" s="70"/>
    </row>
    <row r="20" spans="1:3" ht="15" customHeight="1">
      <c r="A20" s="36" t="s">
        <v>55</v>
      </c>
      <c r="B20" s="38">
        <v>106133011198.78</v>
      </c>
    </row>
    <row r="21" spans="1:3" ht="15" customHeight="1">
      <c r="A21" s="36" t="s">
        <v>13</v>
      </c>
      <c r="B21" s="38">
        <v>-62916850678.769997</v>
      </c>
    </row>
    <row r="22" spans="1:3" ht="15" customHeight="1">
      <c r="A22" s="39" t="s">
        <v>47</v>
      </c>
      <c r="B22" s="148">
        <v>10287178277.91</v>
      </c>
    </row>
    <row r="23" spans="1:3" ht="15" customHeight="1">
      <c r="A23" s="36" t="s">
        <v>56</v>
      </c>
      <c r="B23" s="38">
        <v>6251672000</v>
      </c>
      <c r="C23" s="70"/>
    </row>
    <row r="24" spans="1:3" ht="15" customHeight="1">
      <c r="A24" s="36" t="s">
        <v>57</v>
      </c>
      <c r="B24" s="38">
        <v>5411111590.75</v>
      </c>
    </row>
    <row r="25" spans="1:3" ht="15" customHeight="1">
      <c r="A25" s="36" t="s">
        <v>49</v>
      </c>
      <c r="B25" s="38">
        <v>-1375605312.8400002</v>
      </c>
      <c r="C25" s="70"/>
    </row>
    <row r="26" spans="1:3" ht="15" customHeight="1">
      <c r="A26" s="51" t="s">
        <v>103</v>
      </c>
      <c r="B26" s="53">
        <v>-1375042697.98</v>
      </c>
    </row>
    <row r="27" spans="1:3" ht="15" customHeight="1">
      <c r="A27" s="51" t="s">
        <v>104</v>
      </c>
      <c r="B27" s="53">
        <v>-562614.86000004038</v>
      </c>
      <c r="C27" s="70"/>
    </row>
    <row r="28" spans="1:3" ht="15" customHeight="1">
      <c r="A28" s="39" t="s">
        <v>58</v>
      </c>
      <c r="B28" s="148">
        <v>-22567069258</v>
      </c>
    </row>
    <row r="29" spans="1:3" ht="15" customHeight="1">
      <c r="A29" s="36" t="s">
        <v>94</v>
      </c>
      <c r="B29" s="38">
        <v>14370000000</v>
      </c>
    </row>
    <row r="30" spans="1:3" ht="15" customHeight="1">
      <c r="A30" s="36" t="s">
        <v>95</v>
      </c>
      <c r="B30" s="38">
        <v>-36937069258</v>
      </c>
    </row>
    <row r="31" spans="1:3" ht="25.5" customHeight="1">
      <c r="A31" s="77" t="s">
        <v>93</v>
      </c>
      <c r="B31" s="73">
        <v>30936269539.919998</v>
      </c>
      <c r="C31" s="70"/>
    </row>
    <row r="32" spans="1:3" ht="15" customHeight="1">
      <c r="A32" s="201" t="s">
        <v>43</v>
      </c>
      <c r="B32" s="202"/>
    </row>
    <row r="33" spans="1:5" ht="15" customHeight="1">
      <c r="A33" s="39" t="s">
        <v>14</v>
      </c>
      <c r="B33" s="148">
        <v>876363806.83999991</v>
      </c>
    </row>
    <row r="34" spans="1:5" ht="15" customHeight="1">
      <c r="A34" s="36" t="s">
        <v>59</v>
      </c>
      <c r="B34" s="38">
        <v>-203596193.16000003</v>
      </c>
    </row>
    <row r="35" spans="1:5" ht="15" customHeight="1">
      <c r="A35" s="36" t="s">
        <v>96</v>
      </c>
      <c r="B35" s="38">
        <v>874960000</v>
      </c>
    </row>
    <row r="36" spans="1:5" ht="15" customHeight="1">
      <c r="A36" s="36" t="s">
        <v>97</v>
      </c>
      <c r="B36" s="38">
        <v>85000000</v>
      </c>
    </row>
    <row r="37" spans="1:5" ht="15" customHeight="1">
      <c r="A37" s="36" t="s">
        <v>60</v>
      </c>
      <c r="B37" s="38">
        <v>0</v>
      </c>
      <c r="E37" s="70"/>
    </row>
    <row r="38" spans="1:5" ht="15" customHeight="1">
      <c r="A38" s="36" t="s">
        <v>937</v>
      </c>
      <c r="B38" s="38">
        <v>120000000</v>
      </c>
    </row>
    <row r="39" spans="1:5" ht="25.5" customHeight="1">
      <c r="A39" s="149" t="s">
        <v>102</v>
      </c>
      <c r="B39" s="65">
        <v>-30059905733.079948</v>
      </c>
      <c r="C39" s="141"/>
    </row>
    <row r="40" spans="1:5" ht="15" customHeight="1">
      <c r="A40" s="147"/>
    </row>
    <row r="41" spans="1:5" ht="15" customHeight="1">
      <c r="B41" s="70"/>
    </row>
  </sheetData>
  <mergeCells count="4">
    <mergeCell ref="A5:B5"/>
    <mergeCell ref="A6:B6"/>
    <mergeCell ref="A18:B18"/>
    <mergeCell ref="A32:B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5"/>
  <sheetViews>
    <sheetView showGridLines="0" workbookViewId="0">
      <selection activeCell="A34" sqref="A34"/>
    </sheetView>
  </sheetViews>
  <sheetFormatPr defaultRowHeight="12.75"/>
  <cols>
    <col min="1" max="1" width="63.28515625" customWidth="1"/>
    <col min="2" max="2" width="19.7109375" customWidth="1"/>
    <col min="3" max="3" width="17.7109375" bestFit="1" customWidth="1"/>
    <col min="4" max="4" width="51.7109375" customWidth="1"/>
    <col min="5" max="5" width="20.7109375" customWidth="1"/>
  </cols>
  <sheetData>
    <row r="1" spans="1:2">
      <c r="A1" s="98" t="s">
        <v>378</v>
      </c>
    </row>
    <row r="2" spans="1:2">
      <c r="A2" s="97"/>
    </row>
    <row r="3" spans="1:2">
      <c r="A3" s="100" t="s">
        <v>938</v>
      </c>
    </row>
    <row r="5" spans="1:2" ht="21.95" customHeight="1">
      <c r="A5" s="199"/>
      <c r="B5" s="200"/>
    </row>
    <row r="6" spans="1:2" ht="21.95" customHeight="1">
      <c r="A6" s="39" t="s">
        <v>98</v>
      </c>
      <c r="B6" s="148">
        <v>49467832520.010002</v>
      </c>
    </row>
    <row r="7" spans="1:2" ht="21.95" customHeight="1">
      <c r="A7" s="36" t="s">
        <v>99</v>
      </c>
      <c r="B7" s="38">
        <v>43216160520.010002</v>
      </c>
    </row>
    <row r="8" spans="1:2" ht="21.95" customHeight="1">
      <c r="A8" s="51" t="s">
        <v>50</v>
      </c>
      <c r="B8" s="50"/>
    </row>
    <row r="9" spans="1:2" ht="21.95" customHeight="1">
      <c r="A9" s="51" t="s">
        <v>100</v>
      </c>
      <c r="B9" s="150">
        <v>42141000000</v>
      </c>
    </row>
    <row r="10" spans="1:2" ht="21.95" customHeight="1">
      <c r="A10" s="36" t="s">
        <v>56</v>
      </c>
      <c r="B10" s="38">
        <v>6251672000</v>
      </c>
    </row>
    <row r="11" spans="1:2" ht="21.95" customHeight="1">
      <c r="A11" s="39" t="s">
        <v>101</v>
      </c>
      <c r="B11" s="148">
        <v>4035506277.9099998</v>
      </c>
    </row>
    <row r="12" spans="1:2" ht="21.95" customHeight="1">
      <c r="A12" s="77" t="s">
        <v>61</v>
      </c>
      <c r="B12" s="73">
        <v>53503338797.919998</v>
      </c>
    </row>
    <row r="13" spans="1:2" ht="21.95" customHeight="1">
      <c r="A13" s="36" t="s">
        <v>58</v>
      </c>
      <c r="B13" s="38">
        <v>-22567069258</v>
      </c>
    </row>
    <row r="14" spans="1:2" ht="21.95" customHeight="1">
      <c r="A14" s="36" t="s">
        <v>62</v>
      </c>
      <c r="B14" s="38">
        <v>-30936269539.919949</v>
      </c>
    </row>
    <row r="15" spans="1:2" ht="21.95" customHeight="1">
      <c r="A15" s="77" t="s">
        <v>63</v>
      </c>
      <c r="B15" s="73">
        <v>-53503338797.919952</v>
      </c>
    </row>
  </sheetData>
  <mergeCells count="1">
    <mergeCell ref="A5:B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39"/>
  <sheetViews>
    <sheetView showGridLines="0" zoomScaleNormal="100" workbookViewId="0">
      <selection activeCell="C154" sqref="C154"/>
    </sheetView>
  </sheetViews>
  <sheetFormatPr defaultRowHeight="12.75"/>
  <cols>
    <col min="1" max="1" width="43.7109375" style="80" customWidth="1"/>
    <col min="2" max="4" width="16.7109375" style="80" customWidth="1"/>
    <col min="5" max="5" width="2.7109375" style="80" customWidth="1"/>
    <col min="6" max="6" width="4.7109375" style="80" customWidth="1"/>
    <col min="7" max="16384" width="9.140625" style="80"/>
  </cols>
  <sheetData>
    <row r="1" spans="1:5">
      <c r="A1" s="99" t="s">
        <v>365</v>
      </c>
    </row>
    <row r="3" spans="1:5" s="79" customFormat="1" ht="12.75" customHeight="1">
      <c r="B3" s="96" t="s">
        <v>938</v>
      </c>
    </row>
    <row r="4" spans="1:5" s="79" customFormat="1" ht="12.75" customHeight="1">
      <c r="A4" s="203"/>
      <c r="B4" s="203"/>
      <c r="C4" s="203"/>
      <c r="D4" s="203"/>
      <c r="E4" s="203"/>
    </row>
    <row r="5" spans="1:5" ht="48.75" customHeight="1">
      <c r="A5" s="184" t="s">
        <v>921</v>
      </c>
      <c r="B5" s="185" t="s">
        <v>639</v>
      </c>
      <c r="C5" s="185" t="s">
        <v>640</v>
      </c>
      <c r="D5" s="186" t="s">
        <v>14</v>
      </c>
    </row>
    <row r="6" spans="1:5" ht="30" customHeight="1">
      <c r="A6" s="170" t="s">
        <v>796</v>
      </c>
      <c r="B6" s="112">
        <v>118692114301.12</v>
      </c>
      <c r="C6" s="112">
        <v>2942933975.0999999</v>
      </c>
      <c r="D6" s="171">
        <v>121635048276.22</v>
      </c>
    </row>
    <row r="7" spans="1:5" ht="30" customHeight="1">
      <c r="A7" s="172" t="s">
        <v>797</v>
      </c>
      <c r="B7" s="113">
        <v>65173473020.599998</v>
      </c>
      <c r="C7" s="113">
        <v>610141192.07000005</v>
      </c>
      <c r="D7" s="114">
        <v>65783614212.669998</v>
      </c>
    </row>
    <row r="8" spans="1:5" ht="18" customHeight="1">
      <c r="A8" s="173" t="s">
        <v>798</v>
      </c>
      <c r="B8" s="174">
        <v>57399457883.940002</v>
      </c>
      <c r="C8" s="174">
        <v>443342221.35000002</v>
      </c>
      <c r="D8" s="175">
        <v>57842800105.290001</v>
      </c>
    </row>
    <row r="9" spans="1:5" ht="30" customHeight="1">
      <c r="A9" s="173" t="s">
        <v>799</v>
      </c>
      <c r="B9" s="174">
        <v>1781183241.6900001</v>
      </c>
      <c r="C9" s="174">
        <v>94883222.290000007</v>
      </c>
      <c r="D9" s="175">
        <v>1876066463.98</v>
      </c>
    </row>
    <row r="10" spans="1:5" customFormat="1" ht="22.5" customHeight="1">
      <c r="A10" s="173" t="s">
        <v>800</v>
      </c>
      <c r="B10" s="174">
        <v>2776407940.7399998</v>
      </c>
      <c r="C10" s="174">
        <v>2018928.41</v>
      </c>
      <c r="D10" s="175">
        <v>2778426869.1500001</v>
      </c>
    </row>
    <row r="11" spans="1:5" ht="22.5">
      <c r="A11" s="173" t="s">
        <v>801</v>
      </c>
      <c r="B11" s="174">
        <v>717134387.98000002</v>
      </c>
      <c r="C11" s="174">
        <v>1806684.77</v>
      </c>
      <c r="D11" s="175">
        <v>718941072.75</v>
      </c>
    </row>
    <row r="12" spans="1:5" ht="22.5">
      <c r="A12" s="173" t="s">
        <v>802</v>
      </c>
      <c r="B12" s="174">
        <v>61696616.159999996</v>
      </c>
      <c r="C12" s="174">
        <v>7764653.1600000001</v>
      </c>
      <c r="D12" s="175">
        <v>69461269.319999993</v>
      </c>
    </row>
    <row r="13" spans="1:5" ht="22.5">
      <c r="A13" s="173" t="s">
        <v>803</v>
      </c>
      <c r="B13" s="174">
        <v>48782.53</v>
      </c>
      <c r="C13" s="174">
        <v>88031.06</v>
      </c>
      <c r="D13" s="175">
        <v>136813.59</v>
      </c>
    </row>
    <row r="14" spans="1:5" ht="33.75">
      <c r="A14" s="173" t="s">
        <v>922</v>
      </c>
      <c r="B14" s="174">
        <v>57733259.159999996</v>
      </c>
      <c r="C14" s="174">
        <v>1965284.04</v>
      </c>
      <c r="D14" s="175">
        <v>59698543.200000003</v>
      </c>
    </row>
    <row r="15" spans="1:5" ht="22.5" customHeight="1">
      <c r="A15" s="173" t="s">
        <v>804</v>
      </c>
      <c r="B15" s="174">
        <v>69953203.950000003</v>
      </c>
      <c r="C15" s="174">
        <v>19459439.82</v>
      </c>
      <c r="D15" s="175">
        <v>89412643.769999996</v>
      </c>
    </row>
    <row r="16" spans="1:5" ht="22.5">
      <c r="A16" s="173" t="s">
        <v>805</v>
      </c>
      <c r="B16" s="174">
        <v>364711702.57999998</v>
      </c>
      <c r="C16" s="174">
        <v>1861958.78</v>
      </c>
      <c r="D16" s="175">
        <v>366573661.36000001</v>
      </c>
    </row>
    <row r="17" spans="1:4" ht="33.75">
      <c r="A17" s="173" t="s">
        <v>806</v>
      </c>
      <c r="B17" s="174">
        <v>11542235.43</v>
      </c>
      <c r="C17" s="174">
        <v>7385280.6699999999</v>
      </c>
      <c r="D17" s="175">
        <v>18927516.100000001</v>
      </c>
    </row>
    <row r="18" spans="1:4" ht="22.5">
      <c r="A18" s="173" t="s">
        <v>807</v>
      </c>
      <c r="B18" s="174">
        <v>4936041.58</v>
      </c>
      <c r="C18" s="174">
        <v>154254.15</v>
      </c>
      <c r="D18" s="175">
        <v>5090295.7300000004</v>
      </c>
    </row>
    <row r="19" spans="1:4" ht="22.5">
      <c r="A19" s="173" t="s">
        <v>808</v>
      </c>
      <c r="B19" s="174">
        <v>225082356.62</v>
      </c>
      <c r="C19" s="174">
        <v>2822465.32</v>
      </c>
      <c r="D19" s="175">
        <v>227904821.94</v>
      </c>
    </row>
    <row r="20" spans="1:4" ht="33.75">
      <c r="A20" s="173" t="s">
        <v>809</v>
      </c>
      <c r="B20" s="174">
        <v>864999984.75999999</v>
      </c>
      <c r="C20" s="174">
        <v>0</v>
      </c>
      <c r="D20" s="175">
        <v>864999984.75999999</v>
      </c>
    </row>
    <row r="21" spans="1:4" ht="45">
      <c r="A21" s="173" t="s">
        <v>810</v>
      </c>
      <c r="B21" s="174">
        <v>4312967.3499999996</v>
      </c>
      <c r="C21" s="174">
        <v>317126.32</v>
      </c>
      <c r="D21" s="175">
        <v>4630093.67</v>
      </c>
    </row>
    <row r="22" spans="1:4" ht="33.75">
      <c r="A22" s="173" t="s">
        <v>811</v>
      </c>
      <c r="B22" s="174">
        <v>105047502.12</v>
      </c>
      <c r="C22" s="174">
        <v>1207304.72</v>
      </c>
      <c r="D22" s="175">
        <v>106254806.84</v>
      </c>
    </row>
    <row r="23" spans="1:4" ht="56.25">
      <c r="A23" s="173" t="s">
        <v>812</v>
      </c>
      <c r="B23" s="174">
        <v>1008720.47</v>
      </c>
      <c r="C23" s="174">
        <v>211098.99</v>
      </c>
      <c r="D23" s="175">
        <v>1219819.46</v>
      </c>
    </row>
    <row r="24" spans="1:4" ht="22.5">
      <c r="A24" s="173" t="s">
        <v>813</v>
      </c>
      <c r="B24" s="174">
        <v>45193571.479999997</v>
      </c>
      <c r="C24" s="174">
        <v>3656459.14</v>
      </c>
      <c r="D24" s="175">
        <v>48850030.619999997</v>
      </c>
    </row>
    <row r="25" spans="1:4" ht="45">
      <c r="A25" s="173" t="s">
        <v>814</v>
      </c>
      <c r="B25" s="174">
        <v>6271182.6500000004</v>
      </c>
      <c r="C25" s="174">
        <v>212969.46</v>
      </c>
      <c r="D25" s="175">
        <v>6484152.1100000003</v>
      </c>
    </row>
    <row r="26" spans="1:4">
      <c r="A26" s="173" t="s">
        <v>815</v>
      </c>
      <c r="B26" s="174">
        <v>676751439.40999901</v>
      </c>
      <c r="C26" s="174">
        <v>20983809.620000001</v>
      </c>
      <c r="D26" s="175">
        <v>697735249.02999997</v>
      </c>
    </row>
    <row r="27" spans="1:4">
      <c r="A27" s="172" t="s">
        <v>816</v>
      </c>
      <c r="B27" s="113">
        <v>38316182384.099998</v>
      </c>
      <c r="C27" s="113">
        <v>2263673338.7399998</v>
      </c>
      <c r="D27" s="114">
        <v>40579855722.839996</v>
      </c>
    </row>
    <row r="28" spans="1:4">
      <c r="A28" s="173" t="s">
        <v>817</v>
      </c>
      <c r="B28" s="174">
        <v>32213380742.560001</v>
      </c>
      <c r="C28" s="174">
        <v>2027637522.6900001</v>
      </c>
      <c r="D28" s="175">
        <v>34241018265.25</v>
      </c>
    </row>
    <row r="29" spans="1:4">
      <c r="A29" s="173" t="s">
        <v>818</v>
      </c>
      <c r="B29" s="174">
        <v>2464417706.2399998</v>
      </c>
      <c r="C29" s="174">
        <v>46793027.490000002</v>
      </c>
      <c r="D29" s="175">
        <v>2511210733.73</v>
      </c>
    </row>
    <row r="30" spans="1:4">
      <c r="A30" s="173" t="s">
        <v>819</v>
      </c>
      <c r="B30" s="174">
        <v>1392029631.04</v>
      </c>
      <c r="C30" s="174">
        <v>73873696.969999999</v>
      </c>
      <c r="D30" s="175">
        <v>1465903328.01</v>
      </c>
    </row>
    <row r="31" spans="1:4">
      <c r="A31" s="173" t="s">
        <v>820</v>
      </c>
      <c r="B31" s="174">
        <v>361515005.17000002</v>
      </c>
      <c r="C31" s="174">
        <v>34796244.780000001</v>
      </c>
      <c r="D31" s="175">
        <v>396311249.94999999</v>
      </c>
    </row>
    <row r="32" spans="1:4" ht="22.5">
      <c r="A32" s="173" t="s">
        <v>821</v>
      </c>
      <c r="B32" s="174">
        <v>250326831.09999999</v>
      </c>
      <c r="C32" s="174">
        <v>5019286.62</v>
      </c>
      <c r="D32" s="175">
        <v>255346117.72</v>
      </c>
    </row>
    <row r="33" spans="1:4">
      <c r="A33" s="173" t="s">
        <v>822</v>
      </c>
      <c r="B33" s="174">
        <v>97996470.930000007</v>
      </c>
      <c r="C33" s="174">
        <v>5285015.4400000004</v>
      </c>
      <c r="D33" s="175">
        <v>103281486.37</v>
      </c>
    </row>
    <row r="34" spans="1:4">
      <c r="A34" s="173" t="s">
        <v>823</v>
      </c>
      <c r="B34" s="174">
        <v>252628576.96000001</v>
      </c>
      <c r="C34" s="174">
        <v>5845495.3799999999</v>
      </c>
      <c r="D34" s="175">
        <v>258474072.34</v>
      </c>
    </row>
    <row r="35" spans="1:4">
      <c r="A35" s="173" t="s">
        <v>824</v>
      </c>
      <c r="B35" s="174">
        <v>444301475.87</v>
      </c>
      <c r="C35" s="174">
        <v>30146387.370000001</v>
      </c>
      <c r="D35" s="175">
        <v>474447863.24000001</v>
      </c>
    </row>
    <row r="36" spans="1:4" ht="22.5">
      <c r="A36" s="173" t="s">
        <v>825</v>
      </c>
      <c r="B36" s="174">
        <v>390790939.17000002</v>
      </c>
      <c r="C36" s="174">
        <v>1006778.6</v>
      </c>
      <c r="D36" s="175">
        <v>391797717.76999998</v>
      </c>
    </row>
    <row r="37" spans="1:4">
      <c r="A37" s="173" t="s">
        <v>826</v>
      </c>
      <c r="B37" s="174">
        <v>180887813.81</v>
      </c>
      <c r="C37" s="174">
        <v>7716858.04</v>
      </c>
      <c r="D37" s="175">
        <v>188604671.84999999</v>
      </c>
    </row>
    <row r="38" spans="1:4">
      <c r="A38" s="173" t="s">
        <v>827</v>
      </c>
      <c r="B38" s="174">
        <v>140885102.81999999</v>
      </c>
      <c r="C38" s="174">
        <v>33850.639999999999</v>
      </c>
      <c r="D38" s="175">
        <v>140918953.46000001</v>
      </c>
    </row>
    <row r="39" spans="1:4" ht="33.75">
      <c r="A39" s="173" t="s">
        <v>828</v>
      </c>
      <c r="B39" s="174">
        <v>7598756.1200000001</v>
      </c>
      <c r="C39" s="174">
        <v>455182.18</v>
      </c>
      <c r="D39" s="175">
        <v>8053938.2999999998</v>
      </c>
    </row>
    <row r="40" spans="1:4" ht="22.5">
      <c r="A40" s="173" t="s">
        <v>829</v>
      </c>
      <c r="B40" s="174">
        <v>32281127.890000001</v>
      </c>
      <c r="C40" s="174">
        <v>2611758.62</v>
      </c>
      <c r="D40" s="175">
        <v>34892886.509999998</v>
      </c>
    </row>
    <row r="41" spans="1:4">
      <c r="A41" s="173" t="s">
        <v>830</v>
      </c>
      <c r="B41" s="174">
        <v>16101574.960000001</v>
      </c>
      <c r="C41" s="174">
        <v>75745.06</v>
      </c>
      <c r="D41" s="175">
        <v>16177320.02</v>
      </c>
    </row>
    <row r="42" spans="1:4">
      <c r="A42" s="173" t="s">
        <v>831</v>
      </c>
      <c r="B42" s="174">
        <v>11925948.25</v>
      </c>
      <c r="C42" s="174">
        <v>131320.65</v>
      </c>
      <c r="D42" s="175">
        <v>12057268.9</v>
      </c>
    </row>
    <row r="43" spans="1:4" ht="22.5">
      <c r="A43" s="173" t="s">
        <v>832</v>
      </c>
      <c r="B43" s="174">
        <v>1409001.24</v>
      </c>
      <c r="C43" s="174">
        <v>1781931.11</v>
      </c>
      <c r="D43" s="175">
        <v>3190932.35</v>
      </c>
    </row>
    <row r="44" spans="1:4">
      <c r="A44" s="173" t="s">
        <v>833</v>
      </c>
      <c r="B44" s="174">
        <v>57705679.969999999</v>
      </c>
      <c r="C44" s="174">
        <v>20463237.100000001</v>
      </c>
      <c r="D44" s="175">
        <v>78168917.069999993</v>
      </c>
    </row>
    <row r="45" spans="1:4" ht="22.5">
      <c r="A45" s="172" t="s">
        <v>834</v>
      </c>
      <c r="B45" s="113">
        <v>9492240247.1000004</v>
      </c>
      <c r="C45" s="113">
        <v>16781050.379999999</v>
      </c>
      <c r="D45" s="114">
        <v>9509021297.4799995</v>
      </c>
    </row>
    <row r="46" spans="1:4" ht="22.5">
      <c r="A46" s="173" t="s">
        <v>835</v>
      </c>
      <c r="B46" s="174">
        <v>6951919791.6300001</v>
      </c>
      <c r="C46" s="174">
        <v>4270696.71</v>
      </c>
      <c r="D46" s="175">
        <v>6956190488.3400002</v>
      </c>
    </row>
    <row r="47" spans="1:4">
      <c r="A47" s="173" t="s">
        <v>836</v>
      </c>
      <c r="B47" s="174">
        <v>1029593635.88</v>
      </c>
      <c r="C47" s="174">
        <v>2110728.39</v>
      </c>
      <c r="D47" s="175">
        <v>1031704364.27</v>
      </c>
    </row>
    <row r="48" spans="1:4">
      <c r="A48" s="173" t="s">
        <v>837</v>
      </c>
      <c r="B48" s="174">
        <v>874643948.16999996</v>
      </c>
      <c r="C48" s="174">
        <v>1102284.53</v>
      </c>
      <c r="D48" s="175">
        <v>875746232.70000005</v>
      </c>
    </row>
    <row r="49" spans="1:4">
      <c r="A49" s="173" t="s">
        <v>838</v>
      </c>
      <c r="B49" s="174">
        <v>148093813.78</v>
      </c>
      <c r="C49" s="174">
        <v>481801.58</v>
      </c>
      <c r="D49" s="175">
        <v>148575615.36000001</v>
      </c>
    </row>
    <row r="50" spans="1:4">
      <c r="A50" s="173" t="s">
        <v>839</v>
      </c>
      <c r="B50" s="174">
        <v>171668475.72999999</v>
      </c>
      <c r="C50" s="174">
        <v>3609416.3</v>
      </c>
      <c r="D50" s="175">
        <v>175277892.03</v>
      </c>
    </row>
    <row r="51" spans="1:4" ht="33.75">
      <c r="A51" s="173" t="s">
        <v>840</v>
      </c>
      <c r="B51" s="174">
        <v>220821829.08000001</v>
      </c>
      <c r="C51" s="174">
        <v>357056.84</v>
      </c>
      <c r="D51" s="175">
        <v>221178885.91999999</v>
      </c>
    </row>
    <row r="52" spans="1:4">
      <c r="A52" s="173" t="s">
        <v>841</v>
      </c>
      <c r="B52" s="174">
        <v>71725027.430000007</v>
      </c>
      <c r="C52" s="174">
        <v>152383.62</v>
      </c>
      <c r="D52" s="175">
        <v>71877411.049999997</v>
      </c>
    </row>
    <row r="53" spans="1:4" ht="22.5">
      <c r="A53" s="173" t="s">
        <v>842</v>
      </c>
      <c r="B53" s="174">
        <v>13747.26</v>
      </c>
      <c r="C53" s="174">
        <v>3382.89</v>
      </c>
      <c r="D53" s="175">
        <v>17130.150000000001</v>
      </c>
    </row>
    <row r="54" spans="1:4" ht="22.5">
      <c r="A54" s="173" t="s">
        <v>843</v>
      </c>
      <c r="B54" s="174">
        <v>6751548.9299999997</v>
      </c>
      <c r="C54" s="174">
        <v>6661.5</v>
      </c>
      <c r="D54" s="175">
        <v>6758210.4299999997</v>
      </c>
    </row>
    <row r="55" spans="1:4" ht="56.25">
      <c r="A55" s="173" t="s">
        <v>844</v>
      </c>
      <c r="B55" s="174">
        <v>3395955.46</v>
      </c>
      <c r="C55" s="174">
        <v>25058.25</v>
      </c>
      <c r="D55" s="175">
        <v>3421013.71</v>
      </c>
    </row>
    <row r="56" spans="1:4" ht="45">
      <c r="A56" s="173" t="s">
        <v>845</v>
      </c>
      <c r="B56" s="174">
        <v>1193397.52</v>
      </c>
      <c r="C56" s="174">
        <v>456447.48</v>
      </c>
      <c r="D56" s="175">
        <v>1649845</v>
      </c>
    </row>
    <row r="57" spans="1:4">
      <c r="A57" s="173" t="s">
        <v>846</v>
      </c>
      <c r="B57" s="174">
        <v>12419076.23</v>
      </c>
      <c r="C57" s="174">
        <v>4205132.29</v>
      </c>
      <c r="D57" s="175">
        <v>16624208.52</v>
      </c>
    </row>
    <row r="58" spans="1:4">
      <c r="A58" s="172" t="s">
        <v>847</v>
      </c>
      <c r="B58" s="113">
        <v>3085487357.8899999</v>
      </c>
      <c r="C58" s="113">
        <v>66276.05</v>
      </c>
      <c r="D58" s="114">
        <v>3085553633.9400001</v>
      </c>
    </row>
    <row r="59" spans="1:4">
      <c r="A59" s="173" t="s">
        <v>848</v>
      </c>
      <c r="B59" s="174">
        <v>3079239560.0100002</v>
      </c>
      <c r="C59" s="174">
        <v>6708.58</v>
      </c>
      <c r="D59" s="175">
        <v>3079246268.5900002</v>
      </c>
    </row>
    <row r="60" spans="1:4" ht="33.75">
      <c r="A60" s="173" t="s">
        <v>849</v>
      </c>
      <c r="B60" s="174">
        <v>2486047.31</v>
      </c>
      <c r="C60" s="174">
        <v>0</v>
      </c>
      <c r="D60" s="175">
        <v>2486047.31</v>
      </c>
    </row>
    <row r="61" spans="1:4">
      <c r="A61" s="173" t="s">
        <v>850</v>
      </c>
      <c r="B61" s="174">
        <v>3761750.57</v>
      </c>
      <c r="C61" s="174">
        <v>59567.47</v>
      </c>
      <c r="D61" s="175">
        <v>3821318.04</v>
      </c>
    </row>
    <row r="62" spans="1:4" ht="22.5">
      <c r="A62" s="172" t="s">
        <v>851</v>
      </c>
      <c r="B62" s="113">
        <v>2624731291.4299998</v>
      </c>
      <c r="C62" s="113">
        <v>52272117.859999999</v>
      </c>
      <c r="D62" s="114">
        <v>2677003409.29</v>
      </c>
    </row>
    <row r="63" spans="1:4">
      <c r="A63" s="173" t="s">
        <v>852</v>
      </c>
      <c r="B63" s="174">
        <v>371716544.06999999</v>
      </c>
      <c r="C63" s="174">
        <v>44351361.479999997</v>
      </c>
      <c r="D63" s="175">
        <v>416067905.55000001</v>
      </c>
    </row>
    <row r="64" spans="1:4" ht="45">
      <c r="A64" s="173" t="s">
        <v>853</v>
      </c>
      <c r="B64" s="174">
        <v>2063246269.1099999</v>
      </c>
      <c r="C64" s="174">
        <v>80558.61</v>
      </c>
      <c r="D64" s="175">
        <v>2063326827.72</v>
      </c>
    </row>
    <row r="65" spans="1:4">
      <c r="A65" s="173" t="s">
        <v>854</v>
      </c>
      <c r="B65" s="174">
        <v>88013072.239999995</v>
      </c>
      <c r="C65" s="174">
        <v>18.43</v>
      </c>
      <c r="D65" s="175">
        <v>88013090.670000002</v>
      </c>
    </row>
    <row r="66" spans="1:4" ht="22.5">
      <c r="A66" s="173" t="s">
        <v>855</v>
      </c>
      <c r="B66" s="174">
        <v>51772792.799999997</v>
      </c>
      <c r="C66" s="174">
        <v>4178819.85</v>
      </c>
      <c r="D66" s="175">
        <v>55951612.649999999</v>
      </c>
    </row>
    <row r="67" spans="1:4">
      <c r="A67" s="173" t="s">
        <v>856</v>
      </c>
      <c r="B67" s="174">
        <v>20080320.100000001</v>
      </c>
      <c r="C67" s="174">
        <v>0</v>
      </c>
      <c r="D67" s="175">
        <v>20080320.100000001</v>
      </c>
    </row>
    <row r="68" spans="1:4">
      <c r="A68" s="173" t="s">
        <v>857</v>
      </c>
      <c r="B68" s="174">
        <v>29902293.109999999</v>
      </c>
      <c r="C68" s="174">
        <v>3661359.49</v>
      </c>
      <c r="D68" s="175">
        <v>33563652.600000001</v>
      </c>
    </row>
    <row r="69" spans="1:4">
      <c r="A69" s="170" t="s">
        <v>858</v>
      </c>
      <c r="B69" s="112">
        <v>13233666469.139999</v>
      </c>
      <c r="C69" s="112">
        <v>729544945.34000003</v>
      </c>
      <c r="D69" s="171">
        <v>13963211414.48</v>
      </c>
    </row>
    <row r="70" spans="1:4">
      <c r="A70" s="172" t="s">
        <v>859</v>
      </c>
      <c r="B70" s="113">
        <v>188795088.16</v>
      </c>
      <c r="C70" s="113">
        <v>25220114.760000002</v>
      </c>
      <c r="D70" s="114">
        <v>214015202.91999999</v>
      </c>
    </row>
    <row r="71" spans="1:4">
      <c r="A71" s="173" t="s">
        <v>860</v>
      </c>
      <c r="B71" s="174">
        <v>4145166.54</v>
      </c>
      <c r="C71" s="174">
        <v>1877061.5</v>
      </c>
      <c r="D71" s="175">
        <v>6022228.04</v>
      </c>
    </row>
    <row r="72" spans="1:4" ht="22.5">
      <c r="A72" s="173" t="s">
        <v>861</v>
      </c>
      <c r="B72" s="174">
        <v>78104151.840000004</v>
      </c>
      <c r="C72" s="174">
        <v>0</v>
      </c>
      <c r="D72" s="175">
        <v>78104151.840000004</v>
      </c>
    </row>
    <row r="73" spans="1:4" ht="22.5">
      <c r="A73" s="173" t="s">
        <v>862</v>
      </c>
      <c r="B73" s="174">
        <v>53729644.039999999</v>
      </c>
      <c r="C73" s="174">
        <v>20845730.91</v>
      </c>
      <c r="D73" s="175">
        <v>74575374.950000003</v>
      </c>
    </row>
    <row r="74" spans="1:4">
      <c r="A74" s="173" t="s">
        <v>863</v>
      </c>
      <c r="B74" s="174">
        <v>52816125.740000002</v>
      </c>
      <c r="C74" s="174">
        <v>2497322.35</v>
      </c>
      <c r="D74" s="175">
        <v>55313448.090000004</v>
      </c>
    </row>
    <row r="75" spans="1:4" ht="22.5">
      <c r="A75" s="172" t="s">
        <v>864</v>
      </c>
      <c r="B75" s="113">
        <v>5747794449.3900003</v>
      </c>
      <c r="C75" s="113">
        <v>253783492.28999999</v>
      </c>
      <c r="D75" s="114">
        <v>6001577941.6800003</v>
      </c>
    </row>
    <row r="76" spans="1:4" ht="33.75">
      <c r="A76" s="173" t="s">
        <v>935</v>
      </c>
      <c r="B76" s="174">
        <v>0</v>
      </c>
      <c r="C76" s="174">
        <v>0</v>
      </c>
      <c r="D76" s="175">
        <v>0</v>
      </c>
    </row>
    <row r="77" spans="1:4" ht="22.5">
      <c r="A77" s="173" t="s">
        <v>865</v>
      </c>
      <c r="B77" s="174">
        <v>366469828.88999999</v>
      </c>
      <c r="C77" s="174">
        <v>86815291.739999995</v>
      </c>
      <c r="D77" s="175">
        <v>453285120.63</v>
      </c>
    </row>
    <row r="78" spans="1:4" ht="33.75">
      <c r="A78" s="173" t="s">
        <v>866</v>
      </c>
      <c r="B78" s="174">
        <v>503732002.89999998</v>
      </c>
      <c r="C78" s="174">
        <v>370834.71</v>
      </c>
      <c r="D78" s="175">
        <v>504102837.61000001</v>
      </c>
    </row>
    <row r="79" spans="1:4" ht="22.5">
      <c r="A79" s="173" t="s">
        <v>942</v>
      </c>
      <c r="B79" s="174">
        <v>3365350646</v>
      </c>
      <c r="C79" s="174">
        <v>0</v>
      </c>
      <c r="D79" s="175">
        <v>3365350646</v>
      </c>
    </row>
    <row r="80" spans="1:4">
      <c r="A80" s="173" t="s">
        <v>867</v>
      </c>
      <c r="B80" s="174">
        <v>59230319.630000003</v>
      </c>
      <c r="C80" s="174">
        <v>1004229.73</v>
      </c>
      <c r="D80" s="175">
        <v>60234549.359999999</v>
      </c>
    </row>
    <row r="81" spans="1:4" ht="45">
      <c r="A81" s="173" t="s">
        <v>868</v>
      </c>
      <c r="B81" s="174">
        <v>149233180.72999999</v>
      </c>
      <c r="C81" s="174">
        <v>537794.86</v>
      </c>
      <c r="D81" s="175">
        <v>149770975.59</v>
      </c>
    </row>
    <row r="82" spans="1:4" ht="45">
      <c r="A82" s="173" t="s">
        <v>869</v>
      </c>
      <c r="B82" s="174">
        <v>55310187.740000002</v>
      </c>
      <c r="C82" s="174">
        <v>26506770.390000001</v>
      </c>
      <c r="D82" s="175">
        <v>81816958.129999995</v>
      </c>
    </row>
    <row r="83" spans="1:4" ht="45">
      <c r="A83" s="173" t="s">
        <v>870</v>
      </c>
      <c r="B83" s="174">
        <v>160151157.87</v>
      </c>
      <c r="C83" s="174">
        <v>5425564.0999999996</v>
      </c>
      <c r="D83" s="175">
        <v>165576721.97</v>
      </c>
    </row>
    <row r="84" spans="1:4" ht="33.75">
      <c r="A84" s="173" t="s">
        <v>871</v>
      </c>
      <c r="B84" s="174">
        <v>19943088.510000002</v>
      </c>
      <c r="C84" s="174">
        <v>14497542.869999999</v>
      </c>
      <c r="D84" s="175">
        <v>34440631.380000003</v>
      </c>
    </row>
    <row r="85" spans="1:4">
      <c r="A85" s="173" t="s">
        <v>872</v>
      </c>
      <c r="B85" s="174">
        <v>97610868.090000004</v>
      </c>
      <c r="C85" s="174">
        <v>48272364.740000002</v>
      </c>
      <c r="D85" s="175">
        <v>145883232.83000001</v>
      </c>
    </row>
    <row r="86" spans="1:4" ht="33.75">
      <c r="A86" s="173" t="s">
        <v>873</v>
      </c>
      <c r="B86" s="174">
        <v>39917410.880000003</v>
      </c>
      <c r="C86" s="174">
        <v>17886726.859999999</v>
      </c>
      <c r="D86" s="175">
        <v>57804137.740000002</v>
      </c>
    </row>
    <row r="87" spans="1:4">
      <c r="A87" s="173" t="s">
        <v>874</v>
      </c>
      <c r="B87" s="174">
        <v>75612154.159999996</v>
      </c>
      <c r="C87" s="174">
        <v>0</v>
      </c>
      <c r="D87" s="175">
        <v>75612154.159999996</v>
      </c>
    </row>
    <row r="88" spans="1:4">
      <c r="A88" s="173" t="s">
        <v>875</v>
      </c>
      <c r="B88" s="174">
        <v>852393309.65999997</v>
      </c>
      <c r="C88" s="174">
        <v>52466372.289999999</v>
      </c>
      <c r="D88" s="175">
        <v>904859681.94999897</v>
      </c>
    </row>
    <row r="89" spans="1:4">
      <c r="A89" s="172" t="s">
        <v>876</v>
      </c>
      <c r="B89" s="113">
        <v>58001515.560000002</v>
      </c>
      <c r="C89" s="113">
        <v>1669619.83</v>
      </c>
      <c r="D89" s="114">
        <v>59671135.390000001</v>
      </c>
    </row>
    <row r="90" spans="1:4" ht="45">
      <c r="A90" s="173" t="s">
        <v>877</v>
      </c>
      <c r="B90" s="174">
        <v>17171244.940000001</v>
      </c>
      <c r="C90" s="174">
        <v>0</v>
      </c>
      <c r="D90" s="175">
        <v>17171244.940000001</v>
      </c>
    </row>
    <row r="91" spans="1:4" ht="22.5">
      <c r="A91" s="173" t="s">
        <v>878</v>
      </c>
      <c r="B91" s="174">
        <v>16854612.07</v>
      </c>
      <c r="C91" s="174">
        <v>1000511.21</v>
      </c>
      <c r="D91" s="175">
        <v>17855123.280000001</v>
      </c>
    </row>
    <row r="92" spans="1:4" ht="45">
      <c r="A92" s="173" t="s">
        <v>879</v>
      </c>
      <c r="B92" s="174">
        <v>2357570.1800000002</v>
      </c>
      <c r="C92" s="174">
        <v>0</v>
      </c>
      <c r="D92" s="175">
        <v>2357570.1800000002</v>
      </c>
    </row>
    <row r="93" spans="1:4" ht="90">
      <c r="A93" s="173" t="s">
        <v>880</v>
      </c>
      <c r="B93" s="174">
        <v>4628737.18</v>
      </c>
      <c r="C93" s="174">
        <v>0</v>
      </c>
      <c r="D93" s="175">
        <v>4628737.18</v>
      </c>
    </row>
    <row r="94" spans="1:4" ht="56.25">
      <c r="A94" s="173" t="s">
        <v>881</v>
      </c>
      <c r="B94" s="174">
        <v>7418517.0899999999</v>
      </c>
      <c r="C94" s="174">
        <v>459359.79</v>
      </c>
      <c r="D94" s="175">
        <v>7877876.8799999999</v>
      </c>
    </row>
    <row r="95" spans="1:4" ht="22.5">
      <c r="A95" s="173" t="s">
        <v>882</v>
      </c>
      <c r="B95" s="174">
        <v>4047902.12</v>
      </c>
      <c r="C95" s="174">
        <v>159030.6</v>
      </c>
      <c r="D95" s="175">
        <v>4206932.72</v>
      </c>
    </row>
    <row r="96" spans="1:4" ht="22.5">
      <c r="A96" s="173" t="s">
        <v>883</v>
      </c>
      <c r="B96" s="174">
        <v>29332.77</v>
      </c>
      <c r="C96" s="174">
        <v>5649.7</v>
      </c>
      <c r="D96" s="175">
        <v>34982.47</v>
      </c>
    </row>
    <row r="97" spans="1:4" ht="22.5">
      <c r="A97" s="173" t="s">
        <v>884</v>
      </c>
      <c r="B97" s="174">
        <v>956975.13</v>
      </c>
      <c r="C97" s="174">
        <v>27408.67</v>
      </c>
      <c r="D97" s="175">
        <v>984383.8</v>
      </c>
    </row>
    <row r="98" spans="1:4">
      <c r="A98" s="173" t="s">
        <v>885</v>
      </c>
      <c r="B98" s="174">
        <v>4536624.08</v>
      </c>
      <c r="C98" s="174">
        <v>17659.86</v>
      </c>
      <c r="D98" s="175">
        <v>4554283.9400000004</v>
      </c>
    </row>
    <row r="99" spans="1:4" ht="22.5">
      <c r="A99" s="172" t="s">
        <v>886</v>
      </c>
      <c r="B99" s="113">
        <v>257928923</v>
      </c>
      <c r="C99" s="113">
        <v>467.93</v>
      </c>
      <c r="D99" s="114">
        <v>257929390.93000001</v>
      </c>
    </row>
    <row r="100" spans="1:4" ht="45">
      <c r="A100" s="173" t="s">
        <v>887</v>
      </c>
      <c r="B100" s="174">
        <v>257928923</v>
      </c>
      <c r="C100" s="174">
        <v>0</v>
      </c>
      <c r="D100" s="175">
        <v>257928923</v>
      </c>
    </row>
    <row r="101" spans="1:4">
      <c r="A101" s="173" t="s">
        <v>888</v>
      </c>
      <c r="B101" s="174">
        <v>0</v>
      </c>
      <c r="C101" s="174">
        <v>467.93</v>
      </c>
      <c r="D101" s="175">
        <v>467.93</v>
      </c>
    </row>
    <row r="102" spans="1:4" ht="22.5">
      <c r="A102" s="172" t="s">
        <v>889</v>
      </c>
      <c r="B102" s="113">
        <v>933482233.83000004</v>
      </c>
      <c r="C102" s="113">
        <v>52940361.609999999</v>
      </c>
      <c r="D102" s="114">
        <v>986422595.44000006</v>
      </c>
    </row>
    <row r="103" spans="1:4" ht="45">
      <c r="A103" s="173" t="s">
        <v>927</v>
      </c>
      <c r="B103" s="174">
        <v>92915984.349999994</v>
      </c>
      <c r="C103" s="174">
        <v>0</v>
      </c>
      <c r="D103" s="175">
        <v>92915984.349999994</v>
      </c>
    </row>
    <row r="104" spans="1:4" ht="33.75">
      <c r="A104" s="173" t="s">
        <v>890</v>
      </c>
      <c r="B104" s="174">
        <v>216949775.83000001</v>
      </c>
      <c r="C104" s="174">
        <v>0</v>
      </c>
      <c r="D104" s="175">
        <v>216949775.83000001</v>
      </c>
    </row>
    <row r="105" spans="1:4" ht="56.25">
      <c r="A105" s="173" t="s">
        <v>891</v>
      </c>
      <c r="B105" s="174">
        <v>532086067.88999999</v>
      </c>
      <c r="C105" s="174">
        <v>0</v>
      </c>
      <c r="D105" s="175">
        <v>532086067.88999999</v>
      </c>
    </row>
    <row r="106" spans="1:4">
      <c r="A106" s="173" t="s">
        <v>892</v>
      </c>
      <c r="B106" s="174">
        <v>82268737.200000003</v>
      </c>
      <c r="C106" s="174">
        <v>52903432.079999998</v>
      </c>
      <c r="D106" s="175">
        <v>135172169.28</v>
      </c>
    </row>
    <row r="107" spans="1:4">
      <c r="A107" s="173" t="s">
        <v>893</v>
      </c>
      <c r="B107" s="174">
        <v>9261668.5600000005</v>
      </c>
      <c r="C107" s="174">
        <v>36929.53</v>
      </c>
      <c r="D107" s="175">
        <v>9298598.0899999999</v>
      </c>
    </row>
    <row r="108" spans="1:4">
      <c r="A108" s="172" t="s">
        <v>894</v>
      </c>
      <c r="B108" s="113">
        <v>5333207371.6999998</v>
      </c>
      <c r="C108" s="113">
        <v>206156191.38</v>
      </c>
      <c r="D108" s="114">
        <v>5539363563.0799999</v>
      </c>
    </row>
    <row r="109" spans="1:4">
      <c r="A109" s="173" t="s">
        <v>923</v>
      </c>
      <c r="B109" s="174">
        <v>90495.27</v>
      </c>
      <c r="C109" s="174">
        <v>0</v>
      </c>
      <c r="D109" s="175">
        <v>90495.27</v>
      </c>
    </row>
    <row r="110" spans="1:4">
      <c r="A110" s="173" t="s">
        <v>895</v>
      </c>
      <c r="B110" s="174">
        <v>2067670648.26</v>
      </c>
      <c r="C110" s="174">
        <v>0</v>
      </c>
      <c r="D110" s="175">
        <v>2067670648.26</v>
      </c>
    </row>
    <row r="111" spans="1:4" ht="22.5">
      <c r="A111" s="173" t="s">
        <v>896</v>
      </c>
      <c r="B111" s="174">
        <v>496849860.50999999</v>
      </c>
      <c r="C111" s="174">
        <v>22940982.210000001</v>
      </c>
      <c r="D111" s="175">
        <v>519790842.72000003</v>
      </c>
    </row>
    <row r="112" spans="1:4" ht="45">
      <c r="A112" s="173" t="s">
        <v>928</v>
      </c>
      <c r="B112" s="174">
        <v>0</v>
      </c>
      <c r="C112" s="174">
        <v>110.8</v>
      </c>
      <c r="D112" s="175">
        <v>110.8</v>
      </c>
    </row>
    <row r="113" spans="1:4">
      <c r="A113" s="173" t="s">
        <v>897</v>
      </c>
      <c r="B113" s="174">
        <v>228046057.05000001</v>
      </c>
      <c r="C113" s="174">
        <v>90930826.120000005</v>
      </c>
      <c r="D113" s="175">
        <v>318976883.17000002</v>
      </c>
    </row>
    <row r="114" spans="1:4">
      <c r="A114" s="173" t="s">
        <v>898</v>
      </c>
      <c r="B114" s="174">
        <v>186145147.86000001</v>
      </c>
      <c r="C114" s="174">
        <v>60807644.43</v>
      </c>
      <c r="D114" s="175">
        <v>246952792.28999999</v>
      </c>
    </row>
    <row r="115" spans="1:4" ht="22.5">
      <c r="A115" s="173" t="s">
        <v>899</v>
      </c>
      <c r="B115" s="174">
        <v>147452050.21000001</v>
      </c>
      <c r="C115" s="174">
        <v>0</v>
      </c>
      <c r="D115" s="175">
        <v>147452050.21000001</v>
      </c>
    </row>
    <row r="116" spans="1:4" ht="33.75">
      <c r="A116" s="173" t="s">
        <v>900</v>
      </c>
      <c r="B116" s="174">
        <v>119804331.34999999</v>
      </c>
      <c r="C116" s="174">
        <v>8345625.7800000003</v>
      </c>
      <c r="D116" s="175">
        <v>128149957.13</v>
      </c>
    </row>
    <row r="117" spans="1:4" ht="33.75">
      <c r="A117" s="173" t="s">
        <v>901</v>
      </c>
      <c r="B117" s="174">
        <v>43651935.670000002</v>
      </c>
      <c r="C117" s="174">
        <v>0</v>
      </c>
      <c r="D117" s="175">
        <v>43651935.670000002</v>
      </c>
    </row>
    <row r="118" spans="1:4" ht="45">
      <c r="A118" s="173" t="s">
        <v>929</v>
      </c>
      <c r="B118" s="174">
        <v>28500273.420000002</v>
      </c>
      <c r="C118" s="174">
        <v>0</v>
      </c>
      <c r="D118" s="175">
        <v>28500273.420000002</v>
      </c>
    </row>
    <row r="119" spans="1:4" ht="56.25">
      <c r="A119" s="173" t="s">
        <v>930</v>
      </c>
      <c r="B119" s="174">
        <v>3169157.49</v>
      </c>
      <c r="C119" s="174">
        <v>0</v>
      </c>
      <c r="D119" s="175">
        <v>3169157.49</v>
      </c>
    </row>
    <row r="120" spans="1:4" ht="22.5">
      <c r="A120" s="173" t="s">
        <v>902</v>
      </c>
      <c r="B120" s="174">
        <v>36095210.119999997</v>
      </c>
      <c r="C120" s="174">
        <v>1385560.36</v>
      </c>
      <c r="D120" s="175">
        <v>37480770.479999997</v>
      </c>
    </row>
    <row r="121" spans="1:4">
      <c r="A121" s="173" t="s">
        <v>903</v>
      </c>
      <c r="B121" s="174">
        <v>1975732204.49</v>
      </c>
      <c r="C121" s="174">
        <v>21745441.68</v>
      </c>
      <c r="D121" s="175">
        <v>1997477646.1700001</v>
      </c>
    </row>
    <row r="122" spans="1:4" ht="22.5">
      <c r="A122" s="172" t="s">
        <v>904</v>
      </c>
      <c r="B122" s="113">
        <v>714456887.5</v>
      </c>
      <c r="C122" s="113">
        <v>189774697.53999999</v>
      </c>
      <c r="D122" s="114">
        <v>904231585.03999996</v>
      </c>
    </row>
    <row r="123" spans="1:4" ht="22.5">
      <c r="A123" s="173" t="s">
        <v>905</v>
      </c>
      <c r="B123" s="174">
        <v>578608449.39999998</v>
      </c>
      <c r="C123" s="174">
        <v>171398873.22999999</v>
      </c>
      <c r="D123" s="175">
        <v>750007322.63</v>
      </c>
    </row>
    <row r="124" spans="1:4">
      <c r="A124" s="176" t="s">
        <v>906</v>
      </c>
      <c r="B124" s="115">
        <v>135848438.09999999</v>
      </c>
      <c r="C124" s="115">
        <v>18375824.309999999</v>
      </c>
      <c r="D124" s="177">
        <v>154224262.41</v>
      </c>
    </row>
    <row r="125" spans="1:4" ht="22.5">
      <c r="A125" s="170" t="s">
        <v>907</v>
      </c>
      <c r="B125" s="112">
        <v>677532614.17999995</v>
      </c>
      <c r="C125" s="112">
        <v>1311280.8400000001</v>
      </c>
      <c r="D125" s="171">
        <v>678843895.01999998</v>
      </c>
    </row>
    <row r="126" spans="1:4" ht="22.5">
      <c r="A126" s="172" t="s">
        <v>908</v>
      </c>
      <c r="B126" s="113">
        <v>14493237.279999999</v>
      </c>
      <c r="C126" s="113">
        <v>744707.14</v>
      </c>
      <c r="D126" s="114">
        <v>15237944.42</v>
      </c>
    </row>
    <row r="127" spans="1:4" ht="22.5">
      <c r="A127" s="173" t="s">
        <v>909</v>
      </c>
      <c r="B127" s="174">
        <v>6146821.0700000003</v>
      </c>
      <c r="C127" s="174">
        <v>0</v>
      </c>
      <c r="D127" s="175">
        <v>6146821.0700000003</v>
      </c>
    </row>
    <row r="128" spans="1:4" ht="56.25">
      <c r="A128" s="173" t="s">
        <v>910</v>
      </c>
      <c r="B128" s="174">
        <v>440176.53</v>
      </c>
      <c r="C128" s="174">
        <v>0</v>
      </c>
      <c r="D128" s="175">
        <v>440176.53</v>
      </c>
    </row>
    <row r="129" spans="1:4" ht="22.5">
      <c r="A129" s="173" t="s">
        <v>911</v>
      </c>
      <c r="B129" s="174">
        <v>7843639.9100000001</v>
      </c>
      <c r="C129" s="174">
        <v>730252.19</v>
      </c>
      <c r="D129" s="175">
        <v>8573892.0999999996</v>
      </c>
    </row>
    <row r="130" spans="1:4">
      <c r="A130" s="173" t="s">
        <v>912</v>
      </c>
      <c r="B130" s="174">
        <v>62599.77</v>
      </c>
      <c r="C130" s="174">
        <v>14454.95</v>
      </c>
      <c r="D130" s="175">
        <v>77054.720000000001</v>
      </c>
    </row>
    <row r="131" spans="1:4" ht="22.5">
      <c r="A131" s="172" t="s">
        <v>913</v>
      </c>
      <c r="B131" s="113">
        <v>663039376.89999998</v>
      </c>
      <c r="C131" s="113">
        <v>566573.69999999995</v>
      </c>
      <c r="D131" s="114">
        <v>663605950.60000002</v>
      </c>
    </row>
    <row r="132" spans="1:4" ht="22.5">
      <c r="A132" s="173" t="s">
        <v>931</v>
      </c>
      <c r="B132" s="174">
        <v>430809012.72000003</v>
      </c>
      <c r="C132" s="174">
        <v>0</v>
      </c>
      <c r="D132" s="175">
        <v>430809012.72000003</v>
      </c>
    </row>
    <row r="133" spans="1:4" ht="45">
      <c r="A133" s="173" t="s">
        <v>943</v>
      </c>
      <c r="B133" s="174">
        <v>202457328.19</v>
      </c>
      <c r="C133" s="174">
        <v>0</v>
      </c>
      <c r="D133" s="175">
        <v>202457328.19</v>
      </c>
    </row>
    <row r="134" spans="1:4">
      <c r="A134" s="173" t="s">
        <v>914</v>
      </c>
      <c r="B134" s="174">
        <v>29773035.989999998</v>
      </c>
      <c r="C134" s="174">
        <v>566573.69999999995</v>
      </c>
      <c r="D134" s="175">
        <v>30339609.690000001</v>
      </c>
    </row>
    <row r="135" spans="1:4">
      <c r="A135" s="170" t="s">
        <v>915</v>
      </c>
      <c r="B135" s="112">
        <v>106133011198.78</v>
      </c>
      <c r="C135" s="112">
        <v>0</v>
      </c>
      <c r="D135" s="171">
        <v>106133011198.78</v>
      </c>
    </row>
    <row r="136" spans="1:4">
      <c r="A136" s="172" t="s">
        <v>944</v>
      </c>
      <c r="B136" s="113">
        <v>106133011198.78</v>
      </c>
      <c r="C136" s="113">
        <v>0</v>
      </c>
      <c r="D136" s="114">
        <v>106133011198.78</v>
      </c>
    </row>
    <row r="137" spans="1:4" ht="22.5">
      <c r="A137" s="173" t="s">
        <v>916</v>
      </c>
      <c r="B137" s="174">
        <v>106103557258.78</v>
      </c>
      <c r="C137" s="174">
        <v>0</v>
      </c>
      <c r="D137" s="175">
        <v>106103557258.78</v>
      </c>
    </row>
    <row r="138" spans="1:4">
      <c r="A138" s="176" t="s">
        <v>932</v>
      </c>
      <c r="B138" s="115">
        <v>29453940</v>
      </c>
      <c r="C138" s="115">
        <v>0</v>
      </c>
      <c r="D138" s="177">
        <v>29453940</v>
      </c>
    </row>
    <row r="139" spans="1:4">
      <c r="A139" s="178" t="s">
        <v>64</v>
      </c>
      <c r="B139" s="143">
        <v>238736324583.22</v>
      </c>
      <c r="C139" s="143">
        <v>3673790201.2800002</v>
      </c>
      <c r="D139" s="179">
        <v>242410114784.5</v>
      </c>
    </row>
  </sheetData>
  <mergeCells count="1">
    <mergeCell ref="A4:E4"/>
  </mergeCells>
  <pageMargins left="0.7" right="0.7" top="0.75" bottom="0.75"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83"/>
  <sheetViews>
    <sheetView showGridLines="0" topLeftCell="A64" workbookViewId="0">
      <selection activeCell="A68" sqref="A68:D83"/>
    </sheetView>
  </sheetViews>
  <sheetFormatPr defaultRowHeight="12.75"/>
  <cols>
    <col min="1" max="1" width="49.7109375" style="82" customWidth="1"/>
    <col min="2" max="2" width="15.85546875" style="82" customWidth="1"/>
    <col min="3" max="3" width="14" style="82" customWidth="1"/>
    <col min="4" max="4" width="17.28515625" style="82" customWidth="1"/>
    <col min="5" max="5" width="6.5703125" style="82" customWidth="1"/>
    <col min="6" max="6" width="4.7109375" style="82" customWidth="1"/>
    <col min="7" max="16384" width="9.140625" style="82"/>
  </cols>
  <sheetData>
    <row r="1" spans="1:5" s="81" customFormat="1" ht="14.45" customHeight="1">
      <c r="A1" s="204" t="s">
        <v>366</v>
      </c>
      <c r="B1" s="204"/>
      <c r="C1" s="204"/>
      <c r="D1" s="204"/>
      <c r="E1" s="83"/>
    </row>
    <row r="2" spans="1:5" s="81" customFormat="1" ht="13.5" customHeight="1">
      <c r="A2" s="206"/>
      <c r="B2" s="206"/>
      <c r="C2" s="206"/>
      <c r="D2" s="206"/>
      <c r="E2" s="206"/>
    </row>
    <row r="3" spans="1:5" s="81" customFormat="1" ht="16.5" customHeight="1">
      <c r="A3" s="100" t="s">
        <v>938</v>
      </c>
      <c r="B3" s="100"/>
      <c r="C3" s="100"/>
      <c r="D3" s="100"/>
      <c r="E3" s="100"/>
    </row>
    <row r="4" spans="1:5" s="81" customFormat="1" ht="12.75" customHeight="1"/>
    <row r="5" spans="1:5" s="81" customFormat="1" ht="12" customHeight="1"/>
    <row r="6" spans="1:5" s="81" customFormat="1" ht="18.2" customHeight="1">
      <c r="A6" s="207" t="s">
        <v>105</v>
      </c>
      <c r="B6" s="207"/>
      <c r="C6" s="207"/>
    </row>
    <row r="7" spans="1:5" s="81" customFormat="1" ht="21.95" customHeight="1"/>
    <row r="8" spans="1:5" s="81" customFormat="1" ht="15.4" customHeight="1">
      <c r="A8" s="208" t="s">
        <v>776</v>
      </c>
      <c r="B8" s="209" t="s">
        <v>777</v>
      </c>
      <c r="C8" s="209"/>
      <c r="D8" s="209"/>
    </row>
    <row r="9" spans="1:5" s="81" customFormat="1" ht="21.4" customHeight="1">
      <c r="A9" s="208"/>
      <c r="B9" s="84" t="s">
        <v>639</v>
      </c>
      <c r="C9" s="84" t="s">
        <v>640</v>
      </c>
      <c r="D9" s="85" t="s">
        <v>14</v>
      </c>
    </row>
    <row r="10" spans="1:5" s="81" customFormat="1" ht="15.4" customHeight="1">
      <c r="A10" s="86" t="s">
        <v>778</v>
      </c>
      <c r="B10" s="87">
        <v>88469842270.720001</v>
      </c>
      <c r="C10" s="87">
        <v>2142549081.77</v>
      </c>
      <c r="D10" s="88">
        <v>90612391352.490005</v>
      </c>
    </row>
    <row r="11" spans="1:5" s="81" customFormat="1" ht="15.4" customHeight="1">
      <c r="A11" s="86" t="s">
        <v>779</v>
      </c>
      <c r="B11" s="87">
        <v>127663474.06999999</v>
      </c>
      <c r="C11" s="87">
        <v>8681932.8200000003</v>
      </c>
      <c r="D11" s="88">
        <v>136345406.88999999</v>
      </c>
    </row>
    <row r="12" spans="1:5" s="81" customFormat="1" ht="15.4" customHeight="1">
      <c r="A12" s="86" t="s">
        <v>780</v>
      </c>
      <c r="B12" s="87">
        <v>27492309073.93</v>
      </c>
      <c r="C12" s="87">
        <v>531817675.5</v>
      </c>
      <c r="D12" s="88">
        <v>28024126749.43</v>
      </c>
    </row>
    <row r="13" spans="1:5" s="81" customFormat="1" ht="15.4" customHeight="1">
      <c r="A13" s="86" t="s">
        <v>781</v>
      </c>
      <c r="B13" s="87">
        <v>2066473189.5899999</v>
      </c>
      <c r="C13" s="87">
        <v>130425148.52</v>
      </c>
      <c r="D13" s="88">
        <v>2196898338.1100001</v>
      </c>
    </row>
    <row r="14" spans="1:5" s="81" customFormat="1" ht="15.4" customHeight="1">
      <c r="A14" s="86" t="s">
        <v>782</v>
      </c>
      <c r="B14" s="87">
        <v>900381896.30999994</v>
      </c>
      <c r="C14" s="87">
        <v>39326339.969999999</v>
      </c>
      <c r="D14" s="88">
        <v>939708236.27999997</v>
      </c>
    </row>
    <row r="15" spans="1:5" s="81" customFormat="1" ht="15.4" customHeight="1">
      <c r="A15" s="86" t="s">
        <v>783</v>
      </c>
      <c r="B15" s="87">
        <v>15844741300.41</v>
      </c>
      <c r="C15" s="87">
        <v>480194329.58999997</v>
      </c>
      <c r="D15" s="88">
        <v>16324935630</v>
      </c>
    </row>
    <row r="16" spans="1:5" s="81" customFormat="1" ht="15.4" customHeight="1">
      <c r="A16" s="86" t="s">
        <v>784</v>
      </c>
      <c r="B16" s="87">
        <v>8035230889.3199997</v>
      </c>
      <c r="C16" s="87">
        <v>908044748.73000097</v>
      </c>
      <c r="D16" s="88">
        <v>8943275638.0499992</v>
      </c>
    </row>
    <row r="17" spans="1:4" s="81" customFormat="1" ht="15.4" customHeight="1">
      <c r="A17" s="86" t="s">
        <v>785</v>
      </c>
      <c r="B17" s="87">
        <v>142265018.21000001</v>
      </c>
      <c r="C17" s="87">
        <v>31862431.670000002</v>
      </c>
      <c r="D17" s="88">
        <v>174127449.88</v>
      </c>
    </row>
    <row r="18" spans="1:4" s="81" customFormat="1" ht="15.4" customHeight="1">
      <c r="A18" s="86" t="s">
        <v>786</v>
      </c>
      <c r="B18" s="87">
        <v>1956059926.8800001</v>
      </c>
      <c r="C18" s="87">
        <v>34671336.439999998</v>
      </c>
      <c r="D18" s="88">
        <v>1990731263.3199999</v>
      </c>
    </row>
    <row r="19" spans="1:4" s="81" customFormat="1" ht="15.4" customHeight="1">
      <c r="A19" s="86" t="s">
        <v>787</v>
      </c>
      <c r="B19" s="87">
        <v>5681805827.6599998</v>
      </c>
      <c r="C19" s="87">
        <v>140689421.84</v>
      </c>
      <c r="D19" s="88">
        <v>5822495249.5</v>
      </c>
    </row>
    <row r="20" spans="1:4" s="81" customFormat="1" ht="15.4" customHeight="1">
      <c r="A20" s="86" t="s">
        <v>788</v>
      </c>
      <c r="B20" s="87">
        <v>53560488.149999999</v>
      </c>
      <c r="C20" s="87">
        <v>45887851.799999997</v>
      </c>
      <c r="D20" s="88">
        <v>99448339.950000003</v>
      </c>
    </row>
    <row r="21" spans="1:4" s="81" customFormat="1" ht="15.4" customHeight="1">
      <c r="A21" s="86" t="s">
        <v>789</v>
      </c>
      <c r="B21" s="87">
        <v>361153526.76999998</v>
      </c>
      <c r="C21" s="87">
        <v>103399603.25</v>
      </c>
      <c r="D21" s="88">
        <v>464553130.01999998</v>
      </c>
    </row>
    <row r="22" spans="1:4" s="81" customFormat="1" ht="15.4" customHeight="1">
      <c r="A22" s="86" t="s">
        <v>790</v>
      </c>
      <c r="B22" s="87">
        <v>247876144.30000001</v>
      </c>
      <c r="C22" s="87">
        <v>66189109.909999996</v>
      </c>
      <c r="D22" s="88">
        <v>314065254.20999998</v>
      </c>
    </row>
    <row r="23" spans="1:4" s="81" customFormat="1" ht="26.1" customHeight="1">
      <c r="A23" s="89" t="s">
        <v>791</v>
      </c>
      <c r="B23" s="90">
        <v>151379363026.32001</v>
      </c>
      <c r="C23" s="90">
        <v>4663739011.8100004</v>
      </c>
      <c r="D23" s="91">
        <v>156043102038.13</v>
      </c>
    </row>
    <row r="24" spans="1:4" s="81" customFormat="1" ht="33" customHeight="1"/>
    <row r="26" spans="1:4">
      <c r="A26" s="205" t="s">
        <v>106</v>
      </c>
      <c r="B26" s="205"/>
      <c r="C26" s="83"/>
      <c r="D26" s="83"/>
    </row>
    <row r="28" spans="1:4">
      <c r="A28" s="208" t="s">
        <v>776</v>
      </c>
      <c r="B28" s="209" t="s">
        <v>792</v>
      </c>
      <c r="C28" s="209"/>
      <c r="D28" s="209"/>
    </row>
    <row r="29" spans="1:4">
      <c r="A29" s="208"/>
      <c r="B29" s="84" t="s">
        <v>639</v>
      </c>
      <c r="C29" s="84" t="s">
        <v>640</v>
      </c>
      <c r="D29" s="85" t="s">
        <v>14</v>
      </c>
    </row>
    <row r="30" spans="1:4" ht="15.6" customHeight="1">
      <c r="A30" s="86" t="s">
        <v>778</v>
      </c>
      <c r="B30" s="87">
        <v>5598763340.9700003</v>
      </c>
      <c r="C30" s="87">
        <v>219846858.61000001</v>
      </c>
      <c r="D30" s="88">
        <v>5818610199.5799999</v>
      </c>
    </row>
    <row r="31" spans="1:4" ht="15.6" customHeight="1">
      <c r="A31" s="86" t="s">
        <v>779</v>
      </c>
      <c r="B31" s="87">
        <v>733773995.37</v>
      </c>
      <c r="C31" s="87">
        <v>756391732.45000005</v>
      </c>
      <c r="D31" s="88">
        <v>1490165727.8199999</v>
      </c>
    </row>
    <row r="32" spans="1:4" ht="15.6" customHeight="1">
      <c r="A32" s="86" t="s">
        <v>780</v>
      </c>
      <c r="B32" s="87">
        <v>5321143.4000000004</v>
      </c>
      <c r="C32" s="87">
        <v>5804164.0599999996</v>
      </c>
      <c r="D32" s="88">
        <v>11125307.460000001</v>
      </c>
    </row>
    <row r="33" spans="1:4" ht="15.6" customHeight="1">
      <c r="A33" s="86" t="s">
        <v>781</v>
      </c>
      <c r="B33" s="87">
        <v>7162458.8799999999</v>
      </c>
      <c r="C33" s="87">
        <v>32180605.48</v>
      </c>
      <c r="D33" s="88">
        <v>39343064.359999999</v>
      </c>
    </row>
    <row r="34" spans="1:4" ht="15.6" customHeight="1">
      <c r="A34" s="86" t="s">
        <v>782</v>
      </c>
      <c r="B34" s="87">
        <v>689001.9</v>
      </c>
      <c r="C34" s="87">
        <v>15352033.470000001</v>
      </c>
      <c r="D34" s="88">
        <v>16041035.369999999</v>
      </c>
    </row>
    <row r="35" spans="1:4" ht="15.6" customHeight="1">
      <c r="A35" s="86" t="s">
        <v>783</v>
      </c>
      <c r="B35" s="87">
        <v>939379922.94000006</v>
      </c>
      <c r="C35" s="87">
        <v>33510052.329999998</v>
      </c>
      <c r="D35" s="88">
        <v>972889975.26999998</v>
      </c>
    </row>
    <row r="36" spans="1:4" ht="15.6" customHeight="1">
      <c r="A36" s="86" t="s">
        <v>784</v>
      </c>
      <c r="B36" s="87">
        <v>9321488.0199999996</v>
      </c>
      <c r="C36" s="87">
        <v>104989921.86</v>
      </c>
      <c r="D36" s="88">
        <v>114311409.88</v>
      </c>
    </row>
    <row r="37" spans="1:4" ht="15.6" customHeight="1">
      <c r="A37" s="86" t="s">
        <v>785</v>
      </c>
      <c r="B37" s="87">
        <v>18004563.25</v>
      </c>
      <c r="C37" s="87">
        <v>62300332.960000001</v>
      </c>
      <c r="D37" s="88">
        <v>80304896.209999993</v>
      </c>
    </row>
    <row r="38" spans="1:4" ht="15.6" customHeight="1">
      <c r="A38" s="86" t="s">
        <v>786</v>
      </c>
      <c r="B38" s="87">
        <v>120505370.03</v>
      </c>
      <c r="C38" s="87">
        <v>427740155.69</v>
      </c>
      <c r="D38" s="88">
        <v>548245525.72000003</v>
      </c>
    </row>
    <row r="39" spans="1:4" ht="15.6" customHeight="1">
      <c r="A39" s="86" t="s">
        <v>787</v>
      </c>
      <c r="B39" s="87">
        <v>137694819.93000001</v>
      </c>
      <c r="C39" s="87">
        <v>259356285.84</v>
      </c>
      <c r="D39" s="88">
        <v>397051105.76999998</v>
      </c>
    </row>
    <row r="40" spans="1:4" ht="15.6" customHeight="1">
      <c r="A40" s="86" t="s">
        <v>788</v>
      </c>
      <c r="B40" s="87">
        <v>4931550.28</v>
      </c>
      <c r="C40" s="87">
        <v>18731844.41</v>
      </c>
      <c r="D40" s="88">
        <v>23663394.690000001</v>
      </c>
    </row>
    <row r="41" spans="1:4" ht="15.6" customHeight="1">
      <c r="A41" s="86" t="s">
        <v>789</v>
      </c>
      <c r="B41" s="87">
        <v>189590424.81999999</v>
      </c>
      <c r="C41" s="87">
        <v>22237599.109999999</v>
      </c>
      <c r="D41" s="88">
        <v>211828023.93000001</v>
      </c>
    </row>
    <row r="42" spans="1:4" ht="15.6" customHeight="1">
      <c r="A42" s="86" t="s">
        <v>790</v>
      </c>
      <c r="B42" s="87">
        <v>23402</v>
      </c>
      <c r="C42" s="87">
        <v>372126.57</v>
      </c>
      <c r="D42" s="88">
        <v>395528.57</v>
      </c>
    </row>
    <row r="43" spans="1:4" ht="21" customHeight="1">
      <c r="A43" s="89" t="s">
        <v>793</v>
      </c>
      <c r="B43" s="90">
        <v>7765161481.79</v>
      </c>
      <c r="C43" s="90">
        <v>1958813712.8399999</v>
      </c>
      <c r="D43" s="91">
        <v>9723975194.6299992</v>
      </c>
    </row>
    <row r="46" spans="1:4" ht="17.25" customHeight="1">
      <c r="A46" s="205" t="s">
        <v>107</v>
      </c>
      <c r="B46" s="205"/>
    </row>
    <row r="48" spans="1:4">
      <c r="A48" s="208" t="s">
        <v>776</v>
      </c>
      <c r="B48" s="209" t="s">
        <v>794</v>
      </c>
      <c r="C48" s="209"/>
      <c r="D48" s="209"/>
    </row>
    <row r="49" spans="1:4">
      <c r="A49" s="208"/>
      <c r="B49" s="84" t="s">
        <v>639</v>
      </c>
      <c r="C49" s="84" t="s">
        <v>640</v>
      </c>
      <c r="D49" s="85" t="s">
        <v>14</v>
      </c>
    </row>
    <row r="50" spans="1:4" ht="15.6" customHeight="1">
      <c r="A50" s="86" t="s">
        <v>778</v>
      </c>
      <c r="B50" s="87">
        <v>62547866449.75</v>
      </c>
      <c r="C50" s="87">
        <v>368984229.01999998</v>
      </c>
      <c r="D50" s="88">
        <v>62916850678.769997</v>
      </c>
    </row>
    <row r="51" spans="1:4" ht="15.6" customHeight="1">
      <c r="A51" s="86" t="s">
        <v>779</v>
      </c>
      <c r="B51" s="87"/>
      <c r="C51" s="87"/>
      <c r="D51" s="88"/>
    </row>
    <row r="52" spans="1:4" ht="15.6" customHeight="1">
      <c r="A52" s="86" t="s">
        <v>780</v>
      </c>
      <c r="B52" s="87"/>
      <c r="C52" s="87"/>
      <c r="D52" s="88"/>
    </row>
    <row r="53" spans="1:4" ht="15.6" customHeight="1">
      <c r="A53" s="86" t="s">
        <v>781</v>
      </c>
      <c r="B53" s="87"/>
      <c r="C53" s="87"/>
      <c r="D53" s="88"/>
    </row>
    <row r="54" spans="1:4" ht="15.6" customHeight="1">
      <c r="A54" s="86" t="s">
        <v>782</v>
      </c>
      <c r="B54" s="87"/>
      <c r="C54" s="87"/>
      <c r="D54" s="88"/>
    </row>
    <row r="55" spans="1:4" ht="15.6" customHeight="1">
      <c r="A55" s="86" t="s">
        <v>783</v>
      </c>
      <c r="B55" s="87"/>
      <c r="C55" s="87"/>
      <c r="D55" s="88"/>
    </row>
    <row r="56" spans="1:4" ht="15.6" customHeight="1">
      <c r="A56" s="86" t="s">
        <v>784</v>
      </c>
      <c r="B56" s="87"/>
      <c r="C56" s="87"/>
      <c r="D56" s="88"/>
    </row>
    <row r="57" spans="1:4" ht="15.6" customHeight="1">
      <c r="A57" s="86" t="s">
        <v>785</v>
      </c>
      <c r="B57" s="87"/>
      <c r="C57" s="87"/>
      <c r="D57" s="88"/>
    </row>
    <row r="58" spans="1:4" ht="15.6" customHeight="1">
      <c r="A58" s="86" t="s">
        <v>786</v>
      </c>
      <c r="B58" s="87"/>
      <c r="C58" s="87"/>
      <c r="D58" s="88"/>
    </row>
    <row r="59" spans="1:4" ht="15.6" customHeight="1">
      <c r="A59" s="86" t="s">
        <v>787</v>
      </c>
      <c r="B59" s="87"/>
      <c r="C59" s="87"/>
      <c r="D59" s="88"/>
    </row>
    <row r="60" spans="1:4" ht="15.6" customHeight="1">
      <c r="A60" s="86" t="s">
        <v>788</v>
      </c>
      <c r="B60" s="87"/>
      <c r="C60" s="87"/>
      <c r="D60" s="88"/>
    </row>
    <row r="61" spans="1:4" ht="15.6" customHeight="1">
      <c r="A61" s="86" t="s">
        <v>789</v>
      </c>
      <c r="B61" s="87"/>
      <c r="C61" s="87"/>
      <c r="D61" s="88"/>
    </row>
    <row r="62" spans="1:4" ht="15.6" customHeight="1">
      <c r="A62" s="86" t="s">
        <v>790</v>
      </c>
      <c r="B62" s="87"/>
      <c r="C62" s="87"/>
      <c r="D62" s="88"/>
    </row>
    <row r="63" spans="1:4" ht="23.25" customHeight="1">
      <c r="A63" s="89" t="s">
        <v>795</v>
      </c>
      <c r="B63" s="90">
        <v>62547866449.75</v>
      </c>
      <c r="C63" s="90">
        <v>368984229.01999998</v>
      </c>
      <c r="D63" s="91">
        <v>62916850678.769997</v>
      </c>
    </row>
    <row r="66" spans="1:4">
      <c r="A66" s="205" t="s">
        <v>64</v>
      </c>
      <c r="B66" s="205"/>
    </row>
    <row r="68" spans="1:4">
      <c r="A68" s="208" t="s">
        <v>776</v>
      </c>
      <c r="B68" s="209" t="s">
        <v>64</v>
      </c>
      <c r="C68" s="209"/>
      <c r="D68" s="209"/>
    </row>
    <row r="69" spans="1:4">
      <c r="A69" s="208"/>
      <c r="B69" s="84" t="s">
        <v>639</v>
      </c>
      <c r="C69" s="84" t="s">
        <v>640</v>
      </c>
      <c r="D69" s="85" t="s">
        <v>14</v>
      </c>
    </row>
    <row r="70" spans="1:4" ht="15.6" customHeight="1">
      <c r="A70" s="86" t="s">
        <v>778</v>
      </c>
      <c r="B70" s="87">
        <v>156616472061.44</v>
      </c>
      <c r="C70" s="87">
        <v>2731380169.4000001</v>
      </c>
      <c r="D70" s="88">
        <v>159347852230.84</v>
      </c>
    </row>
    <row r="71" spans="1:4" ht="15.6" customHeight="1">
      <c r="A71" s="86" t="s">
        <v>779</v>
      </c>
      <c r="B71" s="87">
        <v>861437469.44000006</v>
      </c>
      <c r="C71" s="87">
        <v>765073665.26999998</v>
      </c>
      <c r="D71" s="88">
        <v>1626511134.71</v>
      </c>
    </row>
    <row r="72" spans="1:4" ht="15.6" customHeight="1">
      <c r="A72" s="86" t="s">
        <v>780</v>
      </c>
      <c r="B72" s="87">
        <v>27497630217.330002</v>
      </c>
      <c r="C72" s="87">
        <v>537621839.55999994</v>
      </c>
      <c r="D72" s="88">
        <v>28035252056.889999</v>
      </c>
    </row>
    <row r="73" spans="1:4" ht="15.6" customHeight="1">
      <c r="A73" s="86" t="s">
        <v>781</v>
      </c>
      <c r="B73" s="87">
        <v>2073635648.47</v>
      </c>
      <c r="C73" s="87">
        <v>162605754</v>
      </c>
      <c r="D73" s="88">
        <v>2236241402.4699998</v>
      </c>
    </row>
    <row r="74" spans="1:4" ht="15.6" customHeight="1">
      <c r="A74" s="86" t="s">
        <v>782</v>
      </c>
      <c r="B74" s="87">
        <v>901070898.20999897</v>
      </c>
      <c r="C74" s="87">
        <v>54678373.439999998</v>
      </c>
      <c r="D74" s="88">
        <v>955749271.64999902</v>
      </c>
    </row>
    <row r="75" spans="1:4" ht="15.6" customHeight="1">
      <c r="A75" s="86" t="s">
        <v>783</v>
      </c>
      <c r="B75" s="87">
        <v>16784121223.35</v>
      </c>
      <c r="C75" s="87">
        <v>513704381.92000002</v>
      </c>
      <c r="D75" s="88">
        <v>17297825605.27</v>
      </c>
    </row>
    <row r="76" spans="1:4" ht="15.6" customHeight="1">
      <c r="A76" s="86" t="s">
        <v>784</v>
      </c>
      <c r="B76" s="87">
        <v>8044552377.3400002</v>
      </c>
      <c r="C76" s="87">
        <v>1013034670.59</v>
      </c>
      <c r="D76" s="88">
        <v>9057587047.9300098</v>
      </c>
    </row>
    <row r="77" spans="1:4" ht="15.6" customHeight="1">
      <c r="A77" s="86" t="s">
        <v>785</v>
      </c>
      <c r="B77" s="87">
        <v>160269581.46000001</v>
      </c>
      <c r="C77" s="87">
        <v>94162764.629999995</v>
      </c>
      <c r="D77" s="88">
        <v>254432346.09</v>
      </c>
    </row>
    <row r="78" spans="1:4" ht="15.6" customHeight="1">
      <c r="A78" s="86" t="s">
        <v>786</v>
      </c>
      <c r="B78" s="87">
        <v>2076565296.9100001</v>
      </c>
      <c r="C78" s="87">
        <v>462411492.13</v>
      </c>
      <c r="D78" s="88">
        <v>2538976789.04</v>
      </c>
    </row>
    <row r="79" spans="1:4" ht="15.6" customHeight="1">
      <c r="A79" s="86" t="s">
        <v>787</v>
      </c>
      <c r="B79" s="87">
        <v>5819500647.5900002</v>
      </c>
      <c r="C79" s="87">
        <v>400045707.68000001</v>
      </c>
      <c r="D79" s="88">
        <v>6219546355.2700005</v>
      </c>
    </row>
    <row r="80" spans="1:4" ht="15.6" customHeight="1">
      <c r="A80" s="86" t="s">
        <v>788</v>
      </c>
      <c r="B80" s="87">
        <v>58492038.43</v>
      </c>
      <c r="C80" s="87">
        <v>64619696.210000001</v>
      </c>
      <c r="D80" s="88">
        <v>123111734.64</v>
      </c>
    </row>
    <row r="81" spans="1:4" ht="15.6" customHeight="1">
      <c r="A81" s="86" t="s">
        <v>789</v>
      </c>
      <c r="B81" s="87">
        <v>550743951.59000003</v>
      </c>
      <c r="C81" s="87">
        <v>125637202.36</v>
      </c>
      <c r="D81" s="88">
        <v>676381153.95000005</v>
      </c>
    </row>
    <row r="82" spans="1:4" ht="15.6" customHeight="1">
      <c r="A82" s="86" t="s">
        <v>790</v>
      </c>
      <c r="B82" s="87">
        <v>247899546.30000001</v>
      </c>
      <c r="C82" s="87">
        <v>66561236.479999997</v>
      </c>
      <c r="D82" s="88">
        <v>314460782.77999997</v>
      </c>
    </row>
    <row r="83" spans="1:4" ht="21" customHeight="1">
      <c r="A83" s="89" t="s">
        <v>64</v>
      </c>
      <c r="B83" s="90">
        <v>221692390957.85999</v>
      </c>
      <c r="C83" s="90">
        <v>6991536953.6700001</v>
      </c>
      <c r="D83" s="91">
        <v>228683927911.53</v>
      </c>
    </row>
  </sheetData>
  <mergeCells count="14">
    <mergeCell ref="B28:D28"/>
    <mergeCell ref="A28:A29"/>
    <mergeCell ref="A66:B66"/>
    <mergeCell ref="A68:A69"/>
    <mergeCell ref="B68:D68"/>
    <mergeCell ref="A46:B46"/>
    <mergeCell ref="A48:A49"/>
    <mergeCell ref="B48:D48"/>
    <mergeCell ref="A1:D1"/>
    <mergeCell ref="A26:B26"/>
    <mergeCell ref="A2:E2"/>
    <mergeCell ref="A6:C6"/>
    <mergeCell ref="A8:A9"/>
    <mergeCell ref="B8:D8"/>
  </mergeCells>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92"/>
  <sheetViews>
    <sheetView showGridLines="0" topLeftCell="A85" workbookViewId="0">
      <selection activeCell="B108" sqref="B108"/>
    </sheetView>
  </sheetViews>
  <sheetFormatPr defaultRowHeight="12.75"/>
  <cols>
    <col min="1" max="1" width="70.140625" style="80" customWidth="1"/>
    <col min="2" max="2" width="17.85546875" style="80" customWidth="1"/>
    <col min="3" max="3" width="17.28515625" style="80" customWidth="1"/>
    <col min="4" max="4" width="16.85546875" style="80" customWidth="1"/>
    <col min="5" max="5" width="11.28515625" style="80" customWidth="1"/>
    <col min="6" max="6" width="4.85546875" style="80" customWidth="1"/>
    <col min="7" max="16384" width="9.140625" style="80"/>
  </cols>
  <sheetData>
    <row r="1" spans="1:5" s="92" customFormat="1" ht="17.25" customHeight="1">
      <c r="A1" s="204" t="s">
        <v>367</v>
      </c>
      <c r="B1" s="204"/>
      <c r="C1" s="204"/>
      <c r="D1" s="204"/>
      <c r="E1" s="101"/>
    </row>
    <row r="2" spans="1:5" s="92" customFormat="1" ht="15.75" customHeight="1">
      <c r="A2" s="206"/>
      <c r="B2" s="206"/>
      <c r="C2" s="206"/>
      <c r="D2" s="206"/>
      <c r="E2" s="206"/>
    </row>
    <row r="3" spans="1:5" s="92" customFormat="1" ht="15.75" customHeight="1">
      <c r="A3" s="100" t="s">
        <v>938</v>
      </c>
      <c r="B3" s="100"/>
      <c r="C3" s="100"/>
      <c r="D3" s="100"/>
      <c r="E3" s="100"/>
    </row>
    <row r="4" spans="1:5" s="92" customFormat="1" ht="12">
      <c r="A4" s="101"/>
      <c r="B4" s="101"/>
      <c r="C4" s="101"/>
      <c r="D4" s="101"/>
      <c r="E4" s="101"/>
    </row>
    <row r="5" spans="1:5" s="92" customFormat="1" ht="18.2" customHeight="1">
      <c r="A5" s="93"/>
    </row>
    <row r="6" spans="1:5" s="92" customFormat="1" ht="14.45" customHeight="1"/>
    <row r="7" spans="1:5" s="92" customFormat="1" ht="27.2" customHeight="1">
      <c r="A7" s="195" t="s">
        <v>704</v>
      </c>
      <c r="B7" s="155" t="s">
        <v>639</v>
      </c>
      <c r="C7" s="155" t="s">
        <v>640</v>
      </c>
      <c r="D7" s="156" t="s">
        <v>14</v>
      </c>
    </row>
    <row r="8" spans="1:5" s="92" customFormat="1" ht="22.9" customHeight="1">
      <c r="A8" s="160" t="s">
        <v>705</v>
      </c>
      <c r="B8" s="161">
        <v>29554355719.959999</v>
      </c>
      <c r="C8" s="161">
        <v>171467811.44999999</v>
      </c>
      <c r="D8" s="162">
        <v>29725823531.41</v>
      </c>
    </row>
    <row r="9" spans="1:5" s="92" customFormat="1" ht="22.9" customHeight="1">
      <c r="A9" s="86" t="s">
        <v>706</v>
      </c>
      <c r="B9" s="87">
        <v>18045377771.540001</v>
      </c>
      <c r="C9" s="87">
        <v>99127320.730000004</v>
      </c>
      <c r="D9" s="163">
        <v>18144505092.27</v>
      </c>
    </row>
    <row r="10" spans="1:5" s="92" customFormat="1" ht="22.9" customHeight="1">
      <c r="A10" s="86" t="s">
        <v>707</v>
      </c>
      <c r="B10" s="87">
        <v>186321772.53999999</v>
      </c>
      <c r="C10" s="87">
        <v>57491552.530000001</v>
      </c>
      <c r="D10" s="163">
        <v>243813325.06999999</v>
      </c>
    </row>
    <row r="11" spans="1:5" s="92" customFormat="1" ht="22.9" customHeight="1">
      <c r="A11" s="86" t="s">
        <v>708</v>
      </c>
      <c r="B11" s="87">
        <v>10968709880</v>
      </c>
      <c r="C11" s="87">
        <v>13746338.73</v>
      </c>
      <c r="D11" s="163">
        <v>10982456218.73</v>
      </c>
    </row>
    <row r="12" spans="1:5" s="92" customFormat="1" ht="22.9" customHeight="1">
      <c r="A12" s="86" t="s">
        <v>709</v>
      </c>
      <c r="B12" s="87">
        <v>353946295.88</v>
      </c>
      <c r="C12" s="87">
        <v>1102599.46</v>
      </c>
      <c r="D12" s="163">
        <v>355048895.33999997</v>
      </c>
    </row>
    <row r="13" spans="1:5" s="92" customFormat="1" ht="22.9" customHeight="1">
      <c r="A13" s="160" t="s">
        <v>710</v>
      </c>
      <c r="B13" s="161">
        <v>1937346287.9300001</v>
      </c>
      <c r="C13" s="161">
        <v>809047207.38</v>
      </c>
      <c r="D13" s="162">
        <v>2746393495.3099999</v>
      </c>
    </row>
    <row r="14" spans="1:5" s="92" customFormat="1" ht="22.9" customHeight="1">
      <c r="A14" s="86" t="s">
        <v>711</v>
      </c>
      <c r="B14" s="87">
        <v>312495442.01999998</v>
      </c>
      <c r="C14" s="87">
        <v>87195476.430000007</v>
      </c>
      <c r="D14" s="163">
        <v>399690918.44999999</v>
      </c>
    </row>
    <row r="15" spans="1:5" s="92" customFormat="1" ht="22.9" customHeight="1">
      <c r="A15" s="86" t="s">
        <v>712</v>
      </c>
      <c r="B15" s="87">
        <v>1624850845.9100001</v>
      </c>
      <c r="C15" s="87">
        <v>721851730.95000005</v>
      </c>
      <c r="D15" s="163">
        <v>2346702576.8600001</v>
      </c>
    </row>
    <row r="16" spans="1:5" s="92" customFormat="1" ht="22.9" customHeight="1">
      <c r="A16" s="160" t="s">
        <v>713</v>
      </c>
      <c r="B16" s="161">
        <v>1503880318.49</v>
      </c>
      <c r="C16" s="161">
        <v>3813365.13</v>
      </c>
      <c r="D16" s="162">
        <v>1507693683.6199999</v>
      </c>
    </row>
    <row r="17" spans="1:4" s="92" customFormat="1" ht="22.9" customHeight="1">
      <c r="A17" s="86" t="s">
        <v>714</v>
      </c>
      <c r="B17" s="87">
        <v>1503880318.49</v>
      </c>
      <c r="C17" s="87">
        <v>3813365.13</v>
      </c>
      <c r="D17" s="163">
        <v>1507693683.6199999</v>
      </c>
    </row>
    <row r="18" spans="1:4" s="92" customFormat="1" ht="22.9" customHeight="1">
      <c r="A18" s="160" t="s">
        <v>715</v>
      </c>
      <c r="B18" s="161">
        <v>55880414956.370003</v>
      </c>
      <c r="C18" s="161">
        <v>2649789767.0900002</v>
      </c>
      <c r="D18" s="162">
        <v>58530204723.459999</v>
      </c>
    </row>
    <row r="19" spans="1:4" s="92" customFormat="1" ht="22.9" customHeight="1">
      <c r="A19" s="164" t="s">
        <v>716</v>
      </c>
      <c r="B19" s="165">
        <v>2479617375.21</v>
      </c>
      <c r="C19" s="165">
        <v>67012929.729999997</v>
      </c>
      <c r="D19" s="88">
        <v>2546630304.9400001</v>
      </c>
    </row>
    <row r="20" spans="1:4" s="92" customFormat="1" ht="19.149999999999999" customHeight="1">
      <c r="A20" s="166" t="s">
        <v>717</v>
      </c>
      <c r="B20" s="167">
        <v>1936019711.21</v>
      </c>
      <c r="C20" s="167">
        <v>48108589.310000002</v>
      </c>
      <c r="D20" s="168">
        <v>1984128300.52</v>
      </c>
    </row>
    <row r="21" spans="1:4" s="92" customFormat="1" ht="19.149999999999999" customHeight="1">
      <c r="A21" s="166" t="s">
        <v>718</v>
      </c>
      <c r="B21" s="167">
        <v>323080945.48000002</v>
      </c>
      <c r="C21" s="167">
        <v>6249648.4100000001</v>
      </c>
      <c r="D21" s="168">
        <v>329330593.88999999</v>
      </c>
    </row>
    <row r="22" spans="1:4" s="92" customFormat="1" ht="19.149999999999999" customHeight="1">
      <c r="A22" s="166" t="s">
        <v>719</v>
      </c>
      <c r="B22" s="167">
        <v>116604126.5</v>
      </c>
      <c r="C22" s="167">
        <v>418270.21</v>
      </c>
      <c r="D22" s="168">
        <v>117022396.70999999</v>
      </c>
    </row>
    <row r="23" spans="1:4" s="92" customFormat="1" ht="19.149999999999999" customHeight="1">
      <c r="A23" s="166" t="s">
        <v>720</v>
      </c>
      <c r="B23" s="167">
        <v>103912592.02</v>
      </c>
      <c r="C23" s="167">
        <v>12236421.800000001</v>
      </c>
      <c r="D23" s="168">
        <v>116149013.81999999</v>
      </c>
    </row>
    <row r="24" spans="1:4" s="92" customFormat="1" ht="22.9" customHeight="1">
      <c r="A24" s="164" t="s">
        <v>721</v>
      </c>
      <c r="B24" s="165">
        <v>26299206888.950001</v>
      </c>
      <c r="C24" s="165">
        <v>2446191312.3000002</v>
      </c>
      <c r="D24" s="88">
        <v>28745398201.25</v>
      </c>
    </row>
    <row r="25" spans="1:4" s="92" customFormat="1" ht="19.149999999999999" customHeight="1">
      <c r="A25" s="166" t="s">
        <v>722</v>
      </c>
      <c r="B25" s="167">
        <v>20328916731.43</v>
      </c>
      <c r="C25" s="167">
        <v>1636587238.3299999</v>
      </c>
      <c r="D25" s="168">
        <v>21965503969.759998</v>
      </c>
    </row>
    <row r="26" spans="1:4" s="92" customFormat="1" ht="19.149999999999999" customHeight="1">
      <c r="A26" s="166" t="s">
        <v>723</v>
      </c>
      <c r="B26" s="167">
        <v>2850505877.8600001</v>
      </c>
      <c r="C26" s="167">
        <v>358182612.08999997</v>
      </c>
      <c r="D26" s="168">
        <v>3208688489.9499998</v>
      </c>
    </row>
    <row r="27" spans="1:4" s="92" customFormat="1" ht="19.149999999999999" customHeight="1">
      <c r="A27" s="166" t="s">
        <v>724</v>
      </c>
      <c r="B27" s="167">
        <v>7978005.75</v>
      </c>
      <c r="C27" s="167">
        <v>3253969.6</v>
      </c>
      <c r="D27" s="168">
        <v>11231975.35</v>
      </c>
    </row>
    <row r="28" spans="1:4" s="92" customFormat="1" ht="19.149999999999999" customHeight="1">
      <c r="A28" s="166" t="s">
        <v>725</v>
      </c>
      <c r="B28" s="167">
        <v>11496.96</v>
      </c>
      <c r="C28" s="167">
        <v>12810</v>
      </c>
      <c r="D28" s="168">
        <v>24306.959999999999</v>
      </c>
    </row>
    <row r="29" spans="1:4" s="92" customFormat="1" ht="19.149999999999999" customHeight="1">
      <c r="A29" s="166" t="s">
        <v>726</v>
      </c>
      <c r="B29" s="167">
        <v>1790982906.6199999</v>
      </c>
      <c r="C29" s="167">
        <v>6566514.2599999998</v>
      </c>
      <c r="D29" s="168">
        <v>1797549420.8800001</v>
      </c>
    </row>
    <row r="30" spans="1:4" s="92" customFormat="1" ht="19.149999999999999" customHeight="1">
      <c r="A30" s="166" t="s">
        <v>727</v>
      </c>
      <c r="B30" s="167">
        <v>1320811870.3299999</v>
      </c>
      <c r="C30" s="167">
        <v>441588168.01999998</v>
      </c>
      <c r="D30" s="168">
        <v>1762400038.3499999</v>
      </c>
    </row>
    <row r="31" spans="1:4" s="92" customFormat="1" ht="22.9" customHeight="1">
      <c r="A31" s="164" t="s">
        <v>728</v>
      </c>
      <c r="B31" s="165">
        <v>27101590692.209999</v>
      </c>
      <c r="C31" s="165">
        <v>136585525.06</v>
      </c>
      <c r="D31" s="88">
        <v>27238176217.27</v>
      </c>
    </row>
    <row r="32" spans="1:4" s="92" customFormat="1" ht="22.9" customHeight="1">
      <c r="A32" s="160" t="s">
        <v>729</v>
      </c>
      <c r="B32" s="161">
        <v>6290342104.4099998</v>
      </c>
      <c r="C32" s="161">
        <v>348353247.87</v>
      </c>
      <c r="D32" s="162">
        <v>6638695352.2799997</v>
      </c>
    </row>
    <row r="33" spans="1:4" s="92" customFormat="1" ht="22.9" customHeight="1">
      <c r="A33" s="86" t="s">
        <v>730</v>
      </c>
      <c r="B33" s="87">
        <v>4760007297.4700003</v>
      </c>
      <c r="C33" s="87">
        <v>15613430.220000001</v>
      </c>
      <c r="D33" s="163">
        <v>4775620727.6899996</v>
      </c>
    </row>
    <row r="34" spans="1:4" s="92" customFormat="1" ht="22.9" customHeight="1">
      <c r="A34" s="86" t="s">
        <v>731</v>
      </c>
      <c r="B34" s="87">
        <v>981205328.55999994</v>
      </c>
      <c r="C34" s="87">
        <v>97065610</v>
      </c>
      <c r="D34" s="163">
        <v>1078270938.5599999</v>
      </c>
    </row>
    <row r="35" spans="1:4" s="92" customFormat="1" ht="22.9" customHeight="1">
      <c r="A35" s="86" t="s">
        <v>732</v>
      </c>
      <c r="B35" s="87">
        <v>549129478.38</v>
      </c>
      <c r="C35" s="87">
        <v>235674207.65000001</v>
      </c>
      <c r="D35" s="163">
        <v>784803686.02999997</v>
      </c>
    </row>
    <row r="36" spans="1:4" s="92" customFormat="1" ht="22.9" customHeight="1">
      <c r="A36" s="160" t="s">
        <v>733</v>
      </c>
      <c r="B36" s="161">
        <v>596032034.89999998</v>
      </c>
      <c r="C36" s="161">
        <v>367565244.27999997</v>
      </c>
      <c r="D36" s="162">
        <v>963597279.17999995</v>
      </c>
    </row>
    <row r="37" spans="1:4" s="92" customFormat="1" ht="22.9" customHeight="1">
      <c r="A37" s="86" t="s">
        <v>734</v>
      </c>
      <c r="B37" s="87">
        <v>553437013</v>
      </c>
      <c r="C37" s="87">
        <v>320645438.99000001</v>
      </c>
      <c r="D37" s="163">
        <v>874082451.99000001</v>
      </c>
    </row>
    <row r="38" spans="1:4" s="92" customFormat="1" ht="22.9" customHeight="1">
      <c r="A38" s="86" t="s">
        <v>735</v>
      </c>
      <c r="B38" s="87">
        <v>42595021.899999999</v>
      </c>
      <c r="C38" s="87">
        <v>46919805.289999999</v>
      </c>
      <c r="D38" s="163">
        <v>89514827.189999998</v>
      </c>
    </row>
    <row r="39" spans="1:4" s="92" customFormat="1" ht="22.9" customHeight="1">
      <c r="A39" s="160" t="s">
        <v>736</v>
      </c>
      <c r="B39" s="161">
        <v>636606928.05999994</v>
      </c>
      <c r="C39" s="161">
        <v>36807924.659999996</v>
      </c>
      <c r="D39" s="162">
        <v>673414852.72000003</v>
      </c>
    </row>
    <row r="40" spans="1:4" s="92" customFormat="1" ht="22.9" customHeight="1">
      <c r="A40" s="86" t="s">
        <v>737</v>
      </c>
      <c r="B40" s="87">
        <v>636606928.05999994</v>
      </c>
      <c r="C40" s="87">
        <v>36807924.659999996</v>
      </c>
      <c r="D40" s="163">
        <v>673414852.72000003</v>
      </c>
    </row>
    <row r="41" spans="1:4" s="92" customFormat="1" ht="22.9" customHeight="1">
      <c r="A41" s="160" t="s">
        <v>738</v>
      </c>
      <c r="B41" s="161">
        <v>8573684993.0699997</v>
      </c>
      <c r="C41" s="161">
        <v>0</v>
      </c>
      <c r="D41" s="162">
        <v>8573684993.0699997</v>
      </c>
    </row>
    <row r="42" spans="1:4" s="92" customFormat="1" ht="22.9" customHeight="1">
      <c r="A42" s="86" t="s">
        <v>739</v>
      </c>
      <c r="B42" s="87">
        <v>8573684993.0699997</v>
      </c>
      <c r="C42" s="87">
        <v>0</v>
      </c>
      <c r="D42" s="163">
        <v>8573684993.0699997</v>
      </c>
    </row>
    <row r="43" spans="1:4" s="92" customFormat="1" ht="22.9" customHeight="1">
      <c r="A43" s="160" t="s">
        <v>740</v>
      </c>
      <c r="B43" s="161">
        <v>22160024249.75</v>
      </c>
      <c r="C43" s="161">
        <v>180650144.50999999</v>
      </c>
      <c r="D43" s="162">
        <v>22340674394.259998</v>
      </c>
    </row>
    <row r="44" spans="1:4" s="92" customFormat="1" ht="22.9" customHeight="1">
      <c r="A44" s="86" t="s">
        <v>741</v>
      </c>
      <c r="B44" s="87">
        <v>22160024249.75</v>
      </c>
      <c r="C44" s="87">
        <v>180650144.50999999</v>
      </c>
      <c r="D44" s="163">
        <v>22340674394.259998</v>
      </c>
    </row>
    <row r="45" spans="1:4" s="92" customFormat="1" ht="22.9" customHeight="1">
      <c r="A45" s="160" t="s">
        <v>742</v>
      </c>
      <c r="B45" s="161">
        <v>24176687534.93</v>
      </c>
      <c r="C45" s="161">
        <v>10053761.810000001</v>
      </c>
      <c r="D45" s="162">
        <v>24186741296.740002</v>
      </c>
    </row>
    <row r="46" spans="1:4" s="92" customFormat="1" ht="22.9" customHeight="1">
      <c r="A46" s="86" t="s">
        <v>743</v>
      </c>
      <c r="B46" s="87">
        <v>23319686125.810001</v>
      </c>
      <c r="C46" s="87">
        <v>8575678.3800000008</v>
      </c>
      <c r="D46" s="163">
        <v>23328261804.189999</v>
      </c>
    </row>
    <row r="47" spans="1:4" s="92" customFormat="1" ht="22.9" customHeight="1">
      <c r="A47" s="86" t="s">
        <v>744</v>
      </c>
      <c r="B47" s="87">
        <v>4270500</v>
      </c>
      <c r="C47" s="87">
        <v>0</v>
      </c>
      <c r="D47" s="163">
        <v>4270500</v>
      </c>
    </row>
    <row r="48" spans="1:4" s="92" customFormat="1" ht="22.9" customHeight="1">
      <c r="A48" s="86" t="s">
        <v>745</v>
      </c>
      <c r="B48" s="87">
        <v>852730909.12</v>
      </c>
      <c r="C48" s="87">
        <v>1478083.43</v>
      </c>
      <c r="D48" s="163">
        <v>854208992.54999995</v>
      </c>
    </row>
    <row r="49" spans="1:4" s="92" customFormat="1" ht="22.9" customHeight="1">
      <c r="A49" s="160" t="s">
        <v>746</v>
      </c>
      <c r="B49" s="161"/>
      <c r="C49" s="161"/>
      <c r="D49" s="162"/>
    </row>
    <row r="50" spans="1:4" s="92" customFormat="1" ht="22.9" customHeight="1">
      <c r="A50" s="86" t="s">
        <v>747</v>
      </c>
      <c r="B50" s="87"/>
      <c r="C50" s="87"/>
      <c r="D50" s="163"/>
    </row>
    <row r="51" spans="1:4" s="92" customFormat="1" ht="22.9" customHeight="1">
      <c r="A51" s="86" t="s">
        <v>748</v>
      </c>
      <c r="B51" s="87"/>
      <c r="C51" s="87"/>
      <c r="D51" s="163"/>
    </row>
    <row r="52" spans="1:4" s="92" customFormat="1" ht="22.9" customHeight="1">
      <c r="A52" s="160" t="s">
        <v>749</v>
      </c>
      <c r="B52" s="161">
        <v>69987898.450000003</v>
      </c>
      <c r="C52" s="161">
        <v>86190537.629999995</v>
      </c>
      <c r="D52" s="162">
        <v>156178436.08000001</v>
      </c>
    </row>
    <row r="53" spans="1:4" s="92" customFormat="1" ht="22.9" customHeight="1">
      <c r="A53" s="86" t="s">
        <v>750</v>
      </c>
      <c r="B53" s="87">
        <v>245514.27</v>
      </c>
      <c r="C53" s="87">
        <v>39463.25</v>
      </c>
      <c r="D53" s="163">
        <v>284977.52</v>
      </c>
    </row>
    <row r="54" spans="1:4" s="92" customFormat="1" ht="22.9" customHeight="1">
      <c r="A54" s="86" t="s">
        <v>751</v>
      </c>
      <c r="B54" s="87">
        <v>69742384.180000007</v>
      </c>
      <c r="C54" s="87">
        <v>86151074.379999995</v>
      </c>
      <c r="D54" s="163">
        <v>155893458.56</v>
      </c>
    </row>
    <row r="55" spans="1:4" s="92" customFormat="1" ht="22.9" customHeight="1">
      <c r="A55" s="160" t="s">
        <v>752</v>
      </c>
      <c r="B55" s="161">
        <v>303280334.44999999</v>
      </c>
      <c r="C55" s="161">
        <v>557335626.82000005</v>
      </c>
      <c r="D55" s="162">
        <v>860615961.26999998</v>
      </c>
    </row>
    <row r="56" spans="1:4" s="92" customFormat="1" ht="22.9" customHeight="1">
      <c r="A56" s="86" t="s">
        <v>753</v>
      </c>
      <c r="B56" s="87">
        <v>303280334.44999999</v>
      </c>
      <c r="C56" s="87">
        <v>557335626.82000005</v>
      </c>
      <c r="D56" s="163">
        <v>860615961.26999998</v>
      </c>
    </row>
    <row r="57" spans="1:4" s="92" customFormat="1" ht="22.9" customHeight="1">
      <c r="A57" s="86" t="s">
        <v>754</v>
      </c>
      <c r="B57" s="87">
        <v>0</v>
      </c>
      <c r="C57" s="87">
        <v>0</v>
      </c>
      <c r="D57" s="163">
        <v>0</v>
      </c>
    </row>
    <row r="58" spans="1:4" s="92" customFormat="1" ht="22.9" customHeight="1">
      <c r="A58" s="160" t="s">
        <v>926</v>
      </c>
      <c r="B58" s="161">
        <v>5558857723.0900002</v>
      </c>
      <c r="C58" s="161">
        <v>518649584.67000002</v>
      </c>
      <c r="D58" s="162">
        <v>6077507307.7600002</v>
      </c>
    </row>
    <row r="59" spans="1:4" s="92" customFormat="1" ht="22.9" customHeight="1">
      <c r="A59" s="164" t="s">
        <v>716</v>
      </c>
      <c r="B59" s="165">
        <v>5501674709.8199997</v>
      </c>
      <c r="C59" s="165">
        <v>261997571.24000001</v>
      </c>
      <c r="D59" s="88">
        <v>5763672281.0600004</v>
      </c>
    </row>
    <row r="60" spans="1:4" s="92" customFormat="1" ht="19.149999999999999" customHeight="1">
      <c r="A60" s="166" t="s">
        <v>718</v>
      </c>
      <c r="B60" s="167">
        <v>4533938405.0699997</v>
      </c>
      <c r="C60" s="167">
        <v>243137859.75</v>
      </c>
      <c r="D60" s="168">
        <v>4777076264.8199997</v>
      </c>
    </row>
    <row r="61" spans="1:4" s="92" customFormat="1" ht="19.149999999999999" customHeight="1">
      <c r="A61" s="166" t="s">
        <v>719</v>
      </c>
      <c r="B61" s="167">
        <v>0</v>
      </c>
      <c r="C61" s="167">
        <v>0</v>
      </c>
      <c r="D61" s="168">
        <v>0</v>
      </c>
    </row>
    <row r="62" spans="1:4" s="92" customFormat="1" ht="19.149999999999999" customHeight="1">
      <c r="A62" s="166" t="s">
        <v>720</v>
      </c>
      <c r="B62" s="167">
        <v>967736304.75</v>
      </c>
      <c r="C62" s="167">
        <v>18859711.489999998</v>
      </c>
      <c r="D62" s="168">
        <v>986596016.24000001</v>
      </c>
    </row>
    <row r="63" spans="1:4" s="92" customFormat="1" ht="19.149999999999999" customHeight="1">
      <c r="A63" s="166" t="s">
        <v>755</v>
      </c>
      <c r="B63" s="167"/>
      <c r="C63" s="167"/>
      <c r="D63" s="168"/>
    </row>
    <row r="64" spans="1:4" s="92" customFormat="1" ht="22.9" customHeight="1">
      <c r="A64" s="164" t="s">
        <v>721</v>
      </c>
      <c r="B64" s="165">
        <v>57183013.270000003</v>
      </c>
      <c r="C64" s="165">
        <v>256652013.43000001</v>
      </c>
      <c r="D64" s="88">
        <v>313835026.69999999</v>
      </c>
    </row>
    <row r="65" spans="1:4" s="92" customFormat="1" ht="19.149999999999999" customHeight="1">
      <c r="A65" s="166" t="s">
        <v>722</v>
      </c>
      <c r="B65" s="167">
        <v>37550936.609999999</v>
      </c>
      <c r="C65" s="167">
        <v>166049389.15000001</v>
      </c>
      <c r="D65" s="168">
        <v>203600325.75999999</v>
      </c>
    </row>
    <row r="66" spans="1:4" s="92" customFormat="1" ht="19.149999999999999" customHeight="1">
      <c r="A66" s="166" t="s">
        <v>723</v>
      </c>
      <c r="B66" s="167">
        <v>16465093.800000001</v>
      </c>
      <c r="C66" s="167">
        <v>76664941.310000002</v>
      </c>
      <c r="D66" s="168">
        <v>93130035.109999999</v>
      </c>
    </row>
    <row r="67" spans="1:4" s="92" customFormat="1" ht="19.149999999999999" customHeight="1">
      <c r="A67" s="166" t="s">
        <v>724</v>
      </c>
      <c r="B67" s="167">
        <v>0</v>
      </c>
      <c r="C67" s="167">
        <v>191998</v>
      </c>
      <c r="D67" s="168">
        <v>191998</v>
      </c>
    </row>
    <row r="68" spans="1:4" s="92" customFormat="1" ht="19.149999999999999" customHeight="1">
      <c r="A68" s="166" t="s">
        <v>725</v>
      </c>
      <c r="B68" s="167">
        <v>1378568.58</v>
      </c>
      <c r="C68" s="167">
        <v>2729238.09</v>
      </c>
      <c r="D68" s="168">
        <v>4107806.67</v>
      </c>
    </row>
    <row r="69" spans="1:4" s="92" customFormat="1" ht="19.149999999999999" customHeight="1">
      <c r="A69" s="166" t="s">
        <v>756</v>
      </c>
      <c r="B69" s="167">
        <v>1788414.28</v>
      </c>
      <c r="C69" s="167">
        <v>11016446.880000001</v>
      </c>
      <c r="D69" s="168">
        <v>12804861.16</v>
      </c>
    </row>
    <row r="70" spans="1:4" s="92" customFormat="1" ht="22.9" customHeight="1">
      <c r="A70" s="86" t="s">
        <v>757</v>
      </c>
      <c r="B70" s="87"/>
      <c r="C70" s="87"/>
      <c r="D70" s="163"/>
    </row>
    <row r="71" spans="1:4" s="92" customFormat="1" ht="22.9" customHeight="1">
      <c r="A71" s="160" t="s">
        <v>758</v>
      </c>
      <c r="B71" s="161">
        <v>912927579.16999996</v>
      </c>
      <c r="C71" s="161">
        <v>234483516.97999999</v>
      </c>
      <c r="D71" s="162">
        <v>1147411096.1500001</v>
      </c>
    </row>
    <row r="72" spans="1:4" s="92" customFormat="1" ht="22.9" customHeight="1">
      <c r="A72" s="86" t="s">
        <v>759</v>
      </c>
      <c r="B72" s="87">
        <v>399474479.25</v>
      </c>
      <c r="C72" s="87">
        <v>165996876.84999999</v>
      </c>
      <c r="D72" s="163">
        <v>565471356.10000002</v>
      </c>
    </row>
    <row r="73" spans="1:4" s="92" customFormat="1" ht="22.9" customHeight="1">
      <c r="A73" s="86" t="s">
        <v>760</v>
      </c>
      <c r="B73" s="87">
        <v>513453099.92000002</v>
      </c>
      <c r="C73" s="87">
        <v>68486640.129999995</v>
      </c>
      <c r="D73" s="163">
        <v>581939740.04999995</v>
      </c>
    </row>
    <row r="74" spans="1:4" s="92" customFormat="1" ht="22.9" customHeight="1">
      <c r="A74" s="160" t="s">
        <v>761</v>
      </c>
      <c r="B74" s="161">
        <v>60179695.969999999</v>
      </c>
      <c r="C74" s="161">
        <v>650000</v>
      </c>
      <c r="D74" s="162">
        <v>60829695.969999999</v>
      </c>
    </row>
    <row r="75" spans="1:4" s="92" customFormat="1" ht="22.9" customHeight="1">
      <c r="A75" s="86" t="s">
        <v>762</v>
      </c>
      <c r="B75" s="87">
        <v>60179695.969999999</v>
      </c>
      <c r="C75" s="87">
        <v>650000</v>
      </c>
      <c r="D75" s="163">
        <v>60829695.969999999</v>
      </c>
    </row>
    <row r="76" spans="1:4" s="92" customFormat="1" ht="22.9" customHeight="1">
      <c r="A76" s="160" t="s">
        <v>763</v>
      </c>
      <c r="B76" s="161">
        <v>104853138.81999999</v>
      </c>
      <c r="C76" s="161">
        <v>11352716.5</v>
      </c>
      <c r="D76" s="162">
        <v>116205855.31999999</v>
      </c>
    </row>
    <row r="77" spans="1:4" s="92" customFormat="1" ht="22.9" customHeight="1">
      <c r="A77" s="86" t="s">
        <v>764</v>
      </c>
      <c r="B77" s="87">
        <v>104853138.81999999</v>
      </c>
      <c r="C77" s="87">
        <v>11352716.5</v>
      </c>
      <c r="D77" s="163">
        <v>116205855.31999999</v>
      </c>
    </row>
    <row r="78" spans="1:4" s="92" customFormat="1" ht="22.9" customHeight="1">
      <c r="A78" s="160" t="s">
        <v>765</v>
      </c>
      <c r="B78" s="161">
        <v>305308867.11000001</v>
      </c>
      <c r="C78" s="161">
        <v>102342267.87</v>
      </c>
      <c r="D78" s="162">
        <v>407651134.98000002</v>
      </c>
    </row>
    <row r="79" spans="1:4" s="92" customFormat="1" ht="22.9" customHeight="1">
      <c r="A79" s="86" t="s">
        <v>766</v>
      </c>
      <c r="B79" s="87">
        <v>289096196.00999999</v>
      </c>
      <c r="C79" s="87">
        <v>30192</v>
      </c>
      <c r="D79" s="163">
        <v>289126388.00999999</v>
      </c>
    </row>
    <row r="80" spans="1:4" s="92" customFormat="1" ht="22.9" customHeight="1">
      <c r="A80" s="86" t="s">
        <v>767</v>
      </c>
      <c r="B80" s="87"/>
      <c r="C80" s="87"/>
      <c r="D80" s="163"/>
    </row>
    <row r="81" spans="1:4" s="92" customFormat="1" ht="22.9" customHeight="1">
      <c r="A81" s="86" t="s">
        <v>762</v>
      </c>
      <c r="B81" s="87">
        <v>0</v>
      </c>
      <c r="C81" s="87">
        <v>0</v>
      </c>
      <c r="D81" s="163">
        <v>0</v>
      </c>
    </row>
    <row r="82" spans="1:4" s="92" customFormat="1" ht="22.9" customHeight="1">
      <c r="A82" s="86" t="s">
        <v>732</v>
      </c>
      <c r="B82" s="87">
        <v>16212671.1</v>
      </c>
      <c r="C82" s="87">
        <v>102312075.87</v>
      </c>
      <c r="D82" s="163">
        <v>118524746.97</v>
      </c>
    </row>
    <row r="83" spans="1:4" s="92" customFormat="1" ht="22.9" customHeight="1">
      <c r="A83" s="160" t="s">
        <v>768</v>
      </c>
      <c r="B83" s="161">
        <v>519754143.18000001</v>
      </c>
      <c r="C83" s="161">
        <v>534000000</v>
      </c>
      <c r="D83" s="162">
        <v>1053754143.1799999</v>
      </c>
    </row>
    <row r="84" spans="1:4" s="92" customFormat="1" ht="22.9" customHeight="1">
      <c r="A84" s="86" t="s">
        <v>769</v>
      </c>
      <c r="B84" s="87">
        <v>0</v>
      </c>
      <c r="C84" s="87">
        <v>0</v>
      </c>
      <c r="D84" s="163">
        <v>0</v>
      </c>
    </row>
    <row r="85" spans="1:4" s="92" customFormat="1" ht="22.9" customHeight="1">
      <c r="A85" s="86" t="s">
        <v>770</v>
      </c>
      <c r="B85" s="87"/>
      <c r="C85" s="87"/>
      <c r="D85" s="163"/>
    </row>
    <row r="86" spans="1:4" s="92" customFormat="1" ht="22.9" customHeight="1">
      <c r="A86" s="86" t="s">
        <v>771</v>
      </c>
      <c r="B86" s="87">
        <v>322000000</v>
      </c>
      <c r="C86" s="87">
        <v>534000000</v>
      </c>
      <c r="D86" s="163">
        <v>856000000</v>
      </c>
    </row>
    <row r="87" spans="1:4" s="92" customFormat="1" ht="22.9" customHeight="1">
      <c r="A87" s="86" t="s">
        <v>772</v>
      </c>
      <c r="B87" s="87">
        <v>197754143.18000001</v>
      </c>
      <c r="C87" s="87">
        <v>0</v>
      </c>
      <c r="D87" s="163">
        <v>197754143.18000001</v>
      </c>
    </row>
    <row r="88" spans="1:4" s="92" customFormat="1" ht="22.9" customHeight="1">
      <c r="A88" s="160" t="s">
        <v>773</v>
      </c>
      <c r="B88" s="161">
        <v>62547866449.75</v>
      </c>
      <c r="C88" s="161">
        <v>368984229.01999998</v>
      </c>
      <c r="D88" s="162">
        <v>62916850678.769997</v>
      </c>
    </row>
    <row r="89" spans="1:4" s="92" customFormat="1" ht="22.9" customHeight="1">
      <c r="A89" s="86" t="s">
        <v>769</v>
      </c>
      <c r="B89" s="87"/>
      <c r="C89" s="87"/>
      <c r="D89" s="163"/>
    </row>
    <row r="90" spans="1:4" s="92" customFormat="1" ht="22.9" customHeight="1">
      <c r="A90" s="86" t="s">
        <v>774</v>
      </c>
      <c r="B90" s="87">
        <v>62533957860.089996</v>
      </c>
      <c r="C90" s="87">
        <v>368984229.01999998</v>
      </c>
      <c r="D90" s="163">
        <v>62902942089.110001</v>
      </c>
    </row>
    <row r="91" spans="1:4" s="92" customFormat="1" ht="22.9" customHeight="1">
      <c r="A91" s="86" t="s">
        <v>775</v>
      </c>
      <c r="B91" s="87">
        <v>13908589.66</v>
      </c>
      <c r="C91" s="87">
        <v>0</v>
      </c>
      <c r="D91" s="163">
        <v>13908589.66</v>
      </c>
    </row>
    <row r="92" spans="1:4" s="92" customFormat="1" ht="26.1" customHeight="1">
      <c r="A92" s="169" t="s">
        <v>64</v>
      </c>
      <c r="B92" s="90">
        <v>221692390957.85999</v>
      </c>
      <c r="C92" s="90">
        <v>6991536953.6700001</v>
      </c>
      <c r="D92" s="91">
        <v>228683927911.53</v>
      </c>
    </row>
  </sheetData>
  <mergeCells count="2">
    <mergeCell ref="A2:E2"/>
    <mergeCell ref="A1:D1"/>
  </mergeCells>
  <pageMargins left="0.7" right="0.7" top="0.75" bottom="0.75" header="0.3" footer="0.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3"/>
  <sheetViews>
    <sheetView showGridLines="0" topLeftCell="A25" workbookViewId="0">
      <selection activeCell="B43" sqref="B43"/>
    </sheetView>
  </sheetViews>
  <sheetFormatPr defaultRowHeight="12.75"/>
  <cols>
    <col min="1" max="1" width="48.42578125" style="80" customWidth="1"/>
    <col min="2" max="3" width="18.140625" style="80" customWidth="1"/>
    <col min="4" max="4" width="17.28515625" style="80" customWidth="1"/>
    <col min="5" max="5" width="4.7109375" style="80" customWidth="1"/>
    <col min="6" max="16384" width="9.140625" style="80"/>
  </cols>
  <sheetData>
    <row r="1" spans="1:4" s="79" customFormat="1" ht="14.45" customHeight="1">
      <c r="A1" s="204" t="s">
        <v>379</v>
      </c>
      <c r="B1" s="204"/>
      <c r="C1" s="204"/>
      <c r="D1" s="204"/>
    </row>
    <row r="2" spans="1:4" s="79" customFormat="1" ht="15.75" customHeight="1">
      <c r="A2" s="206"/>
      <c r="B2" s="206"/>
      <c r="C2" s="206"/>
      <c r="D2" s="206"/>
    </row>
    <row r="3" spans="1:4" s="79" customFormat="1" ht="18.2" customHeight="1">
      <c r="A3" s="100" t="s">
        <v>938</v>
      </c>
      <c r="B3" s="100"/>
      <c r="C3" s="100"/>
      <c r="D3" s="100"/>
    </row>
    <row r="4" spans="1:4" s="79" customFormat="1" ht="13.5" customHeight="1">
      <c r="A4" s="83"/>
      <c r="B4" s="83"/>
      <c r="C4" s="83"/>
      <c r="D4" s="83"/>
    </row>
    <row r="5" spans="1:4" s="79" customFormat="1" ht="18.2" customHeight="1">
      <c r="A5" s="93"/>
    </row>
    <row r="6" spans="1:4" s="79" customFormat="1" ht="36.75" customHeight="1"/>
    <row r="7" spans="1:4" s="79" customFormat="1" ht="30.95" customHeight="1">
      <c r="A7" s="195" t="s">
        <v>638</v>
      </c>
      <c r="B7" s="155" t="s">
        <v>639</v>
      </c>
      <c r="C7" s="155" t="s">
        <v>640</v>
      </c>
      <c r="D7" s="156" t="s">
        <v>14</v>
      </c>
    </row>
    <row r="8" spans="1:4" s="79" customFormat="1" ht="22.9" customHeight="1">
      <c r="A8" s="157" t="s">
        <v>641</v>
      </c>
      <c r="B8" s="87">
        <v>1031735001.39</v>
      </c>
      <c r="C8" s="87">
        <v>37659.72</v>
      </c>
      <c r="D8" s="88">
        <v>1031772661.11</v>
      </c>
    </row>
    <row r="9" spans="1:4" s="79" customFormat="1" ht="22.9" customHeight="1">
      <c r="A9" s="157" t="s">
        <v>642</v>
      </c>
      <c r="B9" s="87">
        <v>235678514.78999999</v>
      </c>
      <c r="C9" s="87">
        <v>1425247.85</v>
      </c>
      <c r="D9" s="88">
        <v>237103762.63999999</v>
      </c>
    </row>
    <row r="10" spans="1:4" s="79" customFormat="1" ht="15.4" customHeight="1">
      <c r="A10" s="157" t="s">
        <v>643</v>
      </c>
      <c r="B10" s="87">
        <v>22735851925.630001</v>
      </c>
      <c r="C10" s="87">
        <v>1995197062.55</v>
      </c>
      <c r="D10" s="88">
        <v>24731048988.18</v>
      </c>
    </row>
    <row r="11" spans="1:4" s="79" customFormat="1" ht="15.4" customHeight="1">
      <c r="A11" s="157" t="s">
        <v>644</v>
      </c>
      <c r="B11" s="87">
        <v>14234283685.68</v>
      </c>
      <c r="C11" s="87">
        <v>60719803.189999998</v>
      </c>
      <c r="D11" s="88">
        <v>14295003488.870001</v>
      </c>
    </row>
    <row r="12" spans="1:4" s="79" customFormat="1" ht="15.4" customHeight="1">
      <c r="A12" s="157" t="s">
        <v>645</v>
      </c>
      <c r="B12" s="87">
        <v>5409893640.0699997</v>
      </c>
      <c r="C12" s="87">
        <v>381503339.63999999</v>
      </c>
      <c r="D12" s="88">
        <v>5791396979.71</v>
      </c>
    </row>
    <row r="13" spans="1:4" s="79" customFormat="1" ht="15.4" customHeight="1">
      <c r="A13" s="157" t="s">
        <v>646</v>
      </c>
      <c r="B13" s="87">
        <v>2162878184.5900002</v>
      </c>
      <c r="C13" s="87">
        <v>198696366.56999999</v>
      </c>
      <c r="D13" s="88">
        <v>2361574551.1599998</v>
      </c>
    </row>
    <row r="14" spans="1:4" s="79" customFormat="1" ht="15.4" customHeight="1">
      <c r="A14" s="157" t="s">
        <v>647</v>
      </c>
      <c r="B14" s="87">
        <v>3144248937.3899999</v>
      </c>
      <c r="C14" s="87">
        <v>234234790.06</v>
      </c>
      <c r="D14" s="88">
        <v>3378483727.4499998</v>
      </c>
    </row>
    <row r="15" spans="1:4" s="79" customFormat="1" ht="15.4" customHeight="1">
      <c r="A15" s="157" t="s">
        <v>648</v>
      </c>
      <c r="B15" s="87">
        <v>858843499.51999998</v>
      </c>
      <c r="C15" s="87">
        <v>95960291.939999998</v>
      </c>
      <c r="D15" s="88">
        <v>954803791.46000004</v>
      </c>
    </row>
    <row r="16" spans="1:4" s="79" customFormat="1" ht="15.4" customHeight="1">
      <c r="A16" s="157" t="s">
        <v>649</v>
      </c>
      <c r="B16" s="87">
        <v>54137054.32</v>
      </c>
      <c r="C16" s="87">
        <v>64298063.409999996</v>
      </c>
      <c r="D16" s="88">
        <v>118435117.73</v>
      </c>
    </row>
    <row r="17" spans="1:4" s="79" customFormat="1" ht="15.4" customHeight="1">
      <c r="A17" s="157" t="s">
        <v>650</v>
      </c>
      <c r="B17" s="87">
        <v>124194982.59</v>
      </c>
      <c r="C17" s="87">
        <v>3079538.52</v>
      </c>
      <c r="D17" s="88">
        <v>127274521.11</v>
      </c>
    </row>
    <row r="18" spans="1:4" s="79" customFormat="1" ht="15.4" customHeight="1">
      <c r="A18" s="157" t="s">
        <v>651</v>
      </c>
      <c r="B18" s="87">
        <v>5221744743.1800003</v>
      </c>
      <c r="C18" s="87">
        <v>749409291.52999997</v>
      </c>
      <c r="D18" s="88">
        <v>5971154034.71</v>
      </c>
    </row>
    <row r="19" spans="1:4" s="79" customFormat="1" ht="15.4" customHeight="1">
      <c r="A19" s="157" t="s">
        <v>652</v>
      </c>
      <c r="B19" s="87">
        <v>3154845.82</v>
      </c>
      <c r="C19" s="87">
        <v>1529788.62</v>
      </c>
      <c r="D19" s="88">
        <v>4684634.4400000004</v>
      </c>
    </row>
    <row r="20" spans="1:4" s="79" customFormat="1" ht="15.4" customHeight="1">
      <c r="A20" s="157" t="s">
        <v>653</v>
      </c>
      <c r="B20" s="87">
        <v>2625347248.8699999</v>
      </c>
      <c r="C20" s="87">
        <v>348217427.29000002</v>
      </c>
      <c r="D20" s="88">
        <v>2973564676.1599998</v>
      </c>
    </row>
    <row r="21" spans="1:4" s="79" customFormat="1" ht="15.4" customHeight="1">
      <c r="A21" s="157" t="s">
        <v>654</v>
      </c>
      <c r="B21" s="87">
        <v>144464858.09999999</v>
      </c>
      <c r="C21" s="87">
        <v>490123373.33999997</v>
      </c>
      <c r="D21" s="88">
        <v>634588231.44000006</v>
      </c>
    </row>
    <row r="22" spans="1:4" s="79" customFormat="1" ht="15.4" customHeight="1">
      <c r="A22" s="157" t="s">
        <v>655</v>
      </c>
      <c r="B22" s="87">
        <v>75721688.030000001</v>
      </c>
      <c r="C22" s="87">
        <v>9379263.0199999996</v>
      </c>
      <c r="D22" s="88">
        <v>85100951.049999997</v>
      </c>
    </row>
    <row r="23" spans="1:4" s="79" customFormat="1" ht="22.9" customHeight="1">
      <c r="A23" s="157" t="s">
        <v>656</v>
      </c>
      <c r="B23" s="87">
        <v>49102563.340000004</v>
      </c>
      <c r="C23" s="87">
        <v>823187.86</v>
      </c>
      <c r="D23" s="88">
        <v>49925751.200000003</v>
      </c>
    </row>
    <row r="24" spans="1:4" s="79" customFormat="1" ht="15.4" customHeight="1">
      <c r="A24" s="157" t="s">
        <v>657</v>
      </c>
      <c r="B24" s="87">
        <v>1029249460.25</v>
      </c>
      <c r="C24" s="87">
        <v>44126070.630000003</v>
      </c>
      <c r="D24" s="88">
        <v>1073375530.88</v>
      </c>
    </row>
    <row r="25" spans="1:4" s="79" customFormat="1" ht="15.4" customHeight="1">
      <c r="A25" s="157" t="s">
        <v>658</v>
      </c>
      <c r="B25" s="87">
        <v>235378664.62</v>
      </c>
      <c r="C25" s="87">
        <v>93579812.430000007</v>
      </c>
      <c r="D25" s="88">
        <v>328958477.05000001</v>
      </c>
    </row>
    <row r="26" spans="1:4" s="79" customFormat="1" ht="15.4" customHeight="1">
      <c r="A26" s="157" t="s">
        <v>659</v>
      </c>
      <c r="B26" s="87">
        <v>18034611.25</v>
      </c>
      <c r="C26" s="87">
        <v>15243244.189999999</v>
      </c>
      <c r="D26" s="88">
        <v>33277855.440000001</v>
      </c>
    </row>
    <row r="27" spans="1:4" s="79" customFormat="1" ht="15.4" customHeight="1">
      <c r="A27" s="157" t="s">
        <v>660</v>
      </c>
      <c r="B27" s="87">
        <v>229414772.99000001</v>
      </c>
      <c r="C27" s="87">
        <v>62871912.140000001</v>
      </c>
      <c r="D27" s="88">
        <v>292286685.13</v>
      </c>
    </row>
    <row r="28" spans="1:4" s="79" customFormat="1" ht="15.4" customHeight="1">
      <c r="A28" s="157" t="s">
        <v>661</v>
      </c>
      <c r="B28" s="87">
        <v>540189226.51999998</v>
      </c>
      <c r="C28" s="87">
        <v>99102509.730000094</v>
      </c>
      <c r="D28" s="88">
        <v>639291736.25</v>
      </c>
    </row>
    <row r="29" spans="1:4" s="79" customFormat="1" ht="15.4" customHeight="1">
      <c r="A29" s="157" t="s">
        <v>662</v>
      </c>
      <c r="B29" s="87">
        <v>14112842251.940001</v>
      </c>
      <c r="C29" s="87">
        <v>443657323.01999998</v>
      </c>
      <c r="D29" s="88">
        <v>14556499574.959999</v>
      </c>
    </row>
    <row r="30" spans="1:4" s="79" customFormat="1" ht="15.4" customHeight="1">
      <c r="A30" s="157" t="s">
        <v>663</v>
      </c>
      <c r="B30" s="87">
        <v>1716879275.76</v>
      </c>
      <c r="C30" s="87">
        <v>11428824.859999999</v>
      </c>
      <c r="D30" s="88">
        <v>1728308100.6199999</v>
      </c>
    </row>
    <row r="31" spans="1:4" s="79" customFormat="1" ht="15.4" customHeight="1">
      <c r="A31" s="157" t="s">
        <v>664</v>
      </c>
      <c r="B31" s="87">
        <v>15123763549.07</v>
      </c>
      <c r="C31" s="87">
        <v>396271015.69</v>
      </c>
      <c r="D31" s="88">
        <v>15520034564.76</v>
      </c>
    </row>
    <row r="32" spans="1:4" s="79" customFormat="1" ht="15.4" customHeight="1">
      <c r="A32" s="157" t="s">
        <v>665</v>
      </c>
      <c r="B32" s="87">
        <v>18106460226.470001</v>
      </c>
      <c r="C32" s="87">
        <v>26949742.219999999</v>
      </c>
      <c r="D32" s="88">
        <v>18133409968.689999</v>
      </c>
    </row>
    <row r="33" spans="1:4" s="79" customFormat="1" ht="15.4" customHeight="1">
      <c r="A33" s="157" t="s">
        <v>666</v>
      </c>
      <c r="B33" s="87">
        <v>164793898.63999999</v>
      </c>
      <c r="C33" s="87">
        <v>116267861.68000001</v>
      </c>
      <c r="D33" s="88">
        <v>281061760.31999999</v>
      </c>
    </row>
    <row r="34" spans="1:4" s="79" customFormat="1" ht="15.4" customHeight="1">
      <c r="A34" s="157" t="s">
        <v>667</v>
      </c>
      <c r="B34" s="87">
        <v>1045196995.25</v>
      </c>
      <c r="C34" s="87">
        <v>120755874.51000001</v>
      </c>
      <c r="D34" s="88">
        <v>1165952869.76</v>
      </c>
    </row>
    <row r="35" spans="1:4" s="79" customFormat="1" ht="15.4" customHeight="1">
      <c r="A35" s="157" t="s">
        <v>668</v>
      </c>
      <c r="B35" s="87">
        <v>5319718.25</v>
      </c>
      <c r="C35" s="87">
        <v>0</v>
      </c>
      <c r="D35" s="88">
        <v>5319718.25</v>
      </c>
    </row>
    <row r="36" spans="1:4" s="79" customFormat="1" ht="22.9" customHeight="1">
      <c r="A36" s="157" t="s">
        <v>669</v>
      </c>
      <c r="B36" s="87">
        <v>27006713855.360001</v>
      </c>
      <c r="C36" s="87">
        <v>150341898.44999999</v>
      </c>
      <c r="D36" s="88">
        <v>27157055753.810001</v>
      </c>
    </row>
    <row r="37" spans="1:4" s="79" customFormat="1" ht="15.4" customHeight="1">
      <c r="A37" s="157" t="s">
        <v>670</v>
      </c>
      <c r="B37" s="87">
        <v>187595218.66</v>
      </c>
      <c r="C37" s="87">
        <v>0</v>
      </c>
      <c r="D37" s="88">
        <v>187595218.66</v>
      </c>
    </row>
    <row r="38" spans="1:4" s="79" customFormat="1" ht="15.4" customHeight="1">
      <c r="A38" s="157" t="s">
        <v>671</v>
      </c>
      <c r="B38" s="87">
        <v>722620.53</v>
      </c>
      <c r="C38" s="87">
        <v>480910.01</v>
      </c>
      <c r="D38" s="88">
        <v>1203530.54</v>
      </c>
    </row>
    <row r="39" spans="1:4" s="79" customFormat="1" ht="15.4" customHeight="1">
      <c r="A39" s="157" t="s">
        <v>672</v>
      </c>
      <c r="B39" s="87">
        <v>565228924.66999996</v>
      </c>
      <c r="C39" s="87">
        <v>138493893.52000001</v>
      </c>
      <c r="D39" s="88">
        <v>703722818.19000006</v>
      </c>
    </row>
    <row r="40" spans="1:4" s="79" customFormat="1" ht="15.4" customHeight="1">
      <c r="A40" s="157" t="s">
        <v>673</v>
      </c>
      <c r="B40" s="87">
        <v>0</v>
      </c>
      <c r="C40" s="87">
        <v>0</v>
      </c>
      <c r="D40" s="88"/>
    </row>
    <row r="41" spans="1:4" s="79" customFormat="1" ht="15.4" customHeight="1">
      <c r="A41" s="157" t="s">
        <v>674</v>
      </c>
      <c r="B41" s="87">
        <v>83493326314.320007</v>
      </c>
      <c r="C41" s="87">
        <v>637331565.48000002</v>
      </c>
      <c r="D41" s="88">
        <v>84130657879.800003</v>
      </c>
    </row>
    <row r="42" spans="1:4" s="79" customFormat="1" ht="26.1" customHeight="1">
      <c r="A42" s="89" t="s">
        <v>64</v>
      </c>
      <c r="B42" s="90">
        <v>221692390957.85999</v>
      </c>
      <c r="C42" s="90">
        <v>6991536953.6700001</v>
      </c>
      <c r="D42" s="91">
        <v>228683927911.53</v>
      </c>
    </row>
    <row r="43" spans="1:4" s="79" customFormat="1" ht="60.2" customHeight="1">
      <c r="A43" s="80"/>
      <c r="B43" s="80"/>
      <c r="C43" s="80"/>
      <c r="D43" s="80"/>
    </row>
  </sheetData>
  <mergeCells count="2">
    <mergeCell ref="A1:D1"/>
    <mergeCell ref="A2:D2"/>
  </mergeCells>
  <pageMargins left="0.7" right="0.7"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18</vt:i4>
      </vt:variant>
      <vt:variant>
        <vt:lpstr>Intervalli denominati</vt:lpstr>
      </vt:variant>
      <vt:variant>
        <vt:i4>1</vt:i4>
      </vt:variant>
    </vt:vector>
  </HeadingPairs>
  <TitlesOfParts>
    <vt:vector size="19" baseType="lpstr">
      <vt:lpstr>Tav. A </vt:lpstr>
      <vt:lpstr>Tav. B</vt:lpstr>
      <vt:lpstr>Tav. C</vt:lpstr>
      <vt:lpstr>Tav. D</vt:lpstr>
      <vt:lpstr>Tav. E</vt:lpstr>
      <vt:lpstr>Tav. F</vt:lpstr>
      <vt:lpstr>Tav. G</vt:lpstr>
      <vt:lpstr>Tav. H</vt:lpstr>
      <vt:lpstr>Tav. I</vt:lpstr>
      <vt:lpstr>Tav. J</vt:lpstr>
      <vt:lpstr>Tav. K</vt:lpstr>
      <vt:lpstr>Tav. L</vt:lpstr>
      <vt:lpstr>Tav. M</vt:lpstr>
      <vt:lpstr>Tav. N</vt:lpstr>
      <vt:lpstr>Tav. O</vt:lpstr>
      <vt:lpstr>Tav. P</vt:lpstr>
      <vt:lpstr>Tav. Q</vt:lpstr>
      <vt:lpstr>Foglio1</vt:lpstr>
      <vt:lpstr>'Tav. B'!_Toc473634309</vt:lpstr>
    </vt:vector>
  </TitlesOfParts>
  <Company>Ministero Economia e Finanze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alessia.alessandrini</dc:creator>
  <cp:lastModifiedBy>claudio.menichini</cp:lastModifiedBy>
  <cp:lastPrinted>2017-10-30T13:06:17Z</cp:lastPrinted>
  <dcterms:created xsi:type="dcterms:W3CDTF">2017-01-31T11:55:46Z</dcterms:created>
  <dcterms:modified xsi:type="dcterms:W3CDTF">2018-06-26T10:31:24Z</dcterms:modified>
</cp:coreProperties>
</file>