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525" windowWidth="25230" windowHeight="5835" tabRatio="682" activeTab="16"/>
  </bookViews>
  <sheets>
    <sheet name="Tav. A " sheetId="42" r:id="rId1"/>
    <sheet name="Tav. B" sheetId="3" r:id="rId2"/>
    <sheet name="Tav. C" sheetId="4" r:id="rId3"/>
    <sheet name="Tav. D" sheetId="65" r:id="rId4"/>
    <sheet name="Tav. E" sheetId="66" r:id="rId5"/>
    <sheet name="Tav. F" sheetId="53" r:id="rId6"/>
    <sheet name="Tav. G" sheetId="54" r:id="rId7"/>
    <sheet name="Tav. H" sheetId="55" r:id="rId8"/>
    <sheet name="Tav. I" sheetId="56" r:id="rId9"/>
    <sheet name="Tav. J" sheetId="57" r:id="rId10"/>
    <sheet name="Tav. K" sheetId="58" r:id="rId11"/>
    <sheet name="Tav. L" sheetId="59" r:id="rId12"/>
    <sheet name="Tav. M" sheetId="60" r:id="rId13"/>
    <sheet name="Tav. N" sheetId="61" r:id="rId14"/>
    <sheet name="Tav. O" sheetId="62" r:id="rId15"/>
    <sheet name="Tav. P" sheetId="31" r:id="rId16"/>
    <sheet name="Tav. Q" sheetId="32" r:id="rId17"/>
    <sheet name="Foglio1" sheetId="41" r:id="rId18"/>
  </sheets>
  <externalReferences>
    <externalReference r:id="rId19"/>
  </externalReferences>
  <definedNames>
    <definedName name="_Toc473634309" localSheetId="1">'Tav. B'!$A$4</definedName>
    <definedName name="crediti" localSheetId="0">#REF!</definedName>
    <definedName name="crediti" localSheetId="3">#REF!</definedName>
    <definedName name="crediti" localSheetId="4">#REF!</definedName>
    <definedName name="crediti">#REF!</definedName>
    <definedName name="dareavere" localSheetId="0">#REF!</definedName>
    <definedName name="dareavere" localSheetId="3">#REF!</definedName>
    <definedName name="dareavere" localSheetId="4">#REF!</definedName>
    <definedName name="dareavere">#REF!</definedName>
    <definedName name="DEBFLUT" localSheetId="0">#REF!</definedName>
    <definedName name="DEBFLUT" localSheetId="3">#REF!</definedName>
    <definedName name="DEBFLUT" localSheetId="4">#REF!</definedName>
    <definedName name="DEBFLUT">#REF!</definedName>
    <definedName name="debiti" localSheetId="0">#REF!</definedName>
    <definedName name="debiti" localSheetId="3">#REF!</definedName>
    <definedName name="debiti" localSheetId="4">#REF!</definedName>
    <definedName name="debiti">#REF!</definedName>
    <definedName name="ff" localSheetId="0">#REF!</definedName>
    <definedName name="ff" localSheetId="3">#REF!</definedName>
    <definedName name="ff" localSheetId="4">#REF!</definedName>
    <definedName name="ff">#REF!</definedName>
    <definedName name="fogl_q" localSheetId="0">#REF!</definedName>
    <definedName name="fogl_q" localSheetId="3">#REF!</definedName>
    <definedName name="fogl_q" localSheetId="4">#REF!</definedName>
    <definedName name="fogl_q">#REF!</definedName>
    <definedName name="hh" localSheetId="0">#REF!</definedName>
    <definedName name="hh" localSheetId="3">#REF!</definedName>
    <definedName name="hh" localSheetId="4">#REF!</definedName>
    <definedName name="hh">#REF!</definedName>
    <definedName name="MOD.21" localSheetId="0">[1]INS.DATI!#REF!</definedName>
    <definedName name="MOD.21" localSheetId="3">[1]INS.DATI!#REF!</definedName>
    <definedName name="MOD.21" localSheetId="4">[1]INS.DATI!#REF!</definedName>
    <definedName name="MOD.21">[1]INS.DATI!#REF!</definedName>
    <definedName name="MOD.48T" localSheetId="0">[1]INS.DATI!#REF!</definedName>
    <definedName name="MOD.48T">[1]INS.DATI!#REF!</definedName>
    <definedName name="MOD.61TER.T5.EE" localSheetId="0">[1]INS.DATI!#REF!</definedName>
    <definedName name="MOD.61TER.T5.EE">[1]INS.DATI!#REF!</definedName>
    <definedName name="PORTAFOGLIO" localSheetId="0">[1]INS.DATI!#REF!</definedName>
    <definedName name="PORTAFOGLIO">[1]INS.DATI!#REF!</definedName>
    <definedName name="Query6" localSheetId="0">#REF!</definedName>
    <definedName name="Query6" localSheetId="3">#REF!</definedName>
    <definedName name="Query6" localSheetId="4">#REF!</definedName>
    <definedName name="Query6">#REF!</definedName>
  </definedNames>
  <calcPr calcId="145621"/>
</workbook>
</file>

<file path=xl/calcChain.xml><?xml version="1.0" encoding="utf-8"?>
<calcChain xmlns="http://schemas.openxmlformats.org/spreadsheetml/2006/main">
  <c r="C26" i="32" l="1"/>
  <c r="B26" i="32"/>
  <c r="D25" i="32"/>
  <c r="D24" i="32"/>
  <c r="D23" i="32"/>
  <c r="D22" i="32"/>
  <c r="D21" i="32"/>
  <c r="D26" i="32" s="1"/>
  <c r="C16" i="32"/>
  <c r="B16" i="32"/>
  <c r="D15" i="32"/>
  <c r="D14" i="32"/>
  <c r="D13" i="32"/>
  <c r="D12" i="32"/>
  <c r="D11" i="32"/>
  <c r="D10" i="32"/>
  <c r="D9" i="32"/>
  <c r="D8" i="32"/>
  <c r="D7" i="32"/>
  <c r="D6" i="32"/>
  <c r="D16" i="32" s="1"/>
  <c r="D14" i="31"/>
  <c r="C14" i="31"/>
  <c r="B14" i="31"/>
  <c r="E14" i="31" s="1"/>
  <c r="E13" i="31"/>
  <c r="E12" i="31"/>
  <c r="E11" i="31"/>
  <c r="E10" i="31"/>
  <c r="E9" i="31"/>
  <c r="E8" i="31"/>
  <c r="E7" i="31"/>
  <c r="D32" i="4"/>
  <c r="C32" i="4"/>
  <c r="B32" i="4"/>
  <c r="E32" i="4" s="1"/>
  <c r="E31" i="4"/>
  <c r="E30" i="4"/>
  <c r="E29" i="4"/>
  <c r="D27" i="4"/>
  <c r="C27" i="4"/>
  <c r="E27" i="4" s="1"/>
  <c r="B27" i="4"/>
  <c r="E26" i="4"/>
  <c r="E25" i="4"/>
  <c r="E24" i="4"/>
  <c r="E23" i="4"/>
  <c r="E21" i="4"/>
  <c r="E20" i="4"/>
  <c r="E19" i="4"/>
  <c r="E17" i="4"/>
  <c r="E16" i="4"/>
  <c r="E14" i="4"/>
  <c r="E13" i="4"/>
  <c r="E12" i="4"/>
  <c r="E11" i="4"/>
  <c r="D9" i="4"/>
  <c r="D33" i="4" s="1"/>
  <c r="C9" i="4"/>
  <c r="C33" i="4" s="1"/>
  <c r="B9" i="4"/>
  <c r="E9" i="4" s="1"/>
  <c r="E8" i="4"/>
  <c r="E7" i="4"/>
  <c r="D21" i="3"/>
  <c r="C21" i="3"/>
  <c r="B21" i="3"/>
  <c r="E20" i="3"/>
  <c r="E19" i="3"/>
  <c r="E18" i="3"/>
  <c r="E17" i="3"/>
  <c r="E21" i="3" s="1"/>
  <c r="D15" i="3"/>
  <c r="C15" i="3"/>
  <c r="B15" i="3"/>
  <c r="E14" i="3"/>
  <c r="E13" i="3"/>
  <c r="E12" i="3"/>
  <c r="E11" i="3"/>
  <c r="E15" i="3" s="1"/>
  <c r="D9" i="3"/>
  <c r="D22" i="3" s="1"/>
  <c r="C9" i="3"/>
  <c r="C22" i="3" s="1"/>
  <c r="B9" i="3"/>
  <c r="B22" i="3" s="1"/>
  <c r="E22" i="3" s="1"/>
  <c r="E8" i="3"/>
  <c r="E7" i="3"/>
  <c r="E9" i="3" s="1"/>
  <c r="C16" i="42"/>
  <c r="B16" i="42"/>
  <c r="D16" i="42" s="1"/>
  <c r="D15" i="42"/>
  <c r="D14" i="42"/>
  <c r="D13" i="42"/>
  <c r="C11" i="42"/>
  <c r="C18" i="42" s="1"/>
  <c r="C20" i="42" s="1"/>
  <c r="B11" i="42"/>
  <c r="B18" i="42" s="1"/>
  <c r="B20" i="42" s="1"/>
  <c r="E33" i="4" l="1"/>
  <c r="B33" i="4"/>
  <c r="D20" i="42"/>
  <c r="D11" i="42"/>
</calcChain>
</file>

<file path=xl/sharedStrings.xml><?xml version="1.0" encoding="utf-8"?>
<sst xmlns="http://schemas.openxmlformats.org/spreadsheetml/2006/main" count="1181" uniqueCount="953">
  <si>
    <t>Buoni ordinari del Tesoro (valore nominale)</t>
  </si>
  <si>
    <t>Operazioni su  mercati finanziari (raccolta)</t>
  </si>
  <si>
    <t>Conti correnti di enti della P. A.</t>
  </si>
  <si>
    <t>Contabilità speciali</t>
  </si>
  <si>
    <t>Ordini di pagamento per trasferimento fondi</t>
  </si>
  <si>
    <t>Partite diverse</t>
  </si>
  <si>
    <t>Depositi di terzi</t>
  </si>
  <si>
    <t>Incassi</t>
  </si>
  <si>
    <t>Pagamenti</t>
  </si>
  <si>
    <t>Differenze</t>
  </si>
  <si>
    <t xml:space="preserve">Gestione di bilancio </t>
  </si>
  <si>
    <t>Entrate finali</t>
  </si>
  <si>
    <t>Spese finali</t>
  </si>
  <si>
    <t>Rimborso prestiti</t>
  </si>
  <si>
    <t>Totale</t>
  </si>
  <si>
    <t xml:space="preserve">Gestione di tesoreria </t>
  </si>
  <si>
    <t>Debiti di tesoreria</t>
  </si>
  <si>
    <t>Crediti di tesoreria</t>
  </si>
  <si>
    <t>Decreti ministeriali di scarico</t>
  </si>
  <si>
    <t>Partite debitorie</t>
  </si>
  <si>
    <t>B.O.T e gestione della liquidità</t>
  </si>
  <si>
    <t>Altre  operazioni</t>
  </si>
  <si>
    <t>Titoli emessi da esitare</t>
  </si>
  <si>
    <t>Partite creditorie</t>
  </si>
  <si>
    <t>Gestione disponibilità liquide</t>
  </si>
  <si>
    <t>Disponibilità del Tesoro per il servizio di tesoreria</t>
  </si>
  <si>
    <t>Operazioni sui mercati finanziari (impieghi)</t>
  </si>
  <si>
    <t xml:space="preserve">Pagamenti da regolare </t>
  </si>
  <si>
    <t>Pagamenti urgenti e pagamenti ex art. 14 d.l. 669/1996</t>
  </si>
  <si>
    <t>Cedole interessi B.O.T. (in corso di scadenza)</t>
  </si>
  <si>
    <t>Anticipazioni a Regioni per finanziamento spesa sanitaria</t>
  </si>
  <si>
    <t>di cui:</t>
  </si>
  <si>
    <t>Prelevamento fondi c/o tesoreria centrale</t>
  </si>
  <si>
    <t>Giacenza di cassa</t>
  </si>
  <si>
    <t>Anticipazioni a FEOGA ex d.lgs 165/1999</t>
  </si>
  <si>
    <t>Servizio finanziario prestiti esteri</t>
  </si>
  <si>
    <t>Interessi e commissioni</t>
  </si>
  <si>
    <t>Rimborso di prestiti</t>
  </si>
  <si>
    <t>Titoli stralciati in corso di regolazione</t>
  </si>
  <si>
    <t>Altri pagamenti da regolare</t>
  </si>
  <si>
    <t>Altri crediti</t>
  </si>
  <si>
    <t>Pagamenti per conto di amministrazioni statali dotate di autonomia di bilancio, da rimborsare sui rispettivi conti correnti</t>
  </si>
  <si>
    <t>Sovvenzioni del Tesoro alle Poste da regolare</t>
  </si>
  <si>
    <t>RETTIFICHE ED INTEGRAZIONI</t>
  </si>
  <si>
    <t>FORMAZIONE</t>
  </si>
  <si>
    <t>Bilancio dello Stato</t>
  </si>
  <si>
    <t>Spese Finali</t>
  </si>
  <si>
    <t>Tesoreria statale</t>
  </si>
  <si>
    <t>Variazione conti di soggetti della Pubblica Amministrazione</t>
  </si>
  <si>
    <t>Operazioni da regolare</t>
  </si>
  <si>
    <t>di cui</t>
  </si>
  <si>
    <t>Pagamenti da regolare</t>
  </si>
  <si>
    <t>Pagamenti per conto amministrazioni autonome da rimborsare sui rispettivi conti correnti</t>
  </si>
  <si>
    <t>Servizio finanziario prestiti esteri (interessi e commissioni)</t>
  </si>
  <si>
    <t>COPERTURA</t>
  </si>
  <si>
    <t>Accensione prestiti</t>
  </si>
  <si>
    <t>Emissioni nette BOT</t>
  </si>
  <si>
    <t>Variazione conti di soggetti esterni all Pubblica Amministrazione</t>
  </si>
  <si>
    <t>Variazione delle disponibilità liquide</t>
  </si>
  <si>
    <t>Proventi da privatizzazioni e da altre operazioni destinati al FATS</t>
  </si>
  <si>
    <t>Riclassificazione contabile quota interessi CTZ</t>
  </si>
  <si>
    <t>Totale finanziamento</t>
  </si>
  <si>
    <t>Saldo di cassa delle gestioni del Bilancio dello Stato e della Tesoreria</t>
  </si>
  <si>
    <t>Totale utilizzi</t>
  </si>
  <si>
    <t>TOTALE GENERALE</t>
  </si>
  <si>
    <t>CNEL</t>
  </si>
  <si>
    <t>Euro</t>
  </si>
  <si>
    <t>Monete numismatiche</t>
  </si>
  <si>
    <t>Monete commemorative (*)</t>
  </si>
  <si>
    <t>Taglio</t>
  </si>
  <si>
    <t xml:space="preserve">Monete d'argento da     € 10,00 </t>
  </si>
  <si>
    <t>(*) SUDDIVISIONE MONETE COMMEMORATIVE</t>
  </si>
  <si>
    <t>Amministrazioni</t>
  </si>
  <si>
    <t>Situazione</t>
  </si>
  <si>
    <t>Variazioni</t>
  </si>
  <si>
    <t>Scuola Nazionale dell'Amministrazione</t>
  </si>
  <si>
    <t>Fondo Edifici di Culto</t>
  </si>
  <si>
    <t>Consiglio di Stato e T.A.R.</t>
  </si>
  <si>
    <t>Corte dei Conti</t>
  </si>
  <si>
    <t>Presidenza del Consiglio dei Ministri</t>
  </si>
  <si>
    <t>Monete emesse negli esercizi precedenti</t>
  </si>
  <si>
    <t>Aumenti
(pagamenti)</t>
  </si>
  <si>
    <t>Diminuzioni
(incassi)</t>
  </si>
  <si>
    <t>Totale monete Circolanti</t>
  </si>
  <si>
    <t>Anticipazioni a Poste SpA -Convenzione Tesoro - Poste</t>
  </si>
  <si>
    <t>Contabilità speciali di T.U.</t>
  </si>
  <si>
    <t>Conti di soggetti esterni alla P.A.</t>
  </si>
  <si>
    <t>Conti correnti e Contabilità speciali</t>
  </si>
  <si>
    <t>Anticipazioni a INPS ex art. 35 L. 448/1998</t>
  </si>
  <si>
    <t xml:space="preserve">   per memoria:</t>
  </si>
  <si>
    <t>Totale complessivo al netto della Disponibilità del Tesoro per il servizio di tesoreria</t>
  </si>
  <si>
    <t>di cui: Disponibilità del tesoro per il serizvizio di tesoreria</t>
  </si>
  <si>
    <t>Monete d'argento da     €   5,00</t>
  </si>
  <si>
    <t>Saldo delle gestioni di bilancio e di tesoreria</t>
  </si>
  <si>
    <t>Operazioni su mercati finanziari</t>
  </si>
  <si>
    <t>Variazione del Conto Disponibilità</t>
  </si>
  <si>
    <t>Revisione contabilizzazione attualizzazioni di contributi pluriennali o poste assimilabili</t>
  </si>
  <si>
    <t>Variazione posizione della Tesoreria sull'estero</t>
  </si>
  <si>
    <t>Emissioni nette di titoli e altri strumenti a breve e lungo termine</t>
  </si>
  <si>
    <t>Emissioni nette di titoli  e altri prestiti</t>
  </si>
  <si>
    <t>Emissioni nette di titoli di Stato a medio e lungo termine</t>
  </si>
  <si>
    <t>Altre forme di copertura</t>
  </si>
  <si>
    <t>Saldo di cassa del Settore statale</t>
  </si>
  <si>
    <t>Servizio finanziario prestiti esteri (rimborsi)</t>
  </si>
  <si>
    <t>Immissione netta di monete e Depositi di terzi</t>
  </si>
  <si>
    <t>SPESE CORRENTI</t>
  </si>
  <si>
    <t>SPESE IN CONTO CAPITALE</t>
  </si>
  <si>
    <t>RIMBORSO PASSIVITA' FINANZIARIE</t>
  </si>
  <si>
    <t>Altro</t>
  </si>
  <si>
    <t>Entrate</t>
  </si>
  <si>
    <t>Uscite</t>
  </si>
  <si>
    <t>Saldo</t>
  </si>
  <si>
    <t>DL 269-03 CAPITALE BPF TRASFER</t>
  </si>
  <si>
    <t>POSTE ITALIANE SPA BANCOPOSTA</t>
  </si>
  <si>
    <t>POSTE ITALIANE S.P.A</t>
  </si>
  <si>
    <t>FERROVIE STATO ITALIANE C.ORD.</t>
  </si>
  <si>
    <t>C.P.G. - TAV</t>
  </si>
  <si>
    <t>SOC.CART.CREDITI INPS L.402-99</t>
  </si>
  <si>
    <t>S. C. I. P.  2</t>
  </si>
  <si>
    <t>CEE RISORSE PROPRIE</t>
  </si>
  <si>
    <t>ENAV SPA</t>
  </si>
  <si>
    <t>GEST SERV DEP CONTO TERZI</t>
  </si>
  <si>
    <t>CE - FONDO EUROPEO DI SVILUPPO</t>
  </si>
  <si>
    <t>CASSA DP SPA GESTIONE SEPARATA</t>
  </si>
  <si>
    <t>Organi costituzionali e di rilievo costituzionale</t>
  </si>
  <si>
    <t>PCM e Ministeri</t>
  </si>
  <si>
    <t>Enti di regolazione dell'attività economica</t>
  </si>
  <si>
    <t>Enti produttori di servizi economici</t>
  </si>
  <si>
    <t>Autorità amministrative indipendenti</t>
  </si>
  <si>
    <t>Gestione risorse comunitarie</t>
  </si>
  <si>
    <t>Enti produttori di servizi assistenziali, ricreativi e culturali</t>
  </si>
  <si>
    <t>Enti e istituzioni di ricerca</t>
  </si>
  <si>
    <t>Enti nazionali di previdenza e assistenza sociale</t>
  </si>
  <si>
    <t>Amministrazioni locali</t>
  </si>
  <si>
    <t>P.C.GIUST.AMM.REG.SICILIA</t>
  </si>
  <si>
    <t>PREFETTURE</t>
  </si>
  <si>
    <t>COM.GEN.CARABINIERI-DIR.AMM.</t>
  </si>
  <si>
    <t>COM.GEN.FINANZA-DIREZ.AMMIN.</t>
  </si>
  <si>
    <t>COMILITER-DIREZIONI AMMINISTR.</t>
  </si>
  <si>
    <t>MIN.FINANZE - UFFICI ENTRATE</t>
  </si>
  <si>
    <t>VERSAMENTI IN TESORERIA - BONIFICI DI DUBBIA IMPUTAZIONE</t>
  </si>
  <si>
    <t>CONCESSIONARI - COMPENSAZIONI ART. 31, C. 1, DL. 78-2010</t>
  </si>
  <si>
    <t>AG. DOGANE PAG. O DEP. DIRITTI DOGANALI L. 244-07</t>
  </si>
  <si>
    <t>ENTR.REG.SIC.E RIMB.C.FISCALE</t>
  </si>
  <si>
    <t>FONDI RILANCIO ECONOMIA</t>
  </si>
  <si>
    <t>DIP.TESORO-ART.27 CO.11 L.62-05</t>
  </si>
  <si>
    <t>DIP POL FISC ART.27 C.7 L62-05</t>
  </si>
  <si>
    <t>COMM.STRAORD. GOV. PAGAMENTO DEBITI PREGR. REGIONE PIEMONTE</t>
  </si>
  <si>
    <t>P.G.REGIONE VAL D'AOSTA</t>
  </si>
  <si>
    <t>COMM.GOV.REGIONE TRENTINO-A.A.</t>
  </si>
  <si>
    <t>LEGGE N. 61 - 30.03.98</t>
  </si>
  <si>
    <t>DIPARTIMENTO DELLA GIOVENTU E DEL SERVIZIO CIVILE NAZIONALE</t>
  </si>
  <si>
    <t>COM. DEL. NUOVE PROVINCE</t>
  </si>
  <si>
    <t>PROVV.OO.PP. TERREMOTI</t>
  </si>
  <si>
    <t>P.G.R.CAMP.COMM.STR.GOV.887-84</t>
  </si>
  <si>
    <t>COMM.STR.CONTENZ.D.L.131-97</t>
  </si>
  <si>
    <t>COMUNE MATERA L. 771-86</t>
  </si>
  <si>
    <t>PRES.PROVINCIA RIETI L.115-80</t>
  </si>
  <si>
    <t>PR.REG.MARCHE ORD.FPC.2668-97</t>
  </si>
  <si>
    <t>5 PER MILLE PAGAMENTI N.B.F.</t>
  </si>
  <si>
    <t>CAPITANERIE PORTO-LEGGE 133-89</t>
  </si>
  <si>
    <t>CONTRIBUTI INVESTIMENTI BENI STRUMENTALI DL N. 91-14</t>
  </si>
  <si>
    <t>DIP TESORO ART. 8 DL 201-11</t>
  </si>
  <si>
    <t>FONDO AGEVOLAZIONI RICERCA-FAR</t>
  </si>
  <si>
    <t>RAGIONERIE TERRITORIALI ORDINATIVI NON ANDATI A BUON FINE</t>
  </si>
  <si>
    <t>COMMISSARIO STRAORDINARIO ART.1, COMMA 99, L. 190 - 2014</t>
  </si>
  <si>
    <t>PRES.MAG.ACQUE VE-L.206-95</t>
  </si>
  <si>
    <t>FONDO DI ROTAZIONE ANTICIPAZIONI ENTI LOCALI</t>
  </si>
  <si>
    <t>UNITA GRANDE POMPEI ART. 6 DPCM 12-2-2014</t>
  </si>
  <si>
    <t>L.46-82 INNOVAZ. TECNOLOGICA</t>
  </si>
  <si>
    <t>INTERVENTI AREE DEPRESSE</t>
  </si>
  <si>
    <t>MIN SVIL ECON REG.CE 1145-03 E 1828-2006</t>
  </si>
  <si>
    <t>PROGETTI INFORMATIZZAZIONE AMMINISTRAZIONI</t>
  </si>
  <si>
    <t>RICEVITORIE PRINCIPALI DOGANE</t>
  </si>
  <si>
    <t>SOVR.BENI CULT.L.67-88</t>
  </si>
  <si>
    <t>MIN.BENI CULT.L.135-97-203-97</t>
  </si>
  <si>
    <t>PROGRAMMI ARCUS SPA</t>
  </si>
  <si>
    <t>FONDO BB.CC D.LVO N. 28-2004</t>
  </si>
  <si>
    <t>OPCM - FONDO PROTEZIONE CIVILE</t>
  </si>
  <si>
    <t>OPCM - TRASFERIMENTI DA ALTRE AMMINISTRAZIONI</t>
  </si>
  <si>
    <t>OPCM  PRESIDENZA CONSIGLIO MINISTRI</t>
  </si>
  <si>
    <t>INVESTIMENTI DIRETTI</t>
  </si>
  <si>
    <t>O.P.C.M. GRANDI EVENTI</t>
  </si>
  <si>
    <t>PIANI STRATEGICI NAZIONALI RISCHIO IDROGEOLOGICO</t>
  </si>
  <si>
    <t>MEF CONTI DORMIENTI ART. 7-QUINQUIES D.L. N. 5-2009</t>
  </si>
  <si>
    <t>DIPARTIMENTO FINANZE ART. 13-BIS, COMMA 8, DL 78-2009</t>
  </si>
  <si>
    <t>AG.DOG.MONOP.GEST.GIOCHI ART.1 C.476 L.228-12</t>
  </si>
  <si>
    <t>AGENZIA ITALIANA DEL FARMACO</t>
  </si>
  <si>
    <t>INTERNO COMMISSIONE NAZ. DIRITTO ASILO RIMBORSI COMMISS UE</t>
  </si>
  <si>
    <t>AMMINISTRAZIONI CENTRALI PROGRAMMI UE E COMPLEMENTARI</t>
  </si>
  <si>
    <t>AGENZIA ITALIANA PER LA COOPERAZIONE ALLO SVILUPPO</t>
  </si>
  <si>
    <t>Incassi fiscali e contributivi</t>
  </si>
  <si>
    <t>INTROITI FISCALI E CONTRIBUT</t>
  </si>
  <si>
    <t>AGENZIA DELLE ENTRATE-DIR.CENTRO OPERATIVO-IVA NON RESIDENTI</t>
  </si>
  <si>
    <t>AGENZIA ENTRATE REGIMI SPECIALI IVA MOSS</t>
  </si>
  <si>
    <t>MAE DGIE RIMBORSI COMMISS UE</t>
  </si>
  <si>
    <t>COMM. GAR. L. 146-90</t>
  </si>
  <si>
    <t>ENTI AUT.PORTI ART.40 L.119-81</t>
  </si>
  <si>
    <t>UFF.RESTITUZ.PRELIEVI AGRICOLI</t>
  </si>
  <si>
    <t>IST.AUT.CASE POPOLARI</t>
  </si>
  <si>
    <t>IACP - ART. 1 L.560-93</t>
  </si>
  <si>
    <t>AUTORITA' BACINI IDROGRAFICI</t>
  </si>
  <si>
    <t>ENTI PUBBLICI-PROG.RIS.IDRICHE</t>
  </si>
  <si>
    <t>INTERV.TI ARTT.21E32 L.219-81</t>
  </si>
  <si>
    <t>AUT.BAC.IDROGR.SPESE CORR</t>
  </si>
  <si>
    <t>DEPOSITI IMPRESE DM23-5-07</t>
  </si>
  <si>
    <t>IST.NAZ.PREVIDENZA SOCIALE</t>
  </si>
  <si>
    <t>DIREZIONE GENERALE I.N.P.S.</t>
  </si>
  <si>
    <t>ENPALS-INCASSI CONTR.UNIFICATI</t>
  </si>
  <si>
    <t>Accordi di programma</t>
  </si>
  <si>
    <t>PREFETTURE - PATTO SICUREZZA</t>
  </si>
  <si>
    <t>PON SICUREZZA  MEZZOGIORNO</t>
  </si>
  <si>
    <t>COMUNI - P.R.U. - L. 179-92</t>
  </si>
  <si>
    <t>ATER - P.R.U. - L. 179-92</t>
  </si>
  <si>
    <t>URBAN  ITALIA</t>
  </si>
  <si>
    <t>INTERREG</t>
  </si>
  <si>
    <t>PON DIFESASUOLO</t>
  </si>
  <si>
    <t>PON RISORSE IDRICHE QCS 94-99</t>
  </si>
  <si>
    <t>BENI CULTURALI POR ASSE I E II</t>
  </si>
  <si>
    <t>BENI CULTURALI DOCUP 2000-06</t>
  </si>
  <si>
    <t>BENI CULTURALI - POR - ASSE III</t>
  </si>
  <si>
    <t>POR CAL 2007-2013 APQ TAGIRI</t>
  </si>
  <si>
    <t>POR CAL 2007-2013 APQ TRASPORTI</t>
  </si>
  <si>
    <t>PON GOVERNANCE E AZIONI DI SISTEMA</t>
  </si>
  <si>
    <t>PROGRAMMA ENPI CBCMED</t>
  </si>
  <si>
    <t>POR LOMBARDIA 2007-2013</t>
  </si>
  <si>
    <t>FONDO BALCANI LEGGE 84-2001</t>
  </si>
  <si>
    <t>COM.VE M.LL.PP.REG.VEN.F.CER</t>
  </si>
  <si>
    <t>PROVVEDITORATI OPERE PUBBLICHE</t>
  </si>
  <si>
    <t>LLPP-INTERVENTI SETTORE PORTI</t>
  </si>
  <si>
    <t>INTERVENTI PARCHEGGIO</t>
  </si>
  <si>
    <t>DISAGIO ABITATIVO</t>
  </si>
  <si>
    <t>COMMISSARIO STRAORDINARIO ACQUEDOTTO MOLISANO</t>
  </si>
  <si>
    <t>SOVRAINTENDENZA B. CULTURALI</t>
  </si>
  <si>
    <t>MIN.BENI CULT.L.662-96</t>
  </si>
  <si>
    <t>INTENDENZA DI FINANZA I.C.I.</t>
  </si>
  <si>
    <t>R.ST.SP.E PR.AUT.ADD.IRPEF E.L</t>
  </si>
  <si>
    <t>COMUNI REG. VENETO E LOMBARDIA CONF. CON PROV. AUT. TN E BZ</t>
  </si>
  <si>
    <t>UFFICI SPECIALI PER LA RICOSTRUZIONE DI L'AQUILA</t>
  </si>
  <si>
    <t>ENTI LOCALI LEGGE 219-81</t>
  </si>
  <si>
    <t>ENTI LOCALI - ART.1 L.560-93</t>
  </si>
  <si>
    <t>UNIVERSITA'-EDIL.UNIVERSITARIA</t>
  </si>
  <si>
    <t>GENIO CIVILE</t>
  </si>
  <si>
    <t>GEST.GOVERNATIVE FERRO LACUALI</t>
  </si>
  <si>
    <t>ISTITUTI SPECIALI BB.CC.</t>
  </si>
  <si>
    <t>SCUOLA SUPERIORE DELLA MAGISTRATURA</t>
  </si>
  <si>
    <t>POSTE - PAG.PENSIONI DI STATO</t>
  </si>
  <si>
    <t>POSTE - PAG.SPESE GIUSTIZIA</t>
  </si>
  <si>
    <t>POSTE - PAG.TITOLI P-C. TESORO</t>
  </si>
  <si>
    <t>DEPOSITI GOVERNATIVI CONTI ASSIMILABILI DM 26-06-2015</t>
  </si>
  <si>
    <t>ISTITUZIONI SCOLATICHE ART. 7 DL95-2012</t>
  </si>
  <si>
    <t>Agenzie fiscali</t>
  </si>
  <si>
    <t>AGENZIE FISCALI</t>
  </si>
  <si>
    <t>ENTE NAZIONALE PER IL MICROCREDITO</t>
  </si>
  <si>
    <t>AGENZ. NAZION. SICUREZZA VOLO</t>
  </si>
  <si>
    <t>A. R. A. N.</t>
  </si>
  <si>
    <t>AGENZIA NAZIONALE PER LA SICUREZZA DELLE FERROVIE (ANSF)</t>
  </si>
  <si>
    <t>AGENZIA ITALIA DIGITALE</t>
  </si>
  <si>
    <t>ISPETTORATO NAZIONALE DEL LAVORO</t>
  </si>
  <si>
    <t>AGENZIA NAZ. BENI SEQUEST. E CONFISC. ALLA CRIMIN. ORGANIZZ.</t>
  </si>
  <si>
    <t>REGISTRO AERON. ITALIANO</t>
  </si>
  <si>
    <t>E. N. I. T.</t>
  </si>
  <si>
    <t>AGENZIA PER LA COESIONE TERRITORIALE</t>
  </si>
  <si>
    <t>AUTORITA GARANTE CONCORRENZA E MERCATO</t>
  </si>
  <si>
    <t>AUTORITA NAZIONALE ANTICORRUZIONE</t>
  </si>
  <si>
    <t>AUTORITA PER LE GARANZIE NELLE COMUNICAZIONI</t>
  </si>
  <si>
    <t>AGENZIA NAZIONALE DI VALUTAZIONE DEL SISTEMA UNIVERSITARIO</t>
  </si>
  <si>
    <t>AUTORITA GARANTE PER L'INFANZIA E L'ADOLESCENZA</t>
  </si>
  <si>
    <t>AUTORITA DI REGOLAZIONE DEI TRASPORTI</t>
  </si>
  <si>
    <t>AUTORITA PER L ENERGIA ELETTRICA IL GAS E IL SISTEMA IDRICO</t>
  </si>
  <si>
    <t>GARANTE PER LA PROTEZIONE DEI DATI PERSONALI</t>
  </si>
  <si>
    <t>ISTITUTO PER LA VIGILANZA SULLE ASSICURAZIONI</t>
  </si>
  <si>
    <t>ORGANISMI PAGATORI AGEA</t>
  </si>
  <si>
    <t>ACCADEMIA NAZIONALE LINCEI</t>
  </si>
  <si>
    <t>LEGA ITALIANA LOTTA TUMORI</t>
  </si>
  <si>
    <t>ACCADEMIA DELLA CRUSCA</t>
  </si>
  <si>
    <t>ISTIT NAZ PROM SALUTE POP MIGR</t>
  </si>
  <si>
    <t>ISTITUTO NAZIONALE ANALISI POLITICHE PUBBLICHE</t>
  </si>
  <si>
    <t>BIBLIOTECA DOCUM.PEDAGOD.</t>
  </si>
  <si>
    <t>IST. SUP. PROTEZ. E RIC. AMB.</t>
  </si>
  <si>
    <t>ISTITUTI SPERIM. AGRARI</t>
  </si>
  <si>
    <t>CONS. AREA PROV. TRIESTE</t>
  </si>
  <si>
    <t>ISTITUTO CENTR. DI STATISTICA</t>
  </si>
  <si>
    <t>INVALSI</t>
  </si>
  <si>
    <t>OSSERV. GEOF. SPER. TRIESTE</t>
  </si>
  <si>
    <t>ISTITUTO NAZ. DI GEOFISICA</t>
  </si>
  <si>
    <t>ISTITUTO NAZIONALE DI RICERCA METROLOGICA</t>
  </si>
  <si>
    <t>ISTITUTO NAZ.FISICA NUCLEARE</t>
  </si>
  <si>
    <t>CONSIGLIO NAZ.RICERCHE</t>
  </si>
  <si>
    <t>E. N. E. A</t>
  </si>
  <si>
    <t>AGENZIA SPAZIALE ITALIANA</t>
  </si>
  <si>
    <t>MUSEO FISICA E. FERMI - ROMA</t>
  </si>
  <si>
    <t>INAF-AMM.CENTR.E OSSERV.ASTRON</t>
  </si>
  <si>
    <t>CONSIGLIO RICERCA AGRICOLTURA E ANALISI ECONOMIA AGRARIA</t>
  </si>
  <si>
    <t>ENTI E ISTITUZIONI DI RICERCA</t>
  </si>
  <si>
    <t>CONSORZI INDUSTRIALIZZAZIONE</t>
  </si>
  <si>
    <t>CONS.CANALE MILANO-CREMONA-PO</t>
  </si>
  <si>
    <t>ENTE ACQUEDOTTI SICILIANI</t>
  </si>
  <si>
    <t>COMM.NAZ.SOCIETA' E BORSA</t>
  </si>
  <si>
    <t>AERO CLUB D'ITALIA</t>
  </si>
  <si>
    <t>CLUB ALPINO ITALIANO</t>
  </si>
  <si>
    <t>ENTE CELLULOSA E CARTA</t>
  </si>
  <si>
    <t>LEGA NAVALE ITALIANA</t>
  </si>
  <si>
    <t>IST.ITAL.MEDIO-ESTR.ORIENTE</t>
  </si>
  <si>
    <t>COMMISSIONE DI VIGILANZA SUI FONDI PENSIONI</t>
  </si>
  <si>
    <t>Enti territoriali</t>
  </si>
  <si>
    <t>PROVINCE</t>
  </si>
  <si>
    <t>COMUNI CON POPOLAZIONE MAGGIORE 10.000 ABITANTI</t>
  </si>
  <si>
    <t>AZIENDE E CONS. SERV. PUBBLICI</t>
  </si>
  <si>
    <t>COMUNITA' MONTANE</t>
  </si>
  <si>
    <t>CONSORZI COMUNALI E PROV.LI</t>
  </si>
  <si>
    <t>COMUNI CON POPOLAZ. INFERIORE-UGUALE 10.000 ABITANTI</t>
  </si>
  <si>
    <t>SERVIZI SOCIALI ENTI LOCALI</t>
  </si>
  <si>
    <t>ORGANI STRAORDINARI LIQUIDAZIONE ENTI LOCALI</t>
  </si>
  <si>
    <t>CITTA' METROPOLITANE</t>
  </si>
  <si>
    <t>REGIONE     PIEMONTE</t>
  </si>
  <si>
    <t>REGIONE     LOMBARDIA</t>
  </si>
  <si>
    <t>REGIONE     VENETO</t>
  </si>
  <si>
    <t>REGIONE     LIGURIA</t>
  </si>
  <si>
    <t>REGIONE     EMILIA ROMAGNA</t>
  </si>
  <si>
    <t>REGIONE     TOSCANA</t>
  </si>
  <si>
    <t>REGIONE     UMBRIA</t>
  </si>
  <si>
    <t>REGIONE     MARCHE</t>
  </si>
  <si>
    <t>REGIONE     LAZIO</t>
  </si>
  <si>
    <t>REGIONE     ABRUZZO</t>
  </si>
  <si>
    <t>REGIONE     MOLISE</t>
  </si>
  <si>
    <t>REGIONE     CAMPANIA</t>
  </si>
  <si>
    <t>REGIONE     PUGLIA</t>
  </si>
  <si>
    <t>REGIONE     BASILICATA</t>
  </si>
  <si>
    <t>REGIONE     CALABRIA</t>
  </si>
  <si>
    <t>REGIONE VALLE D AOSTA</t>
  </si>
  <si>
    <t>PROVINCIA AUTONOMA DI BOLZANO</t>
  </si>
  <si>
    <t>PROVINCIA AUTONOMA DI TRENTO</t>
  </si>
  <si>
    <t>REGIONE TRENTINO ALTO ADIGE</t>
  </si>
  <si>
    <t>REGIONE FRIULI VENEZIA GIULIA</t>
  </si>
  <si>
    <t>REGIONE SICILIANA</t>
  </si>
  <si>
    <t>REGIONE SARDEGNA</t>
  </si>
  <si>
    <t>REGIONI SANITA</t>
  </si>
  <si>
    <t>Enti del S.S.N.</t>
  </si>
  <si>
    <t>USL SPESE C-CAP.1984 E SUCC.</t>
  </si>
  <si>
    <t>AGENZIA SERVIZI SANITARI REG.</t>
  </si>
  <si>
    <t>ENTI DEL S.S.N. -  GEST.LIQUID</t>
  </si>
  <si>
    <t>POLICLINICI UNIVERSITARI</t>
  </si>
  <si>
    <t>COMPARTO SANITA' T.U. MISTA</t>
  </si>
  <si>
    <t>ISTITUTI ZOOPROFILATTICI SPERIMENTALI</t>
  </si>
  <si>
    <t>Università e centri universitari</t>
  </si>
  <si>
    <t>CONSORZI INTERUNIVERSITARI</t>
  </si>
  <si>
    <t>UNIVERSITA'</t>
  </si>
  <si>
    <t>ALTRI CENTRI SPESA UNIVERSIT</t>
  </si>
  <si>
    <t>ENTI REG.DIRITTO STUDIO UNIV</t>
  </si>
  <si>
    <t>Altre amministrazioni locali</t>
  </si>
  <si>
    <t>AUTORITA' PORTUALI</t>
  </si>
  <si>
    <t>PARCHI NAZIONALI</t>
  </si>
  <si>
    <t>AZIENDE TURISTICHE</t>
  </si>
  <si>
    <t>AZIENDE CURA E PROMOZ.TURIST.</t>
  </si>
  <si>
    <t>ENTI PARCHI REGIONALI</t>
  </si>
  <si>
    <t>CAMERE DI COMMERCIO 2015</t>
  </si>
  <si>
    <t>ENTI REG. SVILUPPO AGRICOLO</t>
  </si>
  <si>
    <t>ENTI PORTUALI</t>
  </si>
  <si>
    <t>ENTE AUT. DEL FLUMENDOSA</t>
  </si>
  <si>
    <t>ENTE VAL.FOND. AR.PG.SI.TR.</t>
  </si>
  <si>
    <t>ENTE ZONA INDUSTR. TRIESTE</t>
  </si>
  <si>
    <t>Tav. A: Movimento generale di cassa</t>
  </si>
  <si>
    <t>Tav B: Gestione tesoreria – Partite Debitorie</t>
  </si>
  <si>
    <t>Tav. C: Gestione tesoreria – Partite Creditorie</t>
  </si>
  <si>
    <t>Tav. F: Incassi per entrate del bilancio dello Stato</t>
  </si>
  <si>
    <t>Tav. G: Pagamenti per le spese di bilancio distinti per ministeri</t>
  </si>
  <si>
    <t>Tav. H: Pagamenti per le spese di bilancio secondo la classificazione economica</t>
  </si>
  <si>
    <t>Tavola K: Pagamenti per le spese di bilancio secondo la classificazione economica e per tipologia di titolo di spesa e destinazione</t>
  </si>
  <si>
    <t>Tav. L: Conti di soggetti esterni alla P.A.</t>
  </si>
  <si>
    <t>Tav. M: Conti correnti di enti della P.A.</t>
  </si>
  <si>
    <t>Tav. N: Contabilità speciali</t>
  </si>
  <si>
    <t>Tav. P: Situazione delle  Amministrazioni  statali dotate di autonomia di bilancio</t>
  </si>
  <si>
    <t xml:space="preserve">Tav. Q: Situazione delle monete circolanti </t>
  </si>
  <si>
    <t>Tav. D: Raccordo Contabile delle Gestioni del Bilancio dello Stato e della Tesoreria con il saldo di cassa del Settore statale</t>
  </si>
  <si>
    <t>MEF-ART. 81 D.LGS 174-16</t>
  </si>
  <si>
    <t>PATTI PER IL SUD</t>
  </si>
  <si>
    <t>Tavola J: Pagamenti per spese di bilancio secondo la classificazione economica e per missione</t>
  </si>
  <si>
    <t>Tav. E: Raccordo Contabile delle Gestioni del Bilancio dello Stato e della Tesoreria con le emissioni di titoli di Stato ed altri strumenti a breve e medio/lungo termine</t>
  </si>
  <si>
    <t>Tav. I: Pagamenti per le spese di bilancio secondo la classificazione per missione</t>
  </si>
  <si>
    <t>Tav. O: Contabilità speciali di Tesoreria Unica</t>
  </si>
  <si>
    <t>AGENZIA NAZIONALE POLITICHE ATTIVE DEL LAVORO</t>
  </si>
  <si>
    <t>FONDO EUROPEO INTEGRAZIONE CITTADINI PAESI TERZI 2007-2013</t>
  </si>
  <si>
    <t>COMM STRAORD ILVA DL 1-2015</t>
  </si>
  <si>
    <t>FONDO EUROPEO INVESTIMENTI PROGRAMMA INIZIATIVA PMI</t>
  </si>
  <si>
    <t>MATERA CAPITALE EUROPEA CULTURA 2019</t>
  </si>
  <si>
    <t>al 31 dicembre 2017</t>
  </si>
  <si>
    <t>al  31 dicembre 2017</t>
  </si>
  <si>
    <t>INPS FONDO GARANZIA APE LEGGE N. 232-2016</t>
  </si>
  <si>
    <t>FONDO SVILUPPO INVESTIMENTI NEL CINEMA E AUDIOVISIVO</t>
  </si>
  <si>
    <t>CORTE DEI CONTI</t>
  </si>
  <si>
    <t>C.N.E.L.</t>
  </si>
  <si>
    <t>CONSIGLIO DI STATO E T.A.R</t>
  </si>
  <si>
    <t>DIP.TES-MOV.FONDI CON L'ESTERO</t>
  </si>
  <si>
    <t>MINTES DIP.TES.DL 143-98 ART.7</t>
  </si>
  <si>
    <t>EDILIZIA PERSONALE PS L.52-76</t>
  </si>
  <si>
    <t>CON CAP COM L784-80 E L147-13</t>
  </si>
  <si>
    <t>ANTICIP.FINANZ.COMUNI L.784-80</t>
  </si>
  <si>
    <t>CONT.INTERESSI COMUNI L.784-80</t>
  </si>
  <si>
    <t>FONDO ROTAZIONE LEGGE 179-92</t>
  </si>
  <si>
    <t>MIN.TESORO - PENSIONI DI STATO</t>
  </si>
  <si>
    <t>METANO CONT.CAP.L.266-97 ART.9</t>
  </si>
  <si>
    <t>METANO CON.INTER.L.526-82 A.28</t>
  </si>
  <si>
    <t>METANO C.C.L.73-98 ARTT.2-4-6</t>
  </si>
  <si>
    <t>L.608-96 ART.9 C.7 SVIL.ITALIA</t>
  </si>
  <si>
    <t>EDIL.SOVVENZ.PROGR.CENTRALI</t>
  </si>
  <si>
    <t>EDILIZIA AGEVOL.PROGR.CENTRALI</t>
  </si>
  <si>
    <t>F.PROGETTAZIONE PREL.L.144-99</t>
  </si>
  <si>
    <t>DL 269-03 EROG.MUTUI TRASFER</t>
  </si>
  <si>
    <t>DL 269-03 INTERESSI BPF TRASF</t>
  </si>
  <si>
    <t>DL 269-03 INCASSI E PAGAMENTI</t>
  </si>
  <si>
    <t>D.G.T.-CREDITI CEDUTI DA INPS</t>
  </si>
  <si>
    <t>DIP.TO RAG.GEN.STATO - IGEPA</t>
  </si>
  <si>
    <t>AG.SVILUPPO MEZZOGIORNO</t>
  </si>
  <si>
    <t>MIN.TESORO-FRONTALIERI</t>
  </si>
  <si>
    <t>MINISTERO AFFARI ESTERI</t>
  </si>
  <si>
    <t>ISMEA-CON.TTI FILIERA L 80-05</t>
  </si>
  <si>
    <t>CASSA PREV MOTORIZZ CIVILE</t>
  </si>
  <si>
    <t>FONDO INCREMENTO EDILIZIO</t>
  </si>
  <si>
    <t>BANCA POPOLARE DI NOVARA SCRL</t>
  </si>
  <si>
    <t>CONSAP F. CENTR.GARANZ</t>
  </si>
  <si>
    <t>CONSAP FONDO GARANZIA ARTIG.</t>
  </si>
  <si>
    <t>CONSAP C.STA L1142-67 L35-95A2</t>
  </si>
  <si>
    <t>CONSAP L. 317-91 ART. 31</t>
  </si>
  <si>
    <t>CONSAP L. 35-95 ART . 3 BIS</t>
  </si>
  <si>
    <t>DIP.TESORO ART.2 L.341-95</t>
  </si>
  <si>
    <t>MEDCEN L.662-96 GARANZIA PIM</t>
  </si>
  <si>
    <t>SOGESID - FIN.ISTIT</t>
  </si>
  <si>
    <t>SIMEST D.LGS.143-98 F.ESTERO</t>
  </si>
  <si>
    <t>CONSAP EX L.295-73 S. INTERNO</t>
  </si>
  <si>
    <t>AG NAZ A.I.S.I. SPA</t>
  </si>
  <si>
    <t>SIMEST FONDO EX L. 394-81</t>
  </si>
  <si>
    <t>SIMEST FONDI VENTURE CAPITAL</t>
  </si>
  <si>
    <t>AG NAZ A.I.S.I. SPA F.R 289-03</t>
  </si>
  <si>
    <t>FINEST SPA</t>
  </si>
  <si>
    <t>MAP FONDO SALVATAGGIO IMPRESE</t>
  </si>
  <si>
    <t>ISMEA D 06 SUB AGR D LVO185-00</t>
  </si>
  <si>
    <t>FONDO REGIONALE PROTEZ.CIVILE</t>
  </si>
  <si>
    <t>SCUOLA NAZION.AMMINISTRAZIONE</t>
  </si>
  <si>
    <t>PRESIDENZA CONSIGLIO MINISTRI</t>
  </si>
  <si>
    <t>M.INFRASTRUTT.AZ.MOBILITA' MO</t>
  </si>
  <si>
    <t>MIT VOLTURNO SRL ESER PUB SER</t>
  </si>
  <si>
    <t>MIT - FERROVIE E. ROMAGNA SRL</t>
  </si>
  <si>
    <t>FERROTRAMVIARIE SPA</t>
  </si>
  <si>
    <t>SOC SUBALPINA IMPRESE FERROV</t>
  </si>
  <si>
    <t>SOC. LA FERROVIARIA IT.AREZZO</t>
  </si>
  <si>
    <t>R.LOMBARDIA L.380-90 E 194-98</t>
  </si>
  <si>
    <t>REG.PIEMONTE L.380-90 E 194-98</t>
  </si>
  <si>
    <t>MIT VOLTURNO SRL CIRCUMVESUVIA</t>
  </si>
  <si>
    <t>M.TRASP.FERR.APPULO LUCANE</t>
  </si>
  <si>
    <t>M.TRASP.FERR.DEL SUD EST E S.A</t>
  </si>
  <si>
    <t>M.TRASP.FERR.EMILIA ROMAGNA</t>
  </si>
  <si>
    <t>M.TRASP.R.PIEMONTE  DLGS422-97</t>
  </si>
  <si>
    <t>M.TRASP.R.LOMBARDIA DLGS422-97</t>
  </si>
  <si>
    <t>M.TRASP.R.VENETO    DLGS422-97</t>
  </si>
  <si>
    <t>M.TRASP.R.LIGURIA   DLGS422-97</t>
  </si>
  <si>
    <t>M.TRASP.R.EMILIA R. DLGS422-97</t>
  </si>
  <si>
    <t>M.TRASP.R.TOSCANA   DLGS422-97</t>
  </si>
  <si>
    <t>M.TRASP.R.UMBRIA    DLGS422-97</t>
  </si>
  <si>
    <t>M.TRASP.R.LAZIO     DLGS422-97</t>
  </si>
  <si>
    <t>M.TRASP.R.ABRUZZO   DLGS422-97</t>
  </si>
  <si>
    <t>M.TRASP.R.CAMPANIA  DLGS422-97</t>
  </si>
  <si>
    <t>M.TRASP.R.PUGLIA    DLGS422-97</t>
  </si>
  <si>
    <t>M.TRASP.R.BASILICATADLGS422-97</t>
  </si>
  <si>
    <t>M.TRASP.R.CALABRIA  DLGS422-97</t>
  </si>
  <si>
    <t>S.TRA.ART.38C.5-7L.166-02 MIT</t>
  </si>
  <si>
    <t>MIUR ALLOGGI STUDENTI L.338-00</t>
  </si>
  <si>
    <t>CASSA DD PP F. ROTAT. L. 49-87</t>
  </si>
  <si>
    <t>FONDO SVIL MECC AGRIC L.910-66</t>
  </si>
  <si>
    <t>MEDCEN CAPIT RISCHIO PMI L.388</t>
  </si>
  <si>
    <t>ARTIGIANCASSA F. GAR. PC STUD</t>
  </si>
  <si>
    <t>M.A.F-FONDO SOLIDARIETA NAZ.</t>
  </si>
  <si>
    <t>DIP.TESORO ORGANISMI INTERNAZ</t>
  </si>
  <si>
    <t>AG NAZ A.I.S.I. INIZ DIP GIOVE</t>
  </si>
  <si>
    <t>FUNIVIE SPA</t>
  </si>
  <si>
    <t>CONSAP SPA ART. 4 DL 185-08</t>
  </si>
  <si>
    <t>M.RO AMB ART.1 C.1115 L.296-06</t>
  </si>
  <si>
    <t>CONSAP SPA FONDO MUTUI L244-07</t>
  </si>
  <si>
    <t>MIT PIANO ED ABIT DPCM 16-7-09</t>
  </si>
  <si>
    <t>CONSAP FONDO GARANZ PRIMA CASA</t>
  </si>
  <si>
    <t>CONSAP FONDO GIOVA DM 19-11-10</t>
  </si>
  <si>
    <t>CONSAP F. MECENATI-DM12-11-10</t>
  </si>
  <si>
    <t>FONDO LIQUID.DEB. ENTI LOCALI</t>
  </si>
  <si>
    <t>CONSAP-FONDO GAR DEBITI P.A.</t>
  </si>
  <si>
    <t>MEF RIMB FOND LIR SINF L112-13</t>
  </si>
  <si>
    <t>MEF RIS FONDO SVIL E COESIONE</t>
  </si>
  <si>
    <t>CONSAP FON SACE DPCM 19-11-14</t>
  </si>
  <si>
    <t>CONSAP F CART  SOF DM 03-08-16</t>
  </si>
  <si>
    <t>DT  ONERI FONDO C.343 L.266-05</t>
  </si>
  <si>
    <t>AG AISI D.LGS 185-00 L.232-16</t>
  </si>
  <si>
    <t>MEF DT FONDO DL 237-16</t>
  </si>
  <si>
    <t>BANCA NAZIONALE DEL LAVORO</t>
  </si>
  <si>
    <t>ATT.CONTRATTI D'AREA L.662-96</t>
  </si>
  <si>
    <t>PATTI TERRITORIALI L.662-96</t>
  </si>
  <si>
    <t>AGEA - INTERVENTI NAZIONALI</t>
  </si>
  <si>
    <t>CSEA-CASSA SERV.ENERG.AMBIENT.</t>
  </si>
  <si>
    <t>GSE ART 11 COM 11 DL N. 8 - 17</t>
  </si>
  <si>
    <t>A.N.A.S. S.P.A</t>
  </si>
  <si>
    <t>ENTE NAZIONALE RISI</t>
  </si>
  <si>
    <t>ANAS EX FONDO CENTR GARANZIA</t>
  </si>
  <si>
    <t>ICE AGENZ PROM EST INTER IM IT</t>
  </si>
  <si>
    <t>AUTORITA' ENERGIA ELETTR.-GAS</t>
  </si>
  <si>
    <t>AGEA-AIUTI E AMMASSI COMUNIT</t>
  </si>
  <si>
    <t>ANPAL L.236-93 FIN.NAZIONALI</t>
  </si>
  <si>
    <t>ANPAL L.236-93 FIN.COMUNITARI</t>
  </si>
  <si>
    <t>MIN TESORO DPR 532-1973</t>
  </si>
  <si>
    <t>MIN.ECONOMIA FINANZE FEAGA</t>
  </si>
  <si>
    <t>MINTES.F.ROT.POLIT.CEE FIN.NAZ</t>
  </si>
  <si>
    <t>MINTES-F.ROT.FINANZIAM. CEE</t>
  </si>
  <si>
    <t>MEF INTER COMPLEM PROG COMUNIT</t>
  </si>
  <si>
    <t>FONDO EDIFICI DI CULTO</t>
  </si>
  <si>
    <t>CONI</t>
  </si>
  <si>
    <t>ENTE STRU CROCE ROSSA ITALIANA</t>
  </si>
  <si>
    <t>AGENZIA NAZ GIOVANI L 662-96</t>
  </si>
  <si>
    <t>ISTITUTO ITALIANO TECNOLOGIA</t>
  </si>
  <si>
    <t>ISTITUTO SUPERIORE DI SANITA'</t>
  </si>
  <si>
    <t>IST ITAL TECNO ART 18 DL 78-09</t>
  </si>
  <si>
    <t>CONTR.FESR AI COMUNI L.784-80</t>
  </si>
  <si>
    <t>DL 269-03 G.C-C E ASS.POSTALI</t>
  </si>
  <si>
    <t>S. C. I. P.  1</t>
  </si>
  <si>
    <t>DIPARTES CANONI LOCAZ.L.326-03</t>
  </si>
  <si>
    <t>ALIENAZ VEICOLI SEQUES L326-03</t>
  </si>
  <si>
    <t>CONSAP FONDO CONTRIBUTI ARTIG.</t>
  </si>
  <si>
    <t>CONS.SVIL.IND. - POTENZA</t>
  </si>
  <si>
    <t>CONSORZIO ASI AVELLINO</t>
  </si>
  <si>
    <t>ACQUEDOTTO PUGLIESE S.P.A</t>
  </si>
  <si>
    <t>ALUMIX SPA IN L.C.A</t>
  </si>
  <si>
    <t>EFIMPIANTI SPA IN L.C.A</t>
  </si>
  <si>
    <t>EFIM IN LIQUIDAZIONE DL 487-92</t>
  </si>
  <si>
    <t>IST.POLIGRAF.E ZECCA STATO</t>
  </si>
  <si>
    <t>AGENZIA INDUSTRIE DIFESA</t>
  </si>
  <si>
    <t>MEF DIPTES FONDO ART81 L133-08</t>
  </si>
  <si>
    <t>MEF DT FONDO L133-08 DI 3-2-14</t>
  </si>
  <si>
    <t>CONSAP FONDO  C.825 L.208-15</t>
  </si>
  <si>
    <t>POSTE ITALIANE SERV BANCOPOSTA</t>
  </si>
  <si>
    <t>INPS - EX INPDAP GEST B INADEL</t>
  </si>
  <si>
    <t>INPS - EX INPDAP GEST C ENPDEP</t>
  </si>
  <si>
    <t>INPS - EX INPDAP G. A OP PREVI</t>
  </si>
  <si>
    <t>LIQUID.GEST.BUONUSCITA IPOST</t>
  </si>
  <si>
    <t>INPS-ART.24-L.21.12.1978,N.843</t>
  </si>
  <si>
    <t>INPS - EX INPDAP G. PREST CRED</t>
  </si>
  <si>
    <t>INAIL ART 24 L.843-1978</t>
  </si>
  <si>
    <t>INAIL-INCASSI CONTR.UNIFICATI</t>
  </si>
  <si>
    <t>INPS - EX INPDAP PENS CONTR ST</t>
  </si>
  <si>
    <t>INPS - EX INPDAP PENS L.335-95</t>
  </si>
  <si>
    <t>INPS - EX INPDAP GEST D CPDEL</t>
  </si>
  <si>
    <t>INPS - EX INPDAP GEST D CPS</t>
  </si>
  <si>
    <t>INPS - EX INPDAP GEST D CPI</t>
  </si>
  <si>
    <t>INPS - EX INPDAP GEST D CPUG</t>
  </si>
  <si>
    <t>EDIL.SOVV.FONDO GLOBALE REG</t>
  </si>
  <si>
    <t>R. LAZIO   IRAP ALTRI SOGGETTI</t>
  </si>
  <si>
    <t>R. ABRUZZO IRAP ALTRI SOGGETTI</t>
  </si>
  <si>
    <t>R.CALABRIA IRAP ALTRI SOGGETTI</t>
  </si>
  <si>
    <t>R.TOSCANA  IRAP ALTRI SOGGETTI</t>
  </si>
  <si>
    <t>R.MOLISE   IRAP ALTRI SOGGETTI</t>
  </si>
  <si>
    <t>R.PUGLIA   IRAP ALTRI SOGGETTI</t>
  </si>
  <si>
    <t>R. MARCHE  IRAP ALTRI SOGGETTI</t>
  </si>
  <si>
    <t>R. UMBRIA  IRAP ALTRI SOGGETTI</t>
  </si>
  <si>
    <t>R. LIGURIA IRAP ALTRI SOGGETTI</t>
  </si>
  <si>
    <t>R.SARDEGNA IRAP ALTRI SOGGETTI</t>
  </si>
  <si>
    <t>R.PIEMONTE IRAP ALTRI SOGGETTI</t>
  </si>
  <si>
    <t>R.CAMPANIA IRAP ALTRI SOGGETTI</t>
  </si>
  <si>
    <t>R.BASILICATA IRAP ALTRI SOGG</t>
  </si>
  <si>
    <t>R.EMILIA ROM IRAP ALTRI SOGG</t>
  </si>
  <si>
    <t>R.FRIULI V.G IRAP ALTRI SOGG</t>
  </si>
  <si>
    <t>P.A. TRENTO  IRAP ALTRI SOGG</t>
  </si>
  <si>
    <t>P.A. BOLZANO IRAP ALTRI SOGG</t>
  </si>
  <si>
    <t>R. VENETO  IRAP ALTRI SOGGETTI</t>
  </si>
  <si>
    <t>R. LOMBARDIA IRAP ALTRI SOGG</t>
  </si>
  <si>
    <t>R. V.D'AOSTA IRAP ALTRI SOGG</t>
  </si>
  <si>
    <t>R. SICILIA IRAP ALTRI SOGGETTI</t>
  </si>
  <si>
    <t>IRAP ERARIO D. L.VO 446-97</t>
  </si>
  <si>
    <t>R. LAZIO - RIS. CEE - COF. NAZ</t>
  </si>
  <si>
    <t>R.ABRUZZO - RIS. CEE -COF.NAZ.</t>
  </si>
  <si>
    <t>R.CALABRIA -RIS.CEE - COF.NAZ.</t>
  </si>
  <si>
    <t>R.TOSCANA - RIS. CEE -COF.NAZ.</t>
  </si>
  <si>
    <t>R.MOLISE - RIS. CEE - COF.NAZ.</t>
  </si>
  <si>
    <t>R. PUGLIA - RIS. CEE -COF.NAZ.</t>
  </si>
  <si>
    <t>R.MARCHE -RIS. CEE - COF. NAZ.</t>
  </si>
  <si>
    <t>R.UMBRIA - RIS. CEE - COF.NAZ.</t>
  </si>
  <si>
    <t>R.LIGURIA - RIS CEE - COF.NAZ.</t>
  </si>
  <si>
    <t>R.A.SARDEGNA -RIS.CEE-COF.NAZ.</t>
  </si>
  <si>
    <t>R.PIEMONTE -RIS.CEE -COF.NAZ.</t>
  </si>
  <si>
    <t>R.CAMPANIA -RIS.CEE -COF.NAZ.</t>
  </si>
  <si>
    <t>R.BASILICATA -RIS.CEE-COF.NAZ.</t>
  </si>
  <si>
    <t>R.EMILIA - RIS.CEE - COF.NAZ.</t>
  </si>
  <si>
    <t>R.A. FRI.V.G.-RIS.CEE-COF.NAZ.</t>
  </si>
  <si>
    <t>P.A. BOLZANO -RIS.CEE-COF.NAZ.</t>
  </si>
  <si>
    <t>R. VENETO - RIS.CEE - COF.NAZ.</t>
  </si>
  <si>
    <t>R.LOMBARDIA -RIS.CEE -COF.NAZ.</t>
  </si>
  <si>
    <t>R.A.V.D'AOSTA-RIS.CEE-COF.NAZ.</t>
  </si>
  <si>
    <t>R.A.SICILIA - RIS.CEE-COF.NAZ.</t>
  </si>
  <si>
    <t>R.  LAZIO       ADD.IRPEF</t>
  </si>
  <si>
    <t>R.  ABRUZZO     ADD.IRPEF</t>
  </si>
  <si>
    <t>R.  CALABRIA    ADD.IRPEF</t>
  </si>
  <si>
    <t>R.  TOSCANA     ADD.IRPEF</t>
  </si>
  <si>
    <t>R.  MOLISE      ADD.IRPEF</t>
  </si>
  <si>
    <t>R.  PUGLIA      ADD.IRPEF</t>
  </si>
  <si>
    <t>R.  MARCHE      ADD.IRPEF</t>
  </si>
  <si>
    <t>R.  UMBRIA      ADD.IRPEF</t>
  </si>
  <si>
    <t>R.  LIGURIA     ADD.IRPEF</t>
  </si>
  <si>
    <t>R.  SARDEGNA    ADD.IRPEF</t>
  </si>
  <si>
    <t>R.  PIEMONTE    ADD.IRPEF</t>
  </si>
  <si>
    <t>R.  CAMPANIA    ADD.IRPEF</t>
  </si>
  <si>
    <t>R.  BASILICATA  ADD.IRPEF</t>
  </si>
  <si>
    <t>R.  EMILIA ROM. ADD.IRPEF</t>
  </si>
  <si>
    <t>R.  FRIULI V.G. ADD.IRPEF</t>
  </si>
  <si>
    <t>P.  A. TRENTO   ADD.IRPEF</t>
  </si>
  <si>
    <t>P.  A. BOLZANO  ADD.IRPEF</t>
  </si>
  <si>
    <t>R.  VENETO      ADD.IRPEF</t>
  </si>
  <si>
    <t>R.  LOMBARDIA   ADD.IRPEF</t>
  </si>
  <si>
    <t>R.  VALLE D'AOSTA ADD.IRPEF</t>
  </si>
  <si>
    <t>R.  SICILIA       ADD.IRPEF</t>
  </si>
  <si>
    <t>R.  LAZIO       IRAP AMM.PUBBL</t>
  </si>
  <si>
    <t>R.  ABRUZZO     IRAP AMM.PUBBL</t>
  </si>
  <si>
    <t>R.  CALABRIA    IRAP AMM.PUBBL</t>
  </si>
  <si>
    <t>R.  TOSCANA     IRAP AMM.PUBBL</t>
  </si>
  <si>
    <t>R.  MOLISE      IRAP AMM.PUBBL</t>
  </si>
  <si>
    <t>R.  PUGLIA      IRAP AMM.PUBBL</t>
  </si>
  <si>
    <t>R.  MARCHE      IRAP AMM.PUBBL</t>
  </si>
  <si>
    <t>R.  UMBRIA      IRAP AMM.PUBBL</t>
  </si>
  <si>
    <t>R.  LIGURIA     IRAP AMM.PUBBL</t>
  </si>
  <si>
    <t>R.  SARDEGNA    IRAP AMM.PUBBL</t>
  </si>
  <si>
    <t>R.  PIEMONTE    IRAP AMM.PUBBL</t>
  </si>
  <si>
    <t>R.  CAMPANIA    IRAP AMM.PUBBL</t>
  </si>
  <si>
    <t>R.  BASILICATA  IRAP AMM.PUBBL</t>
  </si>
  <si>
    <t>R.  EMILIA R.   IRAP AMM.PUBBL</t>
  </si>
  <si>
    <t>R.  FRIULI V.G. IRAP AMM.PUBBL</t>
  </si>
  <si>
    <t>P. A. TRENTO    IRAP AMM.PUBBL</t>
  </si>
  <si>
    <t>P. A. BOLZANO   IRAP AMM.PUBBL</t>
  </si>
  <si>
    <t>R.  VENETO      IRAP AMM.PUBBL</t>
  </si>
  <si>
    <t>R.  LOMBARDIA   IRAP AMM.PUBBL</t>
  </si>
  <si>
    <t>R.VALLE D'AOSTA IRAP AMM.PUBBL</t>
  </si>
  <si>
    <t>R.  SICILIA     IRAP AMM.PUBBL</t>
  </si>
  <si>
    <t>ARTIGIANCASSA FONDI REGIONALI</t>
  </si>
  <si>
    <t>REG CAMPANIA ART2 C48 L.244-07</t>
  </si>
  <si>
    <t>REGIONE LAZIO ART2 C48 L244-07</t>
  </si>
  <si>
    <t>REG ABRUZZO-PROG IPA ADRIATICO</t>
  </si>
  <si>
    <t>Missione</t>
  </si>
  <si>
    <t>Competenza</t>
  </si>
  <si>
    <t>Residui</t>
  </si>
  <si>
    <t>Organi costituzionali, a rilevanza costituzionale e Presidenza del Consiglio dei ministri</t>
  </si>
  <si>
    <t>Amministrazione generale e supporto alla rappresentanza generale di Governo e dello Stato sul territorio</t>
  </si>
  <si>
    <t>Relazioni finanziarie con le autonomie territoriali</t>
  </si>
  <si>
    <t>L'Italia in Europa e nel mondo</t>
  </si>
  <si>
    <t>Difesa e sicurezza del territorio</t>
  </si>
  <si>
    <t>Giustizia</t>
  </si>
  <si>
    <t>Ordine pubblico e sicurezza</t>
  </si>
  <si>
    <t>Soccorso civile</t>
  </si>
  <si>
    <t>Agricoltura, politiche agroalimentari e pesca</t>
  </si>
  <si>
    <t>Energia e diversificazione delle fonti energetiche</t>
  </si>
  <si>
    <t>Competitivita' e sviluppo delle imprese</t>
  </si>
  <si>
    <t>Regolazione dei mercati</t>
  </si>
  <si>
    <t>Diritto alla mobilita' e sviluppo dei sistemi di trasporto</t>
  </si>
  <si>
    <t>Infrastrutture pubbliche e logistica</t>
  </si>
  <si>
    <t>Comunicazioni</t>
  </si>
  <si>
    <t>Commercio internazionale ed internazionalizzazione del sistema produttivo</t>
  </si>
  <si>
    <t>Ricerca e innovazione</t>
  </si>
  <si>
    <t>Sviluppo sostenibile e tutela del territorio e dell'ambiente</t>
  </si>
  <si>
    <t>Casa e assetto urbanistico</t>
  </si>
  <si>
    <t>Tutela della salute</t>
  </si>
  <si>
    <t>Tutela e valorizzazione dei beni e attivita' culturali e paesaggistici</t>
  </si>
  <si>
    <t>Istruzione scolastica</t>
  </si>
  <si>
    <t>Istruzione universitaria e formazione post-universitaria</t>
  </si>
  <si>
    <t>Diritti sociali, politiche sociali e famiglia</t>
  </si>
  <si>
    <t>Politiche previdenziali</t>
  </si>
  <si>
    <t>Politiche per il lavoro</t>
  </si>
  <si>
    <t>Immigrazione, accoglienza e garanzia dei diritti</t>
  </si>
  <si>
    <t>Sviluppo e riequilibrio territoriale</t>
  </si>
  <si>
    <t>Politiche economico-finanziarie e di bilancio e tutela della finanza pubblica</t>
  </si>
  <si>
    <t>Giovani e sport</t>
  </si>
  <si>
    <t>Turismo</t>
  </si>
  <si>
    <t>Servizi istituzionali e generali delle amministrazioni pubbliche</t>
  </si>
  <si>
    <t>Fondi da ripartire</t>
  </si>
  <si>
    <t>Debito pubblico</t>
  </si>
  <si>
    <t>Redditi da lavoro dipendente</t>
  </si>
  <si>
    <t>Consumi intermedi</t>
  </si>
  <si>
    <t>Imposte pagate sulla produzione</t>
  </si>
  <si>
    <t>Trasferimenti correnti ad amministrazioni pubbliche</t>
  </si>
  <si>
    <t>Trasferimenti correnti a famiglie e istituzioni sociali private</t>
  </si>
  <si>
    <t>Trasferimenti correnti a imprese</t>
  </si>
  <si>
    <t>Trasferimenti correnti a estero</t>
  </si>
  <si>
    <t>Risorse proprie unione europea</t>
  </si>
  <si>
    <t>Interessi passivi e redditi da capitale</t>
  </si>
  <si>
    <t>Poste correttive e compensative</t>
  </si>
  <si>
    <t>Ammortamenti</t>
  </si>
  <si>
    <t>Altre uscite correnti</t>
  </si>
  <si>
    <t>Investimenti fissi lordi e acquisti di terreni</t>
  </si>
  <si>
    <t>Contributi agli investimenti ad imprese</t>
  </si>
  <si>
    <t>Contributi agli investimenti a famiglie e istituzioni sociali private</t>
  </si>
  <si>
    <t>Contributi agli investimenti a estero</t>
  </si>
  <si>
    <t>Altri trasferimenti in conto capitale</t>
  </si>
  <si>
    <t>Acquisizioni di attivita' finanziarie</t>
  </si>
  <si>
    <t>Rimborso passivita' finanziarie</t>
  </si>
  <si>
    <t>Categoria economica</t>
  </si>
  <si>
    <t>Ordini di Pagare</t>
  </si>
  <si>
    <t>Ordini di Accreditamento</t>
  </si>
  <si>
    <t>Ruoli di Spesa fissa</t>
  </si>
  <si>
    <t>Note di Imputazione</t>
  </si>
  <si>
    <t>Erario</t>
  </si>
  <si>
    <t>Tesoreria</t>
  </si>
  <si>
    <t>Esterno</t>
  </si>
  <si>
    <t>Spesa Secondaria del Funzionario Delegato</t>
  </si>
  <si>
    <t>Stipendi</t>
  </si>
  <si>
    <t>Classificazione economica</t>
  </si>
  <si>
    <t xml:space="preserve">   Redditi da lavoro dipendente</t>
  </si>
  <si>
    <t xml:space="preserve">               Retribuzioni lorde in denaro</t>
  </si>
  <si>
    <t xml:space="preserve">               Retribuzioni in natura</t>
  </si>
  <si>
    <t xml:space="preserve">               Contributi sociali effettivi a carico del datore di lavoro</t>
  </si>
  <si>
    <t xml:space="preserve">               Contributi sociali figurativi a carico del datore di lavoro</t>
  </si>
  <si>
    <t xml:space="preserve">   Consumi intermedi</t>
  </si>
  <si>
    <t xml:space="preserve">               Acquisto di beni</t>
  </si>
  <si>
    <t xml:space="preserve">               Acquisto di servizi effettivi</t>
  </si>
  <si>
    <t xml:space="preserve">   Imposte pagate sulla produzione</t>
  </si>
  <si>
    <t xml:space="preserve">               Imposte pagate sulla produzione</t>
  </si>
  <si>
    <t xml:space="preserve">   Trasferimenti correnti ad amministrazioni pubbliche</t>
  </si>
  <si>
    <t xml:space="preserve">               Amministrazioni centrali</t>
  </si>
  <si>
    <t xml:space="preserve">                        Organi costituzionali</t>
  </si>
  <si>
    <t xml:space="preserve">                        Enti produttori di servizi economici e di regolazione dell'attivita' economica</t>
  </si>
  <si>
    <t xml:space="preserve">                        Enti produttori di servizi assistenziali, ricreativi e culturali</t>
  </si>
  <si>
    <t xml:space="preserve">                        Enti di ricerca</t>
  </si>
  <si>
    <t xml:space="preserve">               Amministrazioni locali</t>
  </si>
  <si>
    <t xml:space="preserve">                        Regioni</t>
  </si>
  <si>
    <t xml:space="preserve">                        Comuni e province</t>
  </si>
  <si>
    <t xml:space="preserve">                        Enti produttori di servizi sanitari</t>
  </si>
  <si>
    <t xml:space="preserve">                        Enti locali produttori di servizi economici e di regolazione dell'attivita' economica</t>
  </si>
  <si>
    <t xml:space="preserve">                        Enti locali produttori di servizi assistenziali ricreativi e culturali</t>
  </si>
  <si>
    <t xml:space="preserve">                        Province comuni - devoluzione di tributi erariali</t>
  </si>
  <si>
    <t xml:space="preserve">               Enti di previdenza</t>
  </si>
  <si>
    <t xml:space="preserve">   Trasferimenti correnti a famiglie e istituzioni sociali private</t>
  </si>
  <si>
    <t xml:space="preserve">               Prestazioni sociali in denaro</t>
  </si>
  <si>
    <t xml:space="preserve">               Trasferimenti sociali in natura</t>
  </si>
  <si>
    <t xml:space="preserve">               Altri trasferimenti</t>
  </si>
  <si>
    <t xml:space="preserve">   Trasferimenti correnti a imprese</t>
  </si>
  <si>
    <t xml:space="preserve">               Contributi ai prodotti e alla produzione</t>
  </si>
  <si>
    <t xml:space="preserve">               Altri trasferimenti a imprese</t>
  </si>
  <si>
    <t xml:space="preserve">   Trasferimenti correnti a estero</t>
  </si>
  <si>
    <t xml:space="preserve">               Trasferimenti correnti a estero</t>
  </si>
  <si>
    <t xml:space="preserve">   Risorse proprie unione europea</t>
  </si>
  <si>
    <t xml:space="preserve">               Risorse proprie unione europea</t>
  </si>
  <si>
    <t xml:space="preserve">   Interessi passivi e redditi da capitale</t>
  </si>
  <si>
    <t xml:space="preserve">               Interessi passivi</t>
  </si>
  <si>
    <t xml:space="preserve">   Poste correttive e compensative</t>
  </si>
  <si>
    <t xml:space="preserve">               Restituzioni e rimborso di imposte</t>
  </si>
  <si>
    <t xml:space="preserve">               Vincite lotto</t>
  </si>
  <si>
    <t xml:space="preserve">               Altre poste correttive e compensative</t>
  </si>
  <si>
    <t xml:space="preserve">   Ammortamenti</t>
  </si>
  <si>
    <t xml:space="preserve">               Beni mobili</t>
  </si>
  <si>
    <t xml:space="preserve">               Beni immobili</t>
  </si>
  <si>
    <t xml:space="preserve">   Altre uscite correnti</t>
  </si>
  <si>
    <t xml:space="preserve">               Premi di assicurazione</t>
  </si>
  <si>
    <t xml:space="preserve">               Altre uscite correnti</t>
  </si>
  <si>
    <t xml:space="preserve">   Investimenti fissi lordi e acquisti di terreni</t>
  </si>
  <si>
    <t xml:space="preserve">               Investimenti fissi lordi</t>
  </si>
  <si>
    <t xml:space="preserve">               Acquisti di terreni e beni materiali non prodotti</t>
  </si>
  <si>
    <t xml:space="preserve">                        Amministrazioni centrali</t>
  </si>
  <si>
    <t xml:space="preserve">                        Enti locali produttori di servizi assistenziali, ricreativi e culturali</t>
  </si>
  <si>
    <t xml:space="preserve">               Enti di previdenza e assistenza sociale</t>
  </si>
  <si>
    <t xml:space="preserve">   Contributi agli investimenti ad imprese</t>
  </si>
  <si>
    <t xml:space="preserve">               Imprese private</t>
  </si>
  <si>
    <t xml:space="preserve">               Imprese pubbliche</t>
  </si>
  <si>
    <t xml:space="preserve">   Contributi agli investimenti a famiglie e istituzioni sociali private</t>
  </si>
  <si>
    <t xml:space="preserve">               Famiglie e istituzioni sociali private</t>
  </si>
  <si>
    <t xml:space="preserve">   Contributi agli investimenti a estero</t>
  </si>
  <si>
    <t xml:space="preserve">               Estero</t>
  </si>
  <si>
    <t xml:space="preserve">   Altri trasferimenti in conto capitale</t>
  </si>
  <si>
    <t xml:space="preserve">               Amministrazioni pubbliche</t>
  </si>
  <si>
    <t xml:space="preserve">               Imprese</t>
  </si>
  <si>
    <t xml:space="preserve">   Acquisizioni di attivita' finanziarie</t>
  </si>
  <si>
    <t xml:space="preserve">               Biglietti, monete, depositi, oro monetario</t>
  </si>
  <si>
    <t xml:space="preserve">               Titoli diversi dalle azioni</t>
  </si>
  <si>
    <t xml:space="preserve">               Concessione di prestiti</t>
  </si>
  <si>
    <t xml:space="preserve">               Azioni e altre partecipazioni</t>
  </si>
  <si>
    <t xml:space="preserve">   Rimborso passivita' finanziarie</t>
  </si>
  <si>
    <t xml:space="preserve">               Titoli</t>
  </si>
  <si>
    <t xml:space="preserve">               Prestiti</t>
  </si>
  <si>
    <t>MINISTERI</t>
  </si>
  <si>
    <t>TITOLO I - SPESE CORRENTI</t>
  </si>
  <si>
    <t>Ministero dell'economia e delle finanze</t>
  </si>
  <si>
    <t>Ministero dello sviluppo economico</t>
  </si>
  <si>
    <t>Ministero del lavoro e delle politiche sociali</t>
  </si>
  <si>
    <t>Ministero della giustizia</t>
  </si>
  <si>
    <t>Ministero degli affari esteri e della cooperazione internazionale</t>
  </si>
  <si>
    <t>Ministero dell'istruzione, dell'universita' e della ricerca</t>
  </si>
  <si>
    <t>Ministero dell'interno</t>
  </si>
  <si>
    <t>Ministero dell'ambiente e della tutela del territorio e del mare</t>
  </si>
  <si>
    <t>Ministero delle infrastrutture e dei trasporti</t>
  </si>
  <si>
    <t>Ministero della difesa</t>
  </si>
  <si>
    <t>Ministero delle politiche agricole alimentari e forestali</t>
  </si>
  <si>
    <t>Ministero dei beni e delle attivita' culturali e del turismo</t>
  </si>
  <si>
    <t>Ministero della salute</t>
  </si>
  <si>
    <t>TOTALE  TITOLO I - SPESE CORRENTI</t>
  </si>
  <si>
    <t>TITOLO II - SPESE IN CONTO CAPITALE</t>
  </si>
  <si>
    <t>TOTALE  TITOLO II - SPESE IN CONTO CAPITALE</t>
  </si>
  <si>
    <t>TITOLO III - RIMBORSO PASSIVITA' FINANZIARIE</t>
  </si>
  <si>
    <t>TOTALE  TITOLO III - RIMBORSO PASSIVITA' FINANZIARIE</t>
  </si>
  <si>
    <t>TITOLO I - ENTRATE TRIBUTARIE</t>
  </si>
  <si>
    <t>CATEGORIA I - IMPOSTE SUL PATRIMONIO E SUL REDDITO</t>
  </si>
  <si>
    <t>Imposta sul reddito delle persone fisiche</t>
  </si>
  <si>
    <t>Imposta sul reddito delle società</t>
  </si>
  <si>
    <t>Imposta sostitutiva delle imposte sui redditi nonchè ritenute sugli interessi e altri redditi di capitale</t>
  </si>
  <si>
    <t>imposte sostitutive previste dall'articolo 3, commi 160, 161 e 162 della legge 23 dicembre 1996, n.662</t>
  </si>
  <si>
    <t>Imposta municipale propria riservata all'erario derivante dagli immobili ad uso produttivo classificati nel gruppo catastale D</t>
  </si>
  <si>
    <t>Imposta sulle riserve matematiche dei rami vita delle società ed enti che esercitano attività assicurativa</t>
  </si>
  <si>
    <t>Imposte dirette derivanti dalla definizione di pendenze e controversie tributarie</t>
  </si>
  <si>
    <t>Imposta sostitutiva sui redditi di cui all'art.44, comma 1, lettera g-quater del testo unico delle imposte sui redditi</t>
  </si>
  <si>
    <t>Imposta sostitutiva delle imposte sui redditi per la rideterminazione dei valori di acquisto di partecipazioni non negoziate nei mercati regolamentati</t>
  </si>
  <si>
    <t>Imposta sostitutiva delle imposte sui redditi per la rideterminazione dei valori di acquisto dei terreni edificabili</t>
  </si>
  <si>
    <t>Ritenute sui contributi degli enti pubblici sui premi, sulle vincite e sui capitali di assicurazioni sulla vita</t>
  </si>
  <si>
    <t>Imposta sostitutiva delle imposte sui redditi da applicare ai fondi pensione ed alle altre forme pensionistiche complementari ed individuali</t>
  </si>
  <si>
    <t>Versamento del contributo di solidarietà del 3%, sulla parte di reddito complessivo eccedente l'importo di 300.000 euro lordi annui, di cui al decreto legge n. 138 del 2011, articolo 2, comma 2</t>
  </si>
  <si>
    <t>Imposta sostitutiva sui redditi derivanti dalla rivalutazione dei fondi per il trattamento di fine rapporto e dai rendimenti attribuiti ai fondi di previdenza</t>
  </si>
  <si>
    <t>Versamenti delle somme dovute in base all'invito al contraddittorio in attuazione della procedura di collaborazione volontaria per l'emersione delle attività finanziarie e patrimoniali costituite o detenute fuori del territorio dello Stato</t>
  </si>
  <si>
    <t>Quota del 35 per cento dell'imposta unica sui giuochi di abilità e sui concorsi pronostici</t>
  </si>
  <si>
    <t>Imposta sul valore delle attività finanziarie detenute all'estero dalle persone fisiche residenti nel territorio dello stato, prevista dal decreto legge n. 201 del 2011, articolo 19, comma 18</t>
  </si>
  <si>
    <t>Altre entrate Categoria I</t>
  </si>
  <si>
    <t>CATEGORIA II - TASSE ED IMPOSTE SUGLI AFFARI</t>
  </si>
  <si>
    <t>Imposta sul valore aggiunto</t>
  </si>
  <si>
    <t>Imposta di bollo</t>
  </si>
  <si>
    <t>Imposta di registro</t>
  </si>
  <si>
    <t>Imposta sulle assicurazioni</t>
  </si>
  <si>
    <t>Canoni di abbonamento alle radio audizioni circolari e alla televisione</t>
  </si>
  <si>
    <t>Tasse automobilistiche</t>
  </si>
  <si>
    <t>Imposta sulle successioni e donazioni</t>
  </si>
  <si>
    <t>Tasse e imposte ipotecarie</t>
  </si>
  <si>
    <t>Tasse sulle concessioni governative escluse quelle per la licenza di porto d'armi anche per uso di caccia</t>
  </si>
  <si>
    <t>Diritti catastali e di scritturato</t>
  </si>
  <si>
    <t>Imposta sulle transazioni finanziarie</t>
  </si>
  <si>
    <t>Imposta sostitutiva delle imposte di registro, di bollo, ipotecarie e catastali e delle tasse sulle concessioni governative</t>
  </si>
  <si>
    <t>Quota del 25 per cento dell'imposta unica sui giuochi di abilità e sui concorsi pronostici</t>
  </si>
  <si>
    <t>Imposta sugli intrattenimenti</t>
  </si>
  <si>
    <t>Tasse di pubblico insegnamento</t>
  </si>
  <si>
    <t>Entrate derivanti dalla definizione delle situazioni e pendenze in materia di imposte indirette</t>
  </si>
  <si>
    <t>Altre entrate Categoria II</t>
  </si>
  <si>
    <t>CATEGORIA III - IMPOSTE SULLA PRODUZIONE, SUI CONSUMI E DOGANE</t>
  </si>
  <si>
    <t>Accisa sui prodotti energetici, loro derivati e prodotti analoghi</t>
  </si>
  <si>
    <t>Accisa sul gas naturale per combustione</t>
  </si>
  <si>
    <t>Accisa sull'energia elettrica</t>
  </si>
  <si>
    <t>Accisa e imposta erariale di consumo sulla birra</t>
  </si>
  <si>
    <t>Accisa e imposta erariale di consumo sugli spiriti</t>
  </si>
  <si>
    <t>Accisa e imposta erariale di consumo sui gas incondensabili delle raffinerie e delle fabbriche che comunque lavorano prodotti petroliferi resi liquidi con la compressione</t>
  </si>
  <si>
    <t>Imposta di consumo sugli oli lubrificanti e sui bitumi di petrolio</t>
  </si>
  <si>
    <t>Sovrimposta di confine sui gas incondensabili di prodotti petroliferi e sui gas stessi resi liquidi con la compressione</t>
  </si>
  <si>
    <t>Accisa sul carbone, lignite e coke di carbon fossile utilizzati per carburazione o combustione</t>
  </si>
  <si>
    <t>Proventi derivanti dalla vendita dei denaturanti, dei prodotti soggetti ad accisa e imposta erariale di consumo e dalla vendita dei contrassegni di Stato per recipienti contenenti prodotti alcoolici, nonchè per i surrogati di caffè e per le relative miscele</t>
  </si>
  <si>
    <t>Sovrimposte di confine (escluse le sovrimposte sugli oli minerali, loro derivati e prodotti analoghi, sui gas incondensabili di prodotti petroliferi e sui gas stessi resi liquidi con la compressione)</t>
  </si>
  <si>
    <t>Altre entrate Categoria III</t>
  </si>
  <si>
    <t>CATEGORIA IV - MONOPOLI</t>
  </si>
  <si>
    <t>Imposta sul consumo dei tabacchi</t>
  </si>
  <si>
    <t>Gettito dell'imposta sul consumo di tabacchi riservato all'erario, ai sensi del decreto legge n. 201 del 2011, articolo 48</t>
  </si>
  <si>
    <t>Altre entrate Categoria IV</t>
  </si>
  <si>
    <t>CATEGORIA V - LOTTO, LOTTERIE ED ALTRE ATTIVITA' DI GIUOCO</t>
  </si>
  <si>
    <t>Proventi del lotto</t>
  </si>
  <si>
    <t>Prelievo erariale dovuto ai sensi del decreto legge 30 settembre 2003, n. 269, sugli apparecchi e congegni di gioco, di cui all'art. 110, comma 6, del regio decreto n. 773 del 1931</t>
  </si>
  <si>
    <t>Proventi delle attività di giuoco</t>
  </si>
  <si>
    <t>Quota del 40 per cento dell'imposta unica sui giuochi di abilità e sui concorsi pronostici</t>
  </si>
  <si>
    <t>Diritto fisso erariale sui concorsi pronostici</t>
  </si>
  <si>
    <t>Altre entrate Categoria V</t>
  </si>
  <si>
    <t>TITOLO II - ENTRATE EXTRA-TRIBUTARIE</t>
  </si>
  <si>
    <t>CATEGORIA VI - PROVENTI SPECIALI</t>
  </si>
  <si>
    <t>Tasse e diritti marittimi</t>
  </si>
  <si>
    <t>Diritti dovuti in relazione alle operazioni tecniche e tecnico-amministrative</t>
  </si>
  <si>
    <t>Entrate derivanti da tributi speciali, riscossi per i servizi resi dal Ministero dell'Economia e delle Finanze</t>
  </si>
  <si>
    <t>Altre entrate Categoria VI</t>
  </si>
  <si>
    <t>CATEGORIA VII - PROVENTI DI SERVIZI PUBBLICI MINORI</t>
  </si>
  <si>
    <t>Proventi derivanti dalla vendita dei biglietti delle lotterie nazionali ad estrazione istantanea</t>
  </si>
  <si>
    <t>Entrate eventuali e diverse del Ministero dell'Economia e delle Finanze già di pertinenza del Ministero del Tesoro, del Bilancio e della Programmazione Economica</t>
  </si>
  <si>
    <t>Proventi derivanti dal gioco del bingo</t>
  </si>
  <si>
    <t>Entrate derivanti da attività e servizi di telecomunicazione ad uso privato, da servizi resi a vario titolo e da sanzioni pecuniarie per illeciti amministrativi, indennità e interessi di mora</t>
  </si>
  <si>
    <t>Quota del 20 per cento delle sanzioni pecuniarie riscosse in materia di imposte dirette da destinare ai fondi di previdenza per il personale dell'ex Ministero delle Finanze ed al fondo di assistenza per i finanzieri per scopi istituzionali</t>
  </si>
  <si>
    <t>Proventi relativi ai canoni di concessione per la gestione della rete telematica relativa agli apparecchi da divertimento ed intrattenimento ed ai giochi numerici a totalizzatore nazionale</t>
  </si>
  <si>
    <t>Oblazioni e condanne alle pene pecuniarie per contravvenzioni alle norme per la tutela delle strade e per la circolazione</t>
  </si>
  <si>
    <t>Ritenuta del 6 per cento sulle vincite del gioco del lotto</t>
  </si>
  <si>
    <t>Multe, ammende e sanzioni amministrative inflitte dalle autorità giudiziarie ed amministrative con esclusione di quelle aventi natura tributaria</t>
  </si>
  <si>
    <t>Risorse del fondo unico giustizia</t>
  </si>
  <si>
    <t>Altre entrate Categoria VII</t>
  </si>
  <si>
    <t>CATEGORIA VIII - PROVENTI DEI BENI DELLO STATO</t>
  </si>
  <si>
    <t>Versamento del canone annuo sui ricavi conseguiti dalle subconcessioni collegate all'utilizzo del sedime autostradale e dalle altre attività collaterali svolte dai concessionari autostradali</t>
  </si>
  <si>
    <t>Proventi dei beni demaniali esclusi quelli derivanti dai beni del Demanio idrico</t>
  </si>
  <si>
    <t>Somme corrispondenti all'incremento dell'aliquota di prodotto dovuto annualmente dal titolare unico o contitolare di ciascuna concessione per le produzioni di idrocarburi liquidi e gassosi estratti in mare</t>
  </si>
  <si>
    <t>Diritti erariali sui permessi di prospezione e di ricerca mineraria e sulle concessioni di esercizio di coltivazione di miniere e cave. canoni sui permessi di prospezione e di ricerca mineraria e sulle concessioni dell'esercizio di coltivazioni di miniere e cave. aliquote in valore del prodotto (royalties) da corrispondersi allo Stato dai concessionari di coltivazioni di idrocarburi liquidi e gassosi nella terraferma, nel mare territoriale e nella piattaforma continentale</t>
  </si>
  <si>
    <t>Redditi di beni immobili patrimoniali per affitti, concessioni e canoni vari, compresi quelli derivanti dall'utilizzazione di alloggi in fabbricati dello Stato situati all'estero. Interessi sul residuo prezzo capitale di beni venduti. Altri introiti relativi ai beni del patrimonio immobiliare</t>
  </si>
  <si>
    <t>Entrate eventuali diverse della Direzione Generale del Demanio</t>
  </si>
  <si>
    <t>Proventi delle miniere e delle sorgenti termali e minerali pertinenti allo Stato</t>
  </si>
  <si>
    <t>Entrate derivanti dalla regolarizzazione di occupazioni sul Demanio marittimo</t>
  </si>
  <si>
    <t>Altre entrate Categoria VIII</t>
  </si>
  <si>
    <t>CATEGORIA IX - PRODOTTI NETTI DI AZIENDE AUTONOME ED UTILI DI GESTIONI</t>
  </si>
  <si>
    <t>Dividendi dovuti dalle Società per Azioni derivate dalla trasformazione degli Enti Pubblici nonchè utili da versare da parte degli Enti Pubblici in base a disposizioni normative o statutarie</t>
  </si>
  <si>
    <t>Altre entrate Categoria IX</t>
  </si>
  <si>
    <t>CATEGORIA X - INTERESSI SU ANTICIPAZIONI E CREDITI VARI DEL TESORO</t>
  </si>
  <si>
    <t>Versamento da parte degli enti territoriali degli interessi dovuti sulle somme anticipate dallo stato, ai sensi del d.l. 35/2013 e del d.l. 66/2014</t>
  </si>
  <si>
    <t>Somme dovute dalla Banca d'Italia a titolo di eccedenza del rendimento di tutte le attività nei confronti del Tesoro e a titolo di remunerazione del saldo relativo al conto "Disponibilità del Tesoro per il Servizio di Tesoreria", nonché introiti relativi ad eventuali interventi sulla Gestione del Debito</t>
  </si>
  <si>
    <t>Interessi relativi alla riscossione delle Imposte Dirette</t>
  </si>
  <si>
    <t>Altre entrate Categoria X</t>
  </si>
  <si>
    <t>CATEGORIA XI - RICUPERI, RIMBORSI E CONTRIBUTI</t>
  </si>
  <si>
    <t>Rimborsi e concorsi diversi dovuti dagli Enti Territoriali</t>
  </si>
  <si>
    <t>Somme da introitare per il finanziamento dell'Assistenza Sanitaria</t>
  </si>
  <si>
    <t>Sanzioni relative alla riscossione delle Imposte Dirette</t>
  </si>
  <si>
    <t>Sanzioni relative alla riscossione delle Imposte Indirette</t>
  </si>
  <si>
    <t>Rimborso da parte delle Comunità Europee delle spese di riscossione delle risorse proprie</t>
  </si>
  <si>
    <t>Contributo unificato di iscrizione a ruolo nei procedimenti giurisdizionali, con esclusione di quelli relativi al processo tributario</t>
  </si>
  <si>
    <t>Somme prelevate dai Conti Correnti di Tesoreria del Fondo di Rotazione per l'attuazione delle Politiche Comunitarie istituito presso il Ministero dell'Economia e delle Finanze</t>
  </si>
  <si>
    <t>Versamento del contributo amministrativo dovuto per il rilascio del passaporto ordinario</t>
  </si>
  <si>
    <t>Altre entrate Categoria XI</t>
  </si>
  <si>
    <t>CATEGORIA XII - PARTITE CHE SI COMPENSANO NELLA SPESA</t>
  </si>
  <si>
    <t>Dazi della Tariffa Doganale Comune (T.D.C.) ed altri diritti fissati dalle Istituzioni della Unione Europea</t>
  </si>
  <si>
    <t>Altre entrate Categoria XII</t>
  </si>
  <si>
    <t>TITOLO III - ALIENAZIONE ED AMMORTAMENTO DI BENI PATRIMONIALI E RISCOSSIONE DI CREDITI</t>
  </si>
  <si>
    <t>CATEGORIA XIII - VENDITA DI BENI ED AFFRANCAZIONE DI CANONI</t>
  </si>
  <si>
    <t>Introiti derivanti dalle dismissioni degli immobili in uso al ministero della difesa, inclusi quelli di carattere residenziale</t>
  </si>
  <si>
    <t>Versamenti relativi al controvalore dei Titoli di Stato, ai proventi relativi alla vendita di Partecipazioni dello Stato, nonchè ad entrate straordinarie dello Stato nei limiti stabiliti dalla legge, da destinare al Fondo per l'Ammortamento dei Titoli di Stato</t>
  </si>
  <si>
    <t>Entrate per prezzo capitale della vendita dei beni immobili dello Stato</t>
  </si>
  <si>
    <t>Altre entrate Categoria XIII</t>
  </si>
  <si>
    <t>CATEGORIA XV - RIMBORSO DI ANTICIPAZIONI E DI CREDITI VARI DEL TESORO</t>
  </si>
  <si>
    <t>Altre entrate Categoria XV</t>
  </si>
  <si>
    <t>TITOLO IV - ACCENSIONE DI PRESTITI</t>
  </si>
  <si>
    <t>Ricavo netto delle emissioni di titoli del debito pubblico e dei prestiti interni ed internazionali</t>
  </si>
  <si>
    <t>Al 31 Dicembre 2017</t>
  </si>
  <si>
    <t>Monete da                        €   2,00</t>
  </si>
  <si>
    <t>Monete d'oro da             € 20,00</t>
  </si>
  <si>
    <t>Monete d'oro da             € 50,00</t>
  </si>
  <si>
    <t>Categoria eonomica</t>
  </si>
  <si>
    <t>Altre entrate</t>
  </si>
  <si>
    <t>LIGESTRA S.R.L</t>
  </si>
  <si>
    <t>Contributi agli investimenti ad amministrazioni pubbliche</t>
  </si>
  <si>
    <t xml:space="preserve">   Contributi agli investimenti ad amministrazioni pubbliche</t>
  </si>
  <si>
    <t>Versamento della quota interessi delle rate dei mutui erogati dalla Cassa Depositi e Prestiti trasferiti al Ministero dell'Economia e delle Finanze da destinare al pagamento degli interessi relativi ai Buoni fruttiferi postali</t>
  </si>
  <si>
    <t>Versamenti corrispondenti alle risorse accertate sul Fondo per l'Erogazione ai lavoratori dipendenti del settore privato dei trattamenti di fine rapporto di cui all'articolo 2120 del Codice Civile</t>
  </si>
  <si>
    <t>Versamento da parte dell'Inps e dell'Inail dei fondi riscossi e già destinati per legge all'Onpi da ripartire tra le Regioni ai sensi dell'articolo 1 duodecies della legge 21 ottobre 1978, n.641</t>
  </si>
  <si>
    <t>Somme provenienti dalle riduzioni di spesa derivanti dall'adozione delle misure di cui all'articolo 8, comma 3, del decreto-legge 6 luglio 2012, n. 95, e successive modificazioni, versate dagli Enti e dagli Organismi anche costituiti in forma societaria, dotati di autonomia finanziaria</t>
  </si>
  <si>
    <t>Versamento della quota capitale delle rate dei mutui erogati dalla Cassa Depositi e Prestiti</t>
  </si>
  <si>
    <t>Valore nominale delle monete metalliche</t>
  </si>
  <si>
    <t>INPS-TFR ART.1 C.755 L.296-06</t>
  </si>
  <si>
    <t>P.A. TRENTO -RIS.CEE-COF.NAZ.</t>
  </si>
  <si>
    <t>Proventi derivanti dalla messa all'asta delle quantità di quote di emissione di gas ad effetto serra, determinate con decisione della commissione europea, direttiva 2003/87/ce</t>
  </si>
  <si>
    <t>CASSA SPEC.CONTO NUMISMATICO</t>
  </si>
  <si>
    <t>Altre rettifiche*</t>
  </si>
  <si>
    <t>Partecipazione dello Stato agli utili di gestione dell'Istituto di emissione</t>
  </si>
  <si>
    <t>CATEGORIA XX - ACCENSIONE DI PRESTITI</t>
  </si>
  <si>
    <t>Versamento di somme da parte dei concessionari di gioco praticato mediante apparecchi di cui all'articolo 110, c. 6,  t.u. di cui al r. d. 18 giugno 1931, n. 773</t>
  </si>
  <si>
    <t>Versamenti relativi ai Comuni ed alle Province, effettuati in caso di incapienza - negli importi da erogare da parte del Bilancio dello Stato - delle somme da recuperare a carico degli stessi</t>
  </si>
  <si>
    <t>Versamento da parte degli enti territoriali della quota di capitale delle somme anticipate dallo stato, ai sensi del decreto-legge 35 del 2013 e del decreto legge 66 del 2014, da destinare al fondo ammortamento dei titoli di Stato</t>
  </si>
  <si>
    <t>DT OP AEREI A6 C2 D. LVO 30-13</t>
  </si>
  <si>
    <t>DT IM FISSI A19 C2 D LVO 30-13</t>
  </si>
  <si>
    <t>dal 1 gennaio - al 30 giugno 2018</t>
  </si>
  <si>
    <t>Monete emesse al 30 giugno 2018</t>
  </si>
  <si>
    <t>al  30 giugno 2018</t>
  </si>
  <si>
    <t>al 30 giugno 2018</t>
  </si>
  <si>
    <t>Imposta sostitutiva dell'imposta sul reddito delle persone fisiche e delle relative addizionali, nonchè delle imposte di registro e di bollo sul 
contratto di locazione (cedolare secca)</t>
  </si>
  <si>
    <t>Somme corrispondenti all'incremento percentuale dell'aliquota di prodotto dovuto annualmente dal titolare unico o contitolare di ciascuna concessione per le produzioni di idrocarburi liquidi e gassosi ottenute in terraferma</t>
  </si>
  <si>
    <t>Versamenti da parte degli Enti Nazionali di Previdenza e Assistenza Sociale Pubblici, nell'ambito della propria autonomia organizzativa, delle somme derivanti da ulteriori interventi di razionalizzazione per la riduzione delle proprie spese</t>
  </si>
  <si>
    <t>Somme prelevate dal C/C di Tesoreria infruttifero relativo al capitale dei BPF trasferiti, da destinare al rimborso del capitale</t>
  </si>
  <si>
    <t>ENTE STRUMENTALE ALLA CROCE ROSSA ITALIANA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</si>
</sst>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_-[$€-2]\ * #,##0.00_-;\-[$€-2]\ * #,##0.00_-;_-[$€-2]\ * &quot;-&quot;??_-"/>
    <numFmt numFmtId="165" formatCode="_(* #,##0.00_);_(* \(#,##0.00\);_(* &quot;-&quot;??_);_(@_)"/>
    <numFmt numFmtId="166" formatCode="#,##0.00%"/>
    <numFmt numFmtId="167" formatCode="#,##0.00;\-;\ "/>
    <numFmt numFmtId="168" formatCode="#,##0.00;\-;0"/>
    <numFmt numFmtId="169" formatCode="#,##0.00;\-#,##0.00;\ "/>
  </numFmts>
  <fonts count="47">
    <font>
      <sz val="10"/>
      <name val="Arial"/>
      <family val="2"/>
    </font>
    <font>
      <sz val="11"/>
      <color theme="1"/>
      <name val="Calibri"/>
      <family val="2"/>
      <scheme val="minor"/>
    </font>
    <font>
      <sz val="11"/>
      <color theme="1"/>
      <name val="Calibri"/>
      <family val="2"/>
      <scheme val="minor"/>
    </font>
    <font>
      <sz val="10"/>
      <name val="Arial"/>
      <family val="2"/>
    </font>
    <font>
      <b/>
      <i/>
      <sz val="10"/>
      <name val="Arial"/>
      <family val="2"/>
    </font>
    <font>
      <sz val="8"/>
      <name val="Times New Roman"/>
      <family val="1"/>
    </font>
    <font>
      <sz val="10"/>
      <name val="Times New Roman"/>
      <family val="1"/>
    </font>
    <font>
      <sz val="8"/>
      <name val="Frutiger LT 45 Light"/>
      <family val="2"/>
    </font>
    <font>
      <b/>
      <sz val="8"/>
      <name val="Frutiger LT 45 Light"/>
      <family val="2"/>
    </font>
    <font>
      <b/>
      <sz val="8"/>
      <color rgb="FFFFFFFF"/>
      <name val="Frutiger LT 45 Light"/>
      <family val="2"/>
    </font>
    <font>
      <sz val="11"/>
      <name val="Frutiger LT 45 Light"/>
      <family val="2"/>
    </font>
    <font>
      <i/>
      <sz val="8"/>
      <name val="Frutiger LT 45 Light"/>
      <family val="2"/>
    </font>
    <font>
      <b/>
      <sz val="8"/>
      <color rgb="FF000000"/>
      <name val="'Frutiger LT Com 45 Light'"/>
    </font>
    <font>
      <sz val="8"/>
      <color rgb="FF000000"/>
      <name val="Frutiger LT 45 Light"/>
      <family val="2"/>
    </font>
    <font>
      <b/>
      <sz val="9"/>
      <name val="Frutiger LT 45 Light"/>
      <family val="2"/>
    </font>
    <font>
      <sz val="8"/>
      <name val="Arial"/>
      <family val="2"/>
    </font>
    <font>
      <sz val="10"/>
      <name val="Arial"/>
      <family val="2"/>
    </font>
    <font>
      <sz val="9"/>
      <name val="Frutiger LT 45 Light"/>
      <family val="2"/>
    </font>
    <font>
      <sz val="10"/>
      <color rgb="FF000000"/>
      <name val="Arial"/>
      <family val="2"/>
    </font>
    <font>
      <sz val="6"/>
      <color rgb="FF000000"/>
      <name val="Arial"/>
      <family val="2"/>
    </font>
    <font>
      <b/>
      <i/>
      <sz val="8"/>
      <color rgb="FF000000"/>
      <name val="'Frutiger LT Com 45 Light'"/>
    </font>
    <font>
      <b/>
      <sz val="8"/>
      <color rgb="FFFFFFFF"/>
      <name val="'Frutiger LT Com 45 Light'"/>
    </font>
    <font>
      <sz val="8"/>
      <color rgb="FF000000"/>
      <name val="'Frutiger LT Com 45 Light'"/>
    </font>
    <font>
      <sz val="10"/>
      <color rgb="FF000000"/>
      <name val="Arial"/>
      <family val="2"/>
    </font>
    <font>
      <b/>
      <i/>
      <sz val="14"/>
      <color rgb="FF000000"/>
      <name val="'Frutiger LT Com 45 Light'"/>
    </font>
    <font>
      <sz val="10"/>
      <color rgb="FF333333"/>
      <name val="'Frutiger LT Com 45 Light'"/>
    </font>
    <font>
      <b/>
      <sz val="10"/>
      <color rgb="FF333333"/>
      <name val="'Frutiger LT Com 45 Light'"/>
    </font>
    <font>
      <sz val="6"/>
      <color rgb="FF000000"/>
      <name val="Arial"/>
      <family val="2"/>
    </font>
    <font>
      <sz val="9"/>
      <color rgb="FF333333"/>
      <name val="Arial"/>
      <family val="2"/>
    </font>
    <font>
      <sz val="8"/>
      <color rgb="FF333333"/>
      <name val="'Frutiger LT Com 45 Light'"/>
    </font>
    <font>
      <b/>
      <sz val="8"/>
      <color rgb="FF333333"/>
      <name val="'Frutiger LT Com 45 Light'"/>
    </font>
    <font>
      <b/>
      <sz val="9"/>
      <color rgb="FF000000"/>
      <name val="'Frutiger LT Com 45 Light'"/>
    </font>
    <font>
      <i/>
      <sz val="8"/>
      <color rgb="FF333333"/>
      <name val="'Frutiger LT Com 45 Light'"/>
    </font>
    <font>
      <sz val="9"/>
      <color rgb="FF333333"/>
      <name val="Arial"/>
      <family val="2"/>
    </font>
    <font>
      <b/>
      <i/>
      <sz val="8"/>
      <color rgb="FF333333"/>
      <name val="'Frutiger LT Com 45 Light'"/>
    </font>
    <font>
      <b/>
      <sz val="8"/>
      <color indexed="9"/>
      <name val="'Frutiger LT Com 45 Light'"/>
    </font>
    <font>
      <b/>
      <sz val="8"/>
      <color indexed="63"/>
      <name val="'Frutiger LT Com 45 Light'"/>
    </font>
    <font>
      <sz val="8"/>
      <color indexed="63"/>
      <name val="'Frutiger LT Com 45 Light'"/>
    </font>
    <font>
      <b/>
      <sz val="9"/>
      <color indexed="8"/>
      <name val="Frutiger LT 45 Light"/>
      <family val="2"/>
    </font>
    <font>
      <b/>
      <sz val="9"/>
      <color theme="1"/>
      <name val="Frutiger LT 45 Light"/>
      <family val="2"/>
    </font>
    <font>
      <b/>
      <sz val="8"/>
      <color indexed="8"/>
      <name val="'Frutiger LT Com 45 Light'"/>
    </font>
    <font>
      <sz val="8"/>
      <color indexed="8"/>
      <name val="'Frutiger LT Com 45 Light'"/>
    </font>
    <font>
      <sz val="10"/>
      <name val="Arial"/>
    </font>
    <font>
      <sz val="10"/>
      <color rgb="FF000000"/>
      <name val="Arial"/>
    </font>
    <font>
      <b/>
      <sz val="8"/>
      <color rgb="FF000000"/>
      <name val="Arial"/>
    </font>
    <font>
      <sz val="8"/>
      <color rgb="FF333333"/>
      <name val="Arial"/>
    </font>
    <font>
      <b/>
      <sz val="8"/>
      <color rgb="FF333333"/>
      <name val="Arial"/>
    </font>
  </fonts>
  <fills count="16">
    <fill>
      <patternFill patternType="none"/>
    </fill>
    <fill>
      <patternFill patternType="gray125"/>
    </fill>
    <fill>
      <patternFill patternType="solid">
        <fgColor rgb="FFDBE5F1"/>
        <bgColor rgb="FFFFFFFF"/>
      </patternFill>
    </fill>
    <fill>
      <patternFill patternType="solid">
        <fgColor rgb="FF0B64A0"/>
        <bgColor indexed="64"/>
      </patternFill>
    </fill>
    <fill>
      <patternFill patternType="solid">
        <fgColor rgb="FFDBE5F1"/>
        <bgColor indexed="64"/>
      </patternFill>
    </fill>
    <fill>
      <patternFill patternType="solid">
        <fgColor indexed="9"/>
        <bgColor indexed="64"/>
      </patternFill>
    </fill>
    <fill>
      <patternFill patternType="solid">
        <fgColor rgb="FFD8D8D8"/>
        <bgColor indexed="64"/>
      </patternFill>
    </fill>
    <fill>
      <patternFill patternType="solid">
        <fgColor rgb="FFFFFFFF"/>
        <bgColor rgb="FFFFFFFF"/>
      </patternFill>
    </fill>
    <fill>
      <patternFill patternType="solid">
        <fgColor rgb="FF0B64A0"/>
        <bgColor rgb="FFFFFFFF"/>
      </patternFill>
    </fill>
    <fill>
      <patternFill patternType="solid">
        <fgColor rgb="FFD8D8D8"/>
        <bgColor rgb="FFFFFFFF"/>
      </patternFill>
    </fill>
    <fill>
      <patternFill patternType="solid">
        <fgColor rgb="FFFCFDFD"/>
        <bgColor rgb="FFFFFFFF"/>
      </patternFill>
    </fill>
    <fill>
      <patternFill patternType="solid">
        <fgColor indexed="9"/>
        <bgColor indexed="9"/>
      </patternFill>
    </fill>
    <fill>
      <patternFill patternType="solid">
        <fgColor theme="0"/>
        <bgColor indexed="9"/>
      </patternFill>
    </fill>
    <fill>
      <patternFill patternType="solid">
        <fgColor rgb="FF0B64A0"/>
        <bgColor indexed="9"/>
      </patternFill>
    </fill>
    <fill>
      <patternFill patternType="solid">
        <fgColor rgb="FFDBE5F1"/>
        <bgColor indexed="9"/>
      </patternFill>
    </fill>
    <fill>
      <patternFill patternType="solid">
        <fgColor rgb="FFD8D8D8"/>
        <bgColor indexed="9"/>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bottom/>
      <diagonal/>
    </border>
    <border>
      <left style="thin">
        <color rgb="FF000000"/>
      </left>
      <right style="thin">
        <color rgb="FFEBEBEB"/>
      </right>
      <top style="thin">
        <color rgb="FF000000"/>
      </top>
      <bottom style="thin">
        <color rgb="FF000000"/>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28">
    <xf numFmtId="0" fontId="0" fillId="0" borderId="0"/>
    <xf numFmtId="43" fontId="3" fillId="0" borderId="0" applyFont="0" applyFill="0" applyBorder="0" applyAlignment="0" applyProtection="0"/>
    <xf numFmtId="164" fontId="3"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5"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0" fontId="16" fillId="0" borderId="0"/>
    <xf numFmtId="0" fontId="18" fillId="0" borderId="0"/>
    <xf numFmtId="0" fontId="23" fillId="0" borderId="0"/>
    <xf numFmtId="0" fontId="42" fillId="0" borderId="0"/>
    <xf numFmtId="0" fontId="43" fillId="0" borderId="0"/>
  </cellStyleXfs>
  <cellXfs count="238">
    <xf numFmtId="0" fontId="0" fillId="0" borderId="0" xfId="0"/>
    <xf numFmtId="43" fontId="0" fillId="0" borderId="0" xfId="1" applyFont="1"/>
    <xf numFmtId="0" fontId="10" fillId="0" borderId="0" xfId="0" applyFont="1"/>
    <xf numFmtId="43" fontId="12" fillId="2" borderId="7" xfId="20" applyFont="1" applyFill="1" applyBorder="1" applyAlignment="1">
      <alignment horizontal="right" vertical="center" indent="1"/>
    </xf>
    <xf numFmtId="43" fontId="12" fillId="2" borderId="6" xfId="20" applyFont="1" applyFill="1" applyBorder="1" applyAlignment="1">
      <alignment horizontal="left" vertical="center" wrapText="1" indent="1"/>
    </xf>
    <xf numFmtId="0" fontId="7" fillId="0" borderId="0" xfId="0" applyFont="1"/>
    <xf numFmtId="4" fontId="7" fillId="0" borderId="0" xfId="0" applyNumberFormat="1" applyFont="1" applyBorder="1" applyAlignment="1">
      <alignment horizontal="right" vertical="center" wrapText="1"/>
    </xf>
    <xf numFmtId="0" fontId="15" fillId="0" borderId="0" xfId="0" applyFont="1"/>
    <xf numFmtId="4" fontId="13" fillId="0" borderId="0" xfId="0" applyNumberFormat="1" applyFont="1" applyFill="1" applyBorder="1" applyAlignment="1">
      <alignment horizontal="right" vertical="center" indent="1"/>
    </xf>
    <xf numFmtId="4" fontId="13" fillId="0" borderId="5" xfId="0" applyNumberFormat="1" applyFont="1" applyFill="1" applyBorder="1" applyAlignment="1">
      <alignment horizontal="right" vertical="center" indent="1"/>
    </xf>
    <xf numFmtId="43" fontId="12" fillId="2" borderId="8" xfId="20" applyFont="1" applyFill="1" applyBorder="1" applyAlignment="1">
      <alignment horizontal="right" vertical="center" wrapText="1" indent="1"/>
    </xf>
    <xf numFmtId="0" fontId="13" fillId="0" borderId="4" xfId="0" applyFont="1" applyFill="1" applyBorder="1" applyAlignment="1">
      <alignment horizontal="left" vertical="center" indent="1"/>
    </xf>
    <xf numFmtId="4" fontId="7" fillId="0" borderId="0" xfId="0" applyNumberFormat="1" applyFont="1" applyBorder="1" applyAlignment="1">
      <alignment horizontal="right" vertical="center"/>
    </xf>
    <xf numFmtId="0" fontId="7" fillId="0" borderId="0" xfId="0" applyFont="1" applyAlignment="1">
      <alignment horizontal="center" vertical="center" wrapText="1"/>
    </xf>
    <xf numFmtId="0" fontId="7" fillId="0" borderId="4" xfId="0" applyFont="1" applyBorder="1" applyAlignment="1">
      <alignment horizontal="left" vertical="center" indent="1"/>
    </xf>
    <xf numFmtId="4" fontId="7" fillId="0" borderId="0" xfId="0" applyNumberFormat="1" applyFont="1" applyBorder="1" applyAlignment="1">
      <alignment horizontal="right" vertical="center" indent="1"/>
    </xf>
    <xf numFmtId="4" fontId="7" fillId="0" borderId="5" xfId="0" applyNumberFormat="1" applyFont="1" applyBorder="1" applyAlignment="1">
      <alignment horizontal="right" vertical="center" indent="1"/>
    </xf>
    <xf numFmtId="0" fontId="8" fillId="0" borderId="0" xfId="0" applyFont="1"/>
    <xf numFmtId="43" fontId="12" fillId="2" borderId="1" xfId="20" applyFont="1" applyFill="1" applyBorder="1" applyAlignment="1">
      <alignment horizontal="left" vertical="center" wrapText="1" indent="1"/>
    </xf>
    <xf numFmtId="43" fontId="12" fillId="2" borderId="2" xfId="20" applyFont="1" applyFill="1" applyBorder="1" applyAlignment="1">
      <alignment horizontal="right" vertical="center" indent="1"/>
    </xf>
    <xf numFmtId="43" fontId="12" fillId="2" borderId="3" xfId="20" applyFont="1" applyFill="1" applyBorder="1" applyAlignment="1">
      <alignment horizontal="right" vertical="center" indent="1"/>
    </xf>
    <xf numFmtId="0" fontId="7" fillId="0" borderId="4" xfId="0" applyFont="1" applyBorder="1" applyAlignment="1">
      <alignment vertical="center"/>
    </xf>
    <xf numFmtId="4" fontId="7" fillId="0" borderId="5" xfId="0" applyNumberFormat="1" applyFont="1" applyBorder="1" applyAlignment="1">
      <alignment horizontal="right" vertical="center"/>
    </xf>
    <xf numFmtId="2" fontId="7" fillId="0" borderId="4" xfId="0" applyNumberFormat="1" applyFont="1" applyBorder="1" applyAlignment="1">
      <alignment horizontal="left" vertical="center" indent="1"/>
    </xf>
    <xf numFmtId="43" fontId="12" fillId="2" borderId="3" xfId="20" applyFont="1" applyFill="1" applyBorder="1" applyAlignment="1">
      <alignment vertical="center"/>
    </xf>
    <xf numFmtId="0" fontId="9" fillId="3" borderId="11"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8" fillId="0" borderId="9" xfId="0" applyFont="1" applyBorder="1" applyAlignment="1">
      <alignment horizontal="left" vertical="center" wrapText="1"/>
    </xf>
    <xf numFmtId="0" fontId="6" fillId="0" borderId="10" xfId="0" applyFont="1" applyBorder="1" applyAlignment="1">
      <alignment horizontal="right" vertical="center" wrapText="1" indent="1"/>
    </xf>
    <xf numFmtId="0" fontId="7" fillId="0" borderId="10" xfId="0" applyFont="1" applyBorder="1" applyAlignment="1">
      <alignment horizontal="right" vertical="center" wrapText="1" indent="1"/>
    </xf>
    <xf numFmtId="0" fontId="6" fillId="0" borderId="11" xfId="0" applyFont="1" applyBorder="1" applyAlignment="1">
      <alignment horizontal="right" vertical="center" wrapText="1" indent="1"/>
    </xf>
    <xf numFmtId="0" fontId="7" fillId="0" borderId="4" xfId="0" applyFont="1" applyBorder="1" applyAlignment="1">
      <alignment horizontal="left" vertical="center" wrapText="1"/>
    </xf>
    <xf numFmtId="4" fontId="7" fillId="0" borderId="0" xfId="0" applyNumberFormat="1" applyFont="1" applyBorder="1" applyAlignment="1">
      <alignment horizontal="right" vertical="center" wrapText="1" indent="1"/>
    </xf>
    <xf numFmtId="4" fontId="7" fillId="0" borderId="5" xfId="0" applyNumberFormat="1" applyFont="1" applyBorder="1" applyAlignment="1">
      <alignment horizontal="right" vertical="center" wrapText="1" indent="1"/>
    </xf>
    <xf numFmtId="0" fontId="8" fillId="0" borderId="4" xfId="0" applyFont="1" applyBorder="1" applyAlignment="1">
      <alignment horizontal="left" vertical="center" wrapText="1"/>
    </xf>
    <xf numFmtId="0" fontId="6" fillId="0" borderId="0" xfId="0" applyFont="1" applyBorder="1" applyAlignment="1">
      <alignment horizontal="right" vertical="center" wrapText="1" indent="1"/>
    </xf>
    <xf numFmtId="0" fontId="7" fillId="0" borderId="0" xfId="0" applyFont="1" applyBorder="1" applyAlignment="1">
      <alignment horizontal="right" vertical="center" wrapText="1" indent="1"/>
    </xf>
    <xf numFmtId="0" fontId="7" fillId="0" borderId="5" xfId="0" applyFont="1" applyBorder="1" applyAlignment="1">
      <alignment horizontal="right" vertical="center" wrapText="1" indent="1"/>
    </xf>
    <xf numFmtId="0" fontId="8" fillId="4" borderId="12" xfId="0" applyFont="1" applyFill="1" applyBorder="1" applyAlignment="1">
      <alignment horizontal="left" vertical="center" wrapText="1"/>
    </xf>
    <xf numFmtId="4" fontId="8" fillId="4" borderId="13" xfId="0" applyNumberFormat="1" applyFont="1" applyFill="1" applyBorder="1" applyAlignment="1">
      <alignment horizontal="right" vertical="center" wrapText="1" indent="1"/>
    </xf>
    <xf numFmtId="4" fontId="8" fillId="4" borderId="14" xfId="0" applyNumberFormat="1" applyFont="1" applyFill="1" applyBorder="1" applyAlignment="1">
      <alignment horizontal="right" vertical="center" wrapText="1" indent="1"/>
    </xf>
    <xf numFmtId="0" fontId="9" fillId="3" borderId="2" xfId="0" applyFont="1" applyFill="1" applyBorder="1" applyAlignment="1">
      <alignment horizontal="center" vertical="center" wrapText="1"/>
    </xf>
    <xf numFmtId="0" fontId="6" fillId="0" borderId="5" xfId="0" applyFont="1" applyBorder="1" applyAlignment="1">
      <alignment horizontal="right" vertical="center" wrapText="1" indent="1"/>
    </xf>
    <xf numFmtId="0" fontId="11" fillId="0" borderId="4" xfId="0" applyFont="1" applyBorder="1" applyAlignment="1">
      <alignment horizontal="left" vertical="center" wrapText="1"/>
    </xf>
    <xf numFmtId="0" fontId="11" fillId="0" borderId="0" xfId="0" applyFont="1" applyBorder="1" applyAlignment="1">
      <alignment horizontal="right" vertical="center" wrapText="1" indent="1"/>
    </xf>
    <xf numFmtId="0" fontId="11" fillId="0" borderId="5" xfId="0" applyFont="1" applyBorder="1" applyAlignment="1">
      <alignment horizontal="right" vertical="center" wrapText="1" indent="1"/>
    </xf>
    <xf numFmtId="0" fontId="11" fillId="0" borderId="4" xfId="0" applyFont="1" applyBorder="1" applyAlignment="1">
      <alignment horizontal="left" vertical="center" wrapText="1" indent="1"/>
    </xf>
    <xf numFmtId="4" fontId="11" fillId="0" borderId="0" xfId="0" applyNumberFormat="1" applyFont="1" applyBorder="1" applyAlignment="1">
      <alignment horizontal="right" vertical="center" wrapText="1" indent="1"/>
    </xf>
    <xf numFmtId="4" fontId="11" fillId="0" borderId="5" xfId="0" applyNumberFormat="1" applyFont="1" applyBorder="1" applyAlignment="1">
      <alignment horizontal="right" vertical="center" wrapText="1" indent="1"/>
    </xf>
    <xf numFmtId="43" fontId="11" fillId="0" borderId="0" xfId="1" applyFont="1" applyBorder="1" applyAlignment="1">
      <alignment horizontal="right" vertical="center" wrapText="1" indent="1"/>
    </xf>
    <xf numFmtId="0" fontId="7" fillId="0" borderId="4" xfId="0" applyFont="1" applyBorder="1" applyAlignment="1">
      <alignment horizontal="left" vertical="center" wrapText="1" indent="1"/>
    </xf>
    <xf numFmtId="0" fontId="8" fillId="0" borderId="4" xfId="0" applyFont="1" applyBorder="1" applyAlignment="1">
      <alignment horizontal="left" vertical="center" wrapText="1" indent="1"/>
    </xf>
    <xf numFmtId="0" fontId="11" fillId="0" borderId="9" xfId="0" applyFont="1" applyBorder="1" applyAlignment="1">
      <alignment horizontal="left" vertical="center" wrapText="1" indent="1"/>
    </xf>
    <xf numFmtId="0" fontId="0" fillId="0" borderId="10" xfId="0" applyBorder="1"/>
    <xf numFmtId="0" fontId="0" fillId="0" borderId="11" xfId="0" applyBorder="1"/>
    <xf numFmtId="0" fontId="7" fillId="0" borderId="12" xfId="0" applyFont="1" applyBorder="1" applyAlignment="1">
      <alignment horizontal="left" vertical="center" wrapText="1" indent="1"/>
    </xf>
    <xf numFmtId="4" fontId="7" fillId="0" borderId="13" xfId="0" applyNumberFormat="1" applyFont="1" applyBorder="1" applyAlignment="1">
      <alignment horizontal="right" vertical="center" wrapText="1" indent="1"/>
    </xf>
    <xf numFmtId="4" fontId="7" fillId="0" borderId="14" xfId="0" applyNumberFormat="1" applyFont="1" applyBorder="1" applyAlignment="1">
      <alignment horizontal="right" vertical="center" wrapText="1" indent="1"/>
    </xf>
    <xf numFmtId="0" fontId="8" fillId="4" borderId="1" xfId="0" applyFont="1" applyFill="1" applyBorder="1" applyAlignment="1">
      <alignment horizontal="left" vertical="center" wrapText="1" indent="1"/>
    </xf>
    <xf numFmtId="4" fontId="8" fillId="4" borderId="2" xfId="0" applyNumberFormat="1" applyFont="1" applyFill="1" applyBorder="1" applyAlignment="1">
      <alignment horizontal="right" vertical="center" wrapText="1" indent="1"/>
    </xf>
    <xf numFmtId="4" fontId="8" fillId="4" borderId="3" xfId="0" applyNumberFormat="1" applyFont="1" applyFill="1" applyBorder="1" applyAlignment="1">
      <alignment horizontal="right" vertical="center" wrapText="1" indent="1"/>
    </xf>
    <xf numFmtId="0" fontId="11" fillId="0" borderId="12" xfId="0" applyFont="1" applyBorder="1" applyAlignment="1">
      <alignment horizontal="left" vertical="center" wrapText="1" indent="1"/>
    </xf>
    <xf numFmtId="4" fontId="11" fillId="0" borderId="13" xfId="0" applyNumberFormat="1" applyFont="1" applyBorder="1" applyAlignment="1">
      <alignment horizontal="right" vertical="center" wrapText="1" indent="1"/>
    </xf>
    <xf numFmtId="4" fontId="17" fillId="5" borderId="0" xfId="0" applyNumberFormat="1" applyFont="1" applyFill="1" applyBorder="1" applyAlignment="1">
      <alignment horizontal="right"/>
    </xf>
    <xf numFmtId="0" fontId="0" fillId="0" borderId="0" xfId="0" applyBorder="1"/>
    <xf numFmtId="4" fontId="0" fillId="0" borderId="0" xfId="0" applyNumberFormat="1"/>
    <xf numFmtId="0" fontId="8" fillId="6" borderId="1" xfId="0" applyFont="1" applyFill="1" applyBorder="1" applyAlignment="1">
      <alignment horizontal="left" vertical="center" wrapText="1" indent="1"/>
    </xf>
    <xf numFmtId="4" fontId="8" fillId="6" borderId="2" xfId="0" applyNumberFormat="1" applyFont="1" applyFill="1" applyBorder="1" applyAlignment="1">
      <alignment horizontal="right" vertical="center" wrapText="1" indent="1"/>
    </xf>
    <xf numFmtId="4" fontId="8" fillId="6" borderId="3" xfId="0" applyNumberFormat="1" applyFont="1" applyFill="1" applyBorder="1" applyAlignment="1">
      <alignment horizontal="right" vertical="center" wrapText="1" indent="1"/>
    </xf>
    <xf numFmtId="0" fontId="8" fillId="6" borderId="12" xfId="0" applyFont="1" applyFill="1" applyBorder="1" applyAlignment="1">
      <alignment horizontal="left" vertical="center" wrapText="1" indent="1"/>
    </xf>
    <xf numFmtId="4" fontId="8" fillId="6" borderId="13" xfId="0" applyNumberFormat="1" applyFont="1" applyFill="1" applyBorder="1" applyAlignment="1">
      <alignment horizontal="right" vertical="center" wrapText="1" indent="1"/>
    </xf>
    <xf numFmtId="4" fontId="8" fillId="6" borderId="14" xfId="0" applyNumberFormat="1" applyFont="1" applyFill="1" applyBorder="1" applyAlignment="1">
      <alignment horizontal="right" vertical="center" wrapText="1" indent="1"/>
    </xf>
    <xf numFmtId="0" fontId="8" fillId="6" borderId="1" xfId="0" applyFont="1" applyFill="1" applyBorder="1" applyAlignment="1">
      <alignment horizontal="left" vertical="center" wrapText="1"/>
    </xf>
    <xf numFmtId="4" fontId="11" fillId="0" borderId="14" xfId="0" applyNumberFormat="1" applyFont="1" applyBorder="1" applyAlignment="1">
      <alignment horizontal="right" vertical="center" wrapText="1" indent="1"/>
    </xf>
    <xf numFmtId="0" fontId="19" fillId="7" borderId="0" xfId="24" applyFont="1" applyFill="1" applyAlignment="1">
      <alignment horizontal="left"/>
    </xf>
    <xf numFmtId="0" fontId="18" fillId="0" borderId="0" xfId="24"/>
    <xf numFmtId="0" fontId="19" fillId="7" borderId="0" xfId="25" applyFont="1" applyFill="1" applyAlignment="1">
      <alignment horizontal="left"/>
    </xf>
    <xf numFmtId="0" fontId="23" fillId="0" borderId="0" xfId="25"/>
    <xf numFmtId="0" fontId="27" fillId="7" borderId="0" xfId="0" applyFont="1" applyFill="1" applyAlignment="1">
      <alignment horizontal="left"/>
    </xf>
    <xf numFmtId="49" fontId="21" fillId="8" borderId="17" xfId="0" applyNumberFormat="1" applyFont="1" applyFill="1" applyBorder="1" applyAlignment="1">
      <alignment horizontal="center" vertical="center"/>
    </xf>
    <xf numFmtId="49" fontId="21" fillId="8" borderId="18" xfId="0" applyNumberFormat="1" applyFont="1" applyFill="1" applyBorder="1" applyAlignment="1">
      <alignment horizontal="center" vertical="center"/>
    </xf>
    <xf numFmtId="49" fontId="22" fillId="7" borderId="19" xfId="0" applyNumberFormat="1" applyFont="1" applyFill="1" applyBorder="1" applyAlignment="1">
      <alignment horizontal="left" vertical="center"/>
    </xf>
    <xf numFmtId="167" fontId="22" fillId="7" borderId="0" xfId="0" applyNumberFormat="1" applyFont="1" applyFill="1" applyAlignment="1">
      <alignment horizontal="right" vertical="center"/>
    </xf>
    <xf numFmtId="167" fontId="12" fillId="7" borderId="20" xfId="0" applyNumberFormat="1" applyFont="1" applyFill="1" applyBorder="1" applyAlignment="1">
      <alignment horizontal="right" vertical="center"/>
    </xf>
    <xf numFmtId="49" fontId="12" fillId="2" borderId="15" xfId="0" applyNumberFormat="1" applyFont="1" applyFill="1" applyBorder="1" applyAlignment="1">
      <alignment horizontal="left" vertical="center"/>
    </xf>
    <xf numFmtId="167" fontId="12" fillId="2" borderId="21" xfId="0" applyNumberFormat="1" applyFont="1" applyFill="1" applyBorder="1" applyAlignment="1">
      <alignment horizontal="right" vertical="center"/>
    </xf>
    <xf numFmtId="167" fontId="12" fillId="2" borderId="22" xfId="0" applyNumberFormat="1" applyFont="1" applyFill="1" applyBorder="1" applyAlignment="1">
      <alignment horizontal="right" vertical="center"/>
    </xf>
    <xf numFmtId="0" fontId="28" fillId="7" borderId="0" xfId="24" applyFont="1" applyFill="1" applyAlignment="1">
      <alignment horizontal="left"/>
    </xf>
    <xf numFmtId="49" fontId="25" fillId="7" borderId="0" xfId="24" applyNumberFormat="1" applyFont="1" applyFill="1" applyAlignment="1">
      <alignment horizontal="left" vertical="center"/>
    </xf>
    <xf numFmtId="49" fontId="31" fillId="7" borderId="0" xfId="24" applyNumberFormat="1" applyFont="1" applyFill="1" applyAlignment="1">
      <alignment horizontal="center" vertical="center"/>
    </xf>
    <xf numFmtId="0" fontId="33" fillId="7" borderId="0" xfId="25" applyFont="1" applyFill="1" applyAlignment="1">
      <alignment horizontal="left"/>
    </xf>
    <xf numFmtId="0" fontId="14" fillId="0" borderId="0" xfId="0" applyFont="1" applyAlignment="1">
      <alignment horizontal="left" vertical="center"/>
    </xf>
    <xf numFmtId="0" fontId="3" fillId="0" borderId="0" xfId="17"/>
    <xf numFmtId="0" fontId="14" fillId="0" borderId="0" xfId="0" applyFont="1" applyFill="1" applyBorder="1" applyAlignment="1">
      <alignment horizontal="left" vertical="center"/>
    </xf>
    <xf numFmtId="0" fontId="38" fillId="11" borderId="0" xfId="0" applyFont="1" applyFill="1" applyAlignment="1">
      <alignment horizontal="left" vertical="center"/>
    </xf>
    <xf numFmtId="0" fontId="14" fillId="0" borderId="0" xfId="0" applyFont="1" applyAlignment="1">
      <alignment horizontal="right" vertical="center"/>
    </xf>
    <xf numFmtId="0" fontId="33" fillId="7" borderId="0" xfId="0" applyFont="1" applyFill="1" applyAlignment="1">
      <alignment horizontal="left"/>
    </xf>
    <xf numFmtId="0" fontId="39" fillId="0" borderId="0" xfId="21" applyFont="1" applyAlignment="1">
      <alignment vertical="center"/>
    </xf>
    <xf numFmtId="0" fontId="39" fillId="0" borderId="0" xfId="21" applyFont="1" applyAlignment="1">
      <alignment horizontal="right" vertical="center"/>
    </xf>
    <xf numFmtId="0" fontId="33" fillId="7" borderId="0" xfId="24" applyFont="1" applyFill="1" applyAlignment="1">
      <alignment horizontal="left"/>
    </xf>
    <xf numFmtId="49" fontId="32" fillId="7" borderId="0" xfId="24" applyNumberFormat="1" applyFont="1" applyFill="1" applyAlignment="1">
      <alignment horizontal="right" vertical="center"/>
    </xf>
    <xf numFmtId="0" fontId="14" fillId="0" borderId="0" xfId="0" applyFont="1" applyAlignment="1">
      <alignment horizontal="left" vertical="top"/>
    </xf>
    <xf numFmtId="49" fontId="32" fillId="7" borderId="0" xfId="24" applyNumberFormat="1" applyFont="1" applyFill="1" applyAlignment="1">
      <alignment horizontal="right" vertical="top"/>
    </xf>
    <xf numFmtId="0" fontId="15" fillId="0" borderId="0" xfId="17" applyFont="1"/>
    <xf numFmtId="0" fontId="14" fillId="0" borderId="0" xfId="17" applyFont="1" applyAlignment="1">
      <alignment vertical="center"/>
    </xf>
    <xf numFmtId="0" fontId="14" fillId="0" borderId="0" xfId="0" applyFont="1" applyAlignment="1">
      <alignment vertical="center"/>
    </xf>
    <xf numFmtId="0" fontId="7" fillId="0" borderId="0" xfId="17" applyFont="1"/>
    <xf numFmtId="39" fontId="36" fillId="14" borderId="2" xfId="0" applyNumberFormat="1" applyFont="1" applyFill="1" applyBorder="1" applyAlignment="1">
      <alignment horizontal="right" vertical="center"/>
    </xf>
    <xf numFmtId="39" fontId="36" fillId="15" borderId="2" xfId="0" applyNumberFormat="1" applyFont="1" applyFill="1" applyBorder="1" applyAlignment="1">
      <alignment horizontal="right" vertical="center"/>
    </xf>
    <xf numFmtId="39" fontId="36" fillId="15" borderId="3" xfId="0" applyNumberFormat="1" applyFont="1" applyFill="1" applyBorder="1" applyAlignment="1">
      <alignment horizontal="right" vertical="center"/>
    </xf>
    <xf numFmtId="39" fontId="37" fillId="11" borderId="13" xfId="0" applyNumberFormat="1" applyFont="1" applyFill="1" applyBorder="1" applyAlignment="1">
      <alignment horizontal="right" vertical="center"/>
    </xf>
    <xf numFmtId="49" fontId="29" fillId="7" borderId="19" xfId="0" applyNumberFormat="1" applyFont="1" applyFill="1" applyBorder="1" applyAlignment="1">
      <alignment horizontal="left" vertical="center" wrapText="1"/>
    </xf>
    <xf numFmtId="39" fontId="29" fillId="10" borderId="0" xfId="0" applyNumberFormat="1" applyFont="1" applyFill="1" applyAlignment="1">
      <alignment horizontal="right" vertical="center"/>
    </xf>
    <xf numFmtId="39" fontId="29" fillId="10" borderId="20" xfId="0" applyNumberFormat="1" applyFont="1" applyFill="1" applyBorder="1" applyAlignment="1">
      <alignment horizontal="right" vertical="center"/>
    </xf>
    <xf numFmtId="49" fontId="29" fillId="7" borderId="28" xfId="0" applyNumberFormat="1" applyFont="1" applyFill="1" applyBorder="1" applyAlignment="1">
      <alignment horizontal="left" vertical="center" wrapText="1"/>
    </xf>
    <xf numFmtId="39" fontId="29" fillId="10" borderId="13" xfId="0" applyNumberFormat="1" applyFont="1" applyFill="1" applyBorder="1" applyAlignment="1">
      <alignment horizontal="right" vertical="center"/>
    </xf>
    <xf numFmtId="39" fontId="29" fillId="10" borderId="29" xfId="0" applyNumberFormat="1" applyFont="1" applyFill="1" applyBorder="1" applyAlignment="1">
      <alignment horizontal="right" vertical="center"/>
    </xf>
    <xf numFmtId="39" fontId="36" fillId="14" borderId="31" xfId="0" applyNumberFormat="1" applyFont="1" applyFill="1" applyBorder="1" applyAlignment="1">
      <alignment horizontal="right" vertical="center"/>
    </xf>
    <xf numFmtId="49" fontId="40" fillId="15" borderId="30" xfId="0" applyNumberFormat="1" applyFont="1" applyFill="1" applyBorder="1" applyAlignment="1">
      <alignment horizontal="left" vertical="center" wrapText="1"/>
    </xf>
    <xf numFmtId="39" fontId="36" fillId="15" borderId="31" xfId="0" applyNumberFormat="1" applyFont="1" applyFill="1" applyBorder="1" applyAlignment="1">
      <alignment horizontal="right" vertical="center"/>
    </xf>
    <xf numFmtId="49" fontId="41" fillId="11" borderId="24" xfId="0" applyNumberFormat="1" applyFont="1" applyFill="1" applyBorder="1" applyAlignment="1">
      <alignment horizontal="left" vertical="center" wrapText="1"/>
    </xf>
    <xf numFmtId="39" fontId="37" fillId="11" borderId="0" xfId="0" applyNumberFormat="1" applyFont="1" applyFill="1" applyAlignment="1">
      <alignment horizontal="right" vertical="center"/>
    </xf>
    <xf numFmtId="39" fontId="37" fillId="11" borderId="25" xfId="0" applyNumberFormat="1" applyFont="1" applyFill="1" applyBorder="1" applyAlignment="1">
      <alignment horizontal="right" vertical="center"/>
    </xf>
    <xf numFmtId="49" fontId="41" fillId="11" borderId="26" xfId="0" applyNumberFormat="1" applyFont="1" applyFill="1" applyBorder="1" applyAlignment="1">
      <alignment horizontal="left" vertical="center" wrapText="1"/>
    </xf>
    <xf numFmtId="39" fontId="37" fillId="11" borderId="27" xfId="0" applyNumberFormat="1" applyFont="1" applyFill="1" applyBorder="1" applyAlignment="1">
      <alignment horizontal="right" vertical="center"/>
    </xf>
    <xf numFmtId="49" fontId="37" fillId="12" borderId="24" xfId="0" applyNumberFormat="1" applyFont="1" applyFill="1" applyBorder="1" applyAlignment="1">
      <alignment horizontal="left" vertical="center" wrapText="1"/>
    </xf>
    <xf numFmtId="39" fontId="37" fillId="12" borderId="0" xfId="0" applyNumberFormat="1" applyFont="1" applyFill="1" applyAlignment="1">
      <alignment horizontal="right" vertical="center"/>
    </xf>
    <xf numFmtId="39" fontId="37" fillId="12" borderId="25" xfId="0" applyNumberFormat="1" applyFont="1" applyFill="1" applyBorder="1" applyAlignment="1">
      <alignment horizontal="right" vertical="center"/>
    </xf>
    <xf numFmtId="49" fontId="37" fillId="12" borderId="26" xfId="0" applyNumberFormat="1" applyFont="1" applyFill="1" applyBorder="1" applyAlignment="1">
      <alignment horizontal="left" vertical="center" wrapText="1"/>
    </xf>
    <xf numFmtId="39" fontId="37" fillId="12" borderId="13" xfId="0" applyNumberFormat="1" applyFont="1" applyFill="1" applyBorder="1" applyAlignment="1">
      <alignment horizontal="right" vertical="center"/>
    </xf>
    <xf numFmtId="39" fontId="37" fillId="12" borderId="27" xfId="0" applyNumberFormat="1" applyFont="1" applyFill="1" applyBorder="1" applyAlignment="1">
      <alignment horizontal="right" vertical="center"/>
    </xf>
    <xf numFmtId="49" fontId="30" fillId="2" borderId="32" xfId="0" applyNumberFormat="1" applyFont="1" applyFill="1" applyBorder="1" applyAlignment="1">
      <alignment horizontal="left" vertical="center" wrapText="1"/>
    </xf>
    <xf numFmtId="39" fontId="30" fillId="2" borderId="2" xfId="0" applyNumberFormat="1" applyFont="1" applyFill="1" applyBorder="1" applyAlignment="1">
      <alignment horizontal="right" vertical="center"/>
    </xf>
    <xf numFmtId="39" fontId="30" fillId="2" borderId="33" xfId="0" applyNumberFormat="1" applyFont="1" applyFill="1" applyBorder="1" applyAlignment="1">
      <alignment horizontal="right" vertical="center"/>
    </xf>
    <xf numFmtId="49" fontId="34" fillId="7" borderId="0" xfId="24" applyNumberFormat="1" applyFont="1" applyFill="1" applyBorder="1" applyAlignment="1">
      <alignment vertical="top"/>
    </xf>
    <xf numFmtId="43" fontId="0" fillId="0" borderId="0" xfId="0" applyNumberFormat="1"/>
    <xf numFmtId="0" fontId="3" fillId="0" borderId="0" xfId="17" applyAlignment="1">
      <alignment horizontal="right"/>
    </xf>
    <xf numFmtId="39" fontId="36" fillId="14" borderId="13" xfId="0" applyNumberFormat="1" applyFont="1" applyFill="1" applyBorder="1" applyAlignment="1">
      <alignment horizontal="right" vertical="center"/>
    </xf>
    <xf numFmtId="0" fontId="21" fillId="8" borderId="34" xfId="0" applyFont="1" applyFill="1" applyBorder="1" applyAlignment="1">
      <alignment horizontal="center"/>
    </xf>
    <xf numFmtId="49" fontId="21" fillId="8" borderId="7" xfId="0" applyNumberFormat="1" applyFont="1" applyFill="1" applyBorder="1" applyAlignment="1">
      <alignment horizontal="center" vertical="center"/>
    </xf>
    <xf numFmtId="49" fontId="21" fillId="8" borderId="35" xfId="0" applyNumberFormat="1" applyFont="1" applyFill="1" applyBorder="1" applyAlignment="1">
      <alignment horizontal="center" vertical="center"/>
    </xf>
    <xf numFmtId="0" fontId="7" fillId="0" borderId="36" xfId="0" applyFont="1" applyFill="1" applyBorder="1" applyAlignment="1">
      <alignment horizontal="left" vertical="center" wrapText="1"/>
    </xf>
    <xf numFmtId="4" fontId="8" fillId="0" borderId="5" xfId="0" applyNumberFormat="1" applyFont="1" applyBorder="1" applyAlignment="1">
      <alignment horizontal="right" vertical="center" wrapText="1" indent="1"/>
    </xf>
    <xf numFmtId="0" fontId="8" fillId="4" borderId="1" xfId="0" applyFont="1" applyFill="1" applyBorder="1" applyAlignment="1">
      <alignment horizontal="left" vertical="center" wrapText="1"/>
    </xf>
    <xf numFmtId="43" fontId="11" fillId="0" borderId="5" xfId="1" applyFont="1" applyBorder="1" applyAlignment="1">
      <alignment horizontal="right" vertical="center" wrapText="1" indent="1"/>
    </xf>
    <xf numFmtId="49" fontId="30" fillId="9" borderId="32" xfId="0" applyNumberFormat="1" applyFont="1" applyFill="1" applyBorder="1" applyAlignment="1">
      <alignment horizontal="left" vertical="center" wrapText="1"/>
    </xf>
    <xf numFmtId="39" fontId="30" fillId="9" borderId="2" xfId="0" applyNumberFormat="1" applyFont="1" applyFill="1" applyBorder="1" applyAlignment="1">
      <alignment horizontal="right" vertical="center"/>
    </xf>
    <xf numFmtId="39" fontId="30" fillId="9" borderId="33" xfId="0" applyNumberFormat="1" applyFont="1" applyFill="1" applyBorder="1" applyAlignment="1">
      <alignment horizontal="right" vertical="center"/>
    </xf>
    <xf numFmtId="39" fontId="29" fillId="10" borderId="0" xfId="0" applyNumberFormat="1" applyFont="1" applyFill="1" applyBorder="1" applyAlignment="1">
      <alignment horizontal="right" vertical="center"/>
    </xf>
    <xf numFmtId="49" fontId="21" fillId="8" borderId="21" xfId="0" applyNumberFormat="1" applyFont="1" applyFill="1" applyBorder="1" applyAlignment="1">
      <alignment horizontal="center" vertical="center"/>
    </xf>
    <xf numFmtId="49" fontId="21" fillId="8" borderId="22" xfId="0" applyNumberFormat="1" applyFont="1" applyFill="1" applyBorder="1" applyAlignment="1">
      <alignment horizontal="center" vertical="center"/>
    </xf>
    <xf numFmtId="49" fontId="22" fillId="7" borderId="19" xfId="0" applyNumberFormat="1" applyFont="1" applyFill="1" applyBorder="1" applyAlignment="1">
      <alignment horizontal="left" vertical="center" wrapText="1"/>
    </xf>
    <xf numFmtId="168" fontId="12" fillId="7" borderId="20" xfId="0" applyNumberFormat="1" applyFont="1" applyFill="1" applyBorder="1" applyAlignment="1">
      <alignment horizontal="right" vertical="center"/>
    </xf>
    <xf numFmtId="49" fontId="21" fillId="8" borderId="17" xfId="0" applyNumberFormat="1" applyFont="1" applyFill="1" applyBorder="1" applyAlignment="1">
      <alignment horizontal="center" vertical="center" wrapText="1"/>
    </xf>
    <xf numFmtId="49" fontId="12" fillId="9" borderId="15" xfId="0" applyNumberFormat="1" applyFont="1" applyFill="1" applyBorder="1" applyAlignment="1">
      <alignment horizontal="left" vertical="center"/>
    </xf>
    <xf numFmtId="167" fontId="12" fillId="9" borderId="21" xfId="0" applyNumberFormat="1" applyFont="1" applyFill="1" applyBorder="1" applyAlignment="1">
      <alignment horizontal="right" vertical="center"/>
    </xf>
    <xf numFmtId="167" fontId="12" fillId="9" borderId="22" xfId="0" applyNumberFormat="1" applyFont="1" applyFill="1" applyBorder="1" applyAlignment="1">
      <alignment horizontal="right" vertical="center"/>
    </xf>
    <xf numFmtId="167" fontId="22" fillId="7" borderId="20" xfId="0" applyNumberFormat="1" applyFont="1" applyFill="1" applyBorder="1" applyAlignment="1">
      <alignment horizontal="right" vertical="center"/>
    </xf>
    <xf numFmtId="49" fontId="12" fillId="7" borderId="0" xfId="0" applyNumberFormat="1" applyFont="1" applyFill="1" applyAlignment="1">
      <alignment horizontal="left" vertical="center"/>
    </xf>
    <xf numFmtId="167" fontId="12" fillId="7" borderId="0" xfId="0" applyNumberFormat="1" applyFont="1" applyFill="1" applyAlignment="1">
      <alignment horizontal="right" vertical="center"/>
    </xf>
    <xf numFmtId="49" fontId="29" fillId="7" borderId="19" xfId="0" applyNumberFormat="1" applyFont="1" applyFill="1" applyBorder="1" applyAlignment="1">
      <alignment horizontal="left" vertical="center"/>
    </xf>
    <xf numFmtId="167" fontId="29" fillId="7" borderId="0" xfId="0" applyNumberFormat="1" applyFont="1" applyFill="1" applyAlignment="1">
      <alignment horizontal="right" vertical="center"/>
    </xf>
    <xf numFmtId="167" fontId="29" fillId="7" borderId="20" xfId="0" applyNumberFormat="1" applyFont="1" applyFill="1" applyBorder="1" applyAlignment="1">
      <alignment horizontal="right" vertical="center"/>
    </xf>
    <xf numFmtId="49" fontId="30" fillId="2" borderId="37" xfId="0" applyNumberFormat="1" applyFont="1" applyFill="1" applyBorder="1" applyAlignment="1">
      <alignment horizontal="left" vertical="center"/>
    </xf>
    <xf numFmtId="49" fontId="36" fillId="14" borderId="1" xfId="0" applyNumberFormat="1" applyFont="1" applyFill="1" applyBorder="1" applyAlignment="1">
      <alignment horizontal="left" vertical="center" wrapText="1"/>
    </xf>
    <xf numFmtId="39" fontId="36" fillId="14" borderId="3" xfId="0" applyNumberFormat="1" applyFont="1" applyFill="1" applyBorder="1" applyAlignment="1">
      <alignment horizontal="right" vertical="center"/>
    </xf>
    <xf numFmtId="49" fontId="36" fillId="15" borderId="1" xfId="0" applyNumberFormat="1" applyFont="1" applyFill="1" applyBorder="1" applyAlignment="1">
      <alignment horizontal="left" vertical="center" wrapText="1"/>
    </xf>
    <xf numFmtId="49" fontId="37" fillId="11" borderId="4" xfId="0" applyNumberFormat="1" applyFont="1" applyFill="1" applyBorder="1" applyAlignment="1">
      <alignment horizontal="left" vertical="center" wrapText="1"/>
    </xf>
    <xf numFmtId="39" fontId="37" fillId="11" borderId="0" xfId="0" applyNumberFormat="1" applyFont="1" applyFill="1" applyBorder="1" applyAlignment="1">
      <alignment horizontal="right" vertical="center"/>
    </xf>
    <xf numFmtId="39" fontId="37" fillId="11" borderId="5" xfId="0" applyNumberFormat="1" applyFont="1" applyFill="1" applyBorder="1" applyAlignment="1">
      <alignment horizontal="right" vertical="center"/>
    </xf>
    <xf numFmtId="49" fontId="37" fillId="11" borderId="12" xfId="0" applyNumberFormat="1" applyFont="1" applyFill="1" applyBorder="1" applyAlignment="1">
      <alignment horizontal="left" vertical="center" wrapText="1"/>
    </xf>
    <xf numFmtId="39" fontId="37" fillId="11" borderId="14" xfId="0" applyNumberFormat="1" applyFont="1" applyFill="1" applyBorder="1" applyAlignment="1">
      <alignment horizontal="right" vertical="center"/>
    </xf>
    <xf numFmtId="49" fontId="36" fillId="14" borderId="12" xfId="0" applyNumberFormat="1" applyFont="1" applyFill="1" applyBorder="1" applyAlignment="1">
      <alignment horizontal="left" vertical="center" wrapText="1"/>
    </xf>
    <xf numFmtId="39" fontId="36" fillId="14" borderId="14" xfId="0" applyNumberFormat="1" applyFont="1" applyFill="1" applyBorder="1" applyAlignment="1">
      <alignment horizontal="right" vertical="center"/>
    </xf>
    <xf numFmtId="49" fontId="12" fillId="9" borderId="32" xfId="0" applyNumberFormat="1" applyFont="1" applyFill="1" applyBorder="1" applyAlignment="1">
      <alignment horizontal="left" vertical="center" wrapText="1"/>
    </xf>
    <xf numFmtId="49" fontId="40" fillId="14" borderId="30" xfId="0" applyNumberFormat="1" applyFont="1" applyFill="1" applyBorder="1" applyAlignment="1">
      <alignment horizontal="left" vertical="center" wrapText="1"/>
    </xf>
    <xf numFmtId="49" fontId="35" fillId="13" borderId="1" xfId="0" applyNumberFormat="1" applyFont="1" applyFill="1" applyBorder="1" applyAlignment="1">
      <alignment horizontal="center" vertical="center"/>
    </xf>
    <xf numFmtId="49" fontId="35" fillId="13" borderId="2" xfId="0" applyNumberFormat="1" applyFont="1" applyFill="1" applyBorder="1" applyAlignment="1">
      <alignment horizontal="center" vertical="center"/>
    </xf>
    <xf numFmtId="49" fontId="35" fillId="13" borderId="3" xfId="0" applyNumberFormat="1" applyFont="1" applyFill="1" applyBorder="1" applyAlignment="1">
      <alignment horizontal="center" vertical="center"/>
    </xf>
    <xf numFmtId="49" fontId="29" fillId="7" borderId="32" xfId="0" applyNumberFormat="1" applyFont="1" applyFill="1" applyBorder="1" applyAlignment="1">
      <alignment horizontal="left" vertical="center" wrapText="1"/>
    </xf>
    <xf numFmtId="39" fontId="29" fillId="10" borderId="2" xfId="0" applyNumberFormat="1" applyFont="1" applyFill="1" applyBorder="1" applyAlignment="1">
      <alignment horizontal="right" vertical="center"/>
    </xf>
    <xf numFmtId="39" fontId="29" fillId="10" borderId="33" xfId="0" applyNumberFormat="1" applyFont="1" applyFill="1" applyBorder="1" applyAlignment="1">
      <alignment horizontal="right" vertical="center"/>
    </xf>
    <xf numFmtId="49" fontId="41" fillId="11" borderId="30" xfId="0" applyNumberFormat="1" applyFont="1" applyFill="1" applyBorder="1" applyAlignment="1">
      <alignment horizontal="left" vertical="center" wrapText="1"/>
    </xf>
    <xf numFmtId="39" fontId="37" fillId="11" borderId="2" xfId="0" applyNumberFormat="1" applyFont="1" applyFill="1" applyBorder="1" applyAlignment="1">
      <alignment horizontal="right" vertical="center"/>
    </xf>
    <xf numFmtId="39" fontId="37" fillId="11" borderId="31" xfId="0" applyNumberFormat="1" applyFont="1" applyFill="1" applyBorder="1" applyAlignment="1">
      <alignment horizontal="right" vertical="center"/>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21" fillId="8" borderId="15" xfId="0" applyNumberFormat="1" applyFont="1" applyFill="1" applyBorder="1" applyAlignment="1">
      <alignment horizontal="center" vertical="center"/>
    </xf>
    <xf numFmtId="49" fontId="21" fillId="8" borderId="21" xfId="0" applyNumberFormat="1" applyFont="1" applyFill="1" applyBorder="1" applyAlignment="1">
      <alignment horizontal="center" vertical="center" wrapText="1"/>
    </xf>
    <xf numFmtId="49" fontId="21" fillId="8" borderId="22" xfId="0" applyNumberFormat="1" applyFont="1" applyFill="1" applyBorder="1" applyAlignment="1">
      <alignment horizontal="center" vertical="center" wrapText="1"/>
    </xf>
    <xf numFmtId="49" fontId="21" fillId="8" borderId="15" xfId="0" applyNumberFormat="1"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49" fontId="36" fillId="15" borderId="12" xfId="0" applyNumberFormat="1" applyFont="1" applyFill="1" applyBorder="1" applyAlignment="1">
      <alignment horizontal="left" vertical="center" wrapText="1"/>
    </xf>
    <xf numFmtId="39" fontId="36" fillId="15" borderId="13" xfId="0" applyNumberFormat="1" applyFont="1" applyFill="1" applyBorder="1" applyAlignment="1">
      <alignment horizontal="right" vertical="center"/>
    </xf>
    <xf numFmtId="39" fontId="36" fillId="15" borderId="14" xfId="0" applyNumberFormat="1" applyFont="1" applyFill="1" applyBorder="1" applyAlignment="1">
      <alignment horizontal="right" vertical="center"/>
    </xf>
    <xf numFmtId="49" fontId="37" fillId="11" borderId="0" xfId="0" applyNumberFormat="1" applyFont="1" applyFill="1" applyBorder="1" applyAlignment="1">
      <alignment horizontal="left" vertical="center" wrapText="1"/>
    </xf>
    <xf numFmtId="168" fontId="44" fillId="2" borderId="22" xfId="0" applyNumberFormat="1" applyFont="1" applyFill="1" applyBorder="1" applyAlignment="1">
      <alignment horizontal="right" vertical="center"/>
    </xf>
    <xf numFmtId="49" fontId="45" fillId="7" borderId="19" xfId="0" applyNumberFormat="1" applyFont="1" applyFill="1" applyBorder="1" applyAlignment="1">
      <alignment horizontal="left" vertical="center"/>
    </xf>
    <xf numFmtId="169" fontId="45" fillId="7" borderId="0" xfId="0" applyNumberFormat="1" applyFont="1" applyFill="1" applyAlignment="1">
      <alignment horizontal="right" vertical="center"/>
    </xf>
    <xf numFmtId="169" fontId="46" fillId="7" borderId="20" xfId="0" applyNumberFormat="1" applyFont="1" applyFill="1" applyBorder="1" applyAlignment="1">
      <alignment horizontal="right" vertical="center"/>
    </xf>
    <xf numFmtId="49" fontId="44" fillId="2" borderId="15" xfId="0" applyNumberFormat="1" applyFont="1" applyFill="1" applyBorder="1" applyAlignment="1">
      <alignment horizontal="left" vertical="center" wrapText="1"/>
    </xf>
    <xf numFmtId="169" fontId="46" fillId="2" borderId="21" xfId="0" applyNumberFormat="1" applyFont="1" applyFill="1" applyBorder="1" applyAlignment="1">
      <alignment horizontal="right" vertical="center"/>
    </xf>
    <xf numFmtId="169" fontId="46" fillId="2" borderId="22" xfId="0" applyNumberFormat="1" applyFont="1" applyFill="1" applyBorder="1" applyAlignment="1">
      <alignment horizontal="right" vertical="center"/>
    </xf>
    <xf numFmtId="49" fontId="29" fillId="7" borderId="0" xfId="0" applyNumberFormat="1" applyFont="1" applyFill="1" applyBorder="1" applyAlignment="1">
      <alignment horizontal="left" vertical="center" wrapText="1"/>
    </xf>
    <xf numFmtId="0" fontId="40" fillId="13" borderId="38" xfId="0" applyFont="1" applyFill="1" applyBorder="1" applyAlignment="1">
      <alignment horizontal="left" vertical="center"/>
    </xf>
    <xf numFmtId="49" fontId="35" fillId="13" borderId="39" xfId="0" applyNumberFormat="1" applyFont="1" applyFill="1" applyBorder="1" applyAlignment="1">
      <alignment horizontal="center" vertical="center"/>
    </xf>
    <xf numFmtId="49" fontId="35" fillId="13" borderId="40" xfId="0" applyNumberFormat="1" applyFont="1" applyFill="1" applyBorder="1" applyAlignment="1">
      <alignment horizontal="center" vertical="center"/>
    </xf>
    <xf numFmtId="49" fontId="36" fillId="14" borderId="30" xfId="0" applyNumberFormat="1" applyFont="1" applyFill="1" applyBorder="1" applyAlignment="1">
      <alignment horizontal="left" vertical="center" wrapText="1"/>
    </xf>
    <xf numFmtId="49" fontId="37" fillId="12" borderId="30" xfId="0" applyNumberFormat="1" applyFont="1" applyFill="1" applyBorder="1" applyAlignment="1">
      <alignment horizontal="left" vertical="center" wrapText="1"/>
    </xf>
    <xf numFmtId="39" fontId="37" fillId="12" borderId="2" xfId="0" applyNumberFormat="1" applyFont="1" applyFill="1" applyBorder="1" applyAlignment="1">
      <alignment horizontal="right" vertical="center"/>
    </xf>
    <xf numFmtId="39" fontId="37" fillId="12" borderId="31" xfId="0" applyNumberFormat="1" applyFont="1" applyFill="1" applyBorder="1" applyAlignment="1">
      <alignment horizontal="right" vertical="center"/>
    </xf>
    <xf numFmtId="39" fontId="37" fillId="12" borderId="0" xfId="0" applyNumberFormat="1" applyFont="1" applyFill="1" applyBorder="1" applyAlignment="1">
      <alignment horizontal="right" vertical="center"/>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0" fillId="7" borderId="0" xfId="24" applyFont="1" applyFill="1" applyAlignment="1">
      <alignment horizontal="center" vertical="center" wrapText="1"/>
    </xf>
    <xf numFmtId="0" fontId="39" fillId="0" borderId="0" xfId="21" applyFont="1" applyAlignment="1">
      <alignment horizontal="left" vertical="center"/>
    </xf>
    <xf numFmtId="49" fontId="26" fillId="7" borderId="0" xfId="0" applyNumberFormat="1" applyFont="1" applyFill="1" applyAlignment="1">
      <alignment horizontal="left" vertical="center"/>
    </xf>
    <xf numFmtId="49" fontId="24" fillId="7" borderId="0" xfId="0" applyNumberFormat="1" applyFont="1" applyFill="1" applyAlignment="1">
      <alignment horizontal="center" vertical="center"/>
    </xf>
    <xf numFmtId="49" fontId="26" fillId="7" borderId="0" xfId="25" applyNumberFormat="1" applyFont="1" applyFill="1" applyAlignment="1">
      <alignment horizontal="left" vertical="center"/>
    </xf>
    <xf numFmtId="49" fontId="21" fillId="8" borderId="15" xfId="0" applyNumberFormat="1" applyFont="1" applyFill="1" applyBorder="1" applyAlignment="1">
      <alignment horizontal="center" vertical="center"/>
    </xf>
    <xf numFmtId="49" fontId="21" fillId="8" borderId="16" xfId="0" applyNumberFormat="1" applyFont="1" applyFill="1" applyBorder="1" applyAlignment="1">
      <alignment horizontal="center" vertical="center"/>
    </xf>
    <xf numFmtId="0" fontId="0" fillId="0" borderId="0" xfId="0" applyAlignment="1">
      <alignment horizontal="left"/>
    </xf>
    <xf numFmtId="49" fontId="21" fillId="8" borderId="21" xfId="0" applyNumberFormat="1" applyFont="1" applyFill="1" applyBorder="1" applyAlignment="1">
      <alignment horizontal="center" vertical="center" wrapText="1"/>
    </xf>
    <xf numFmtId="49" fontId="21" fillId="8" borderId="22" xfId="0" applyNumberFormat="1" applyFont="1" applyFill="1" applyBorder="1" applyAlignment="1">
      <alignment horizontal="center" vertical="center" wrapText="1"/>
    </xf>
    <xf numFmtId="49" fontId="31" fillId="7" borderId="0" xfId="0" applyNumberFormat="1" applyFont="1" applyFill="1" applyAlignment="1">
      <alignment horizontal="center" vertical="center"/>
    </xf>
    <xf numFmtId="49" fontId="21" fillId="8" borderId="15" xfId="0" applyNumberFormat="1" applyFont="1" applyFill="1" applyBorder="1" applyAlignment="1">
      <alignment horizontal="center" vertical="center" wrapText="1"/>
    </xf>
    <xf numFmtId="49" fontId="21" fillId="8" borderId="23" xfId="0" applyNumberFormat="1"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4" xfId="0" applyFont="1" applyFill="1" applyBorder="1" applyAlignment="1">
      <alignment horizontal="center" vertical="center"/>
    </xf>
  </cellXfs>
  <cellStyles count="28">
    <cellStyle name="Euro" xfId="2"/>
    <cellStyle name="Migliaia" xfId="1" builtinId="3"/>
    <cellStyle name="Migliaia [0] 2" xfId="3"/>
    <cellStyle name="Migliaia [0] 3" xfId="4"/>
    <cellStyle name="Migliaia [0] 4" xfId="5"/>
    <cellStyle name="Migliaia 10" xfId="6"/>
    <cellStyle name="Migliaia 11" xfId="7"/>
    <cellStyle name="Migliaia 12" xfId="8"/>
    <cellStyle name="Migliaia 13" xfId="20"/>
    <cellStyle name="Migliaia 13 2" xfId="22"/>
    <cellStyle name="Migliaia 2" xfId="9"/>
    <cellStyle name="Migliaia 3" xfId="10"/>
    <cellStyle name="Migliaia 4" xfId="11"/>
    <cellStyle name="Migliaia 5" xfId="12"/>
    <cellStyle name="Migliaia 6" xfId="13"/>
    <cellStyle name="Migliaia 7" xfId="14"/>
    <cellStyle name="Migliaia 8" xfId="15"/>
    <cellStyle name="Migliaia 9" xfId="16"/>
    <cellStyle name="Normale" xfId="0" builtinId="0"/>
    <cellStyle name="Normale 10" xfId="27"/>
    <cellStyle name="Normale 2" xfId="17"/>
    <cellStyle name="Normale 3" xfId="18"/>
    <cellStyle name="Normale 4" xfId="19"/>
    <cellStyle name="Normale 5" xfId="21"/>
    <cellStyle name="Normale 6" xfId="23"/>
    <cellStyle name="Normale 7" xfId="24"/>
    <cellStyle name="Normale 8" xfId="25"/>
    <cellStyle name="Normale 9" xfId="26"/>
  </cellStyles>
  <dxfs count="0"/>
  <tableStyles count="0" defaultTableStyle="TableStyleMedium2" defaultPivotStyle="PivotStyleLight16"/>
  <colors>
    <mruColors>
      <color rgb="FFFFFFFF"/>
      <color rgb="FFDBE5F1"/>
      <color rgb="FFD8D8D8"/>
      <color rgb="FF0B64A0"/>
      <color rgb="FFD8F2F2"/>
      <color rgb="FF4F81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rgs.rgs.tesoro.it\igb\01-Struttura\03-Uffici\20\Tesoreria%20Banca%20Italia\Conto%20Riassuntivo\elaborazioni\CRT%20pubblicazione\Copia%20di%2001-2017%20nuo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
      <sheetName val="INS.DATI"/>
      <sheetName val="AMM.VARIE"/>
      <sheetName val="DARE-AVERE"/>
      <sheetName val="DEBITI"/>
      <sheetName val="CREDITI"/>
      <sheetName val="SI.VALORI"/>
      <sheetName val="DEB.PUB.INT."/>
      <sheetName val="INC.PAG."/>
      <sheetName val="MOV.CASSA"/>
      <sheetName val="CODICE"/>
      <sheetName val="Analisi del conto CRT 12-2016"/>
      <sheetName val="Classificazione Economica"/>
      <sheetName val="eNTRATE NOVEMBRE"/>
      <sheetName val="Dettaglio per Capo e Capitolo"/>
      <sheetName val="collettivi"/>
      <sheetName val="titoli da regolare"/>
      <sheetName val="firma"/>
      <sheetName val="MOV.CASSA (consip)"/>
      <sheetName val="DEBITI (consip)"/>
      <sheetName val="CREDITI (cosip)"/>
      <sheetName val="AMM.VARIE (consip)"/>
      <sheetName val="DEB.PUB.INT. (consip)"/>
      <sheetName val="SPEC-108"/>
    </sheetNames>
    <sheetDataSet>
      <sheetData sheetId="0"/>
      <sheetData sheetId="1">
        <row r="4">
          <cell r="C4" t="str">
            <v>AL 31 GENNAIO 2017</v>
          </cell>
        </row>
      </sheetData>
      <sheetData sheetId="2"/>
      <sheetData sheetId="3">
        <row r="9">
          <cell r="M9">
            <v>2037577843468.4497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3"/>
  <sheetViews>
    <sheetView showGridLines="0" zoomScaleNormal="100" workbookViewId="0">
      <selection activeCell="A26" sqref="A26"/>
    </sheetView>
  </sheetViews>
  <sheetFormatPr defaultRowHeight="12.75"/>
  <cols>
    <col min="1" max="1" width="23.42578125" customWidth="1"/>
    <col min="2" max="3" width="20.42578125" customWidth="1"/>
    <col min="4" max="4" width="19.140625" customWidth="1"/>
    <col min="5" max="5" width="19.140625" bestFit="1" customWidth="1"/>
  </cols>
  <sheetData>
    <row r="1" spans="1:4">
      <c r="A1" s="96" t="s">
        <v>362</v>
      </c>
      <c r="B1" s="97"/>
      <c r="C1" s="97"/>
    </row>
    <row r="2" spans="1:4">
      <c r="A2" s="97"/>
      <c r="B2" s="97"/>
      <c r="C2" s="97"/>
    </row>
    <row r="3" spans="1:4">
      <c r="A3" s="97"/>
      <c r="B3" s="96" t="s">
        <v>944</v>
      </c>
      <c r="C3" s="97"/>
    </row>
    <row r="4" spans="1:4">
      <c r="A4" s="97"/>
      <c r="B4" s="97"/>
      <c r="C4" s="97"/>
    </row>
    <row r="5" spans="1:4" ht="30" customHeight="1">
      <c r="A5" s="29"/>
      <c r="B5" s="30" t="s">
        <v>7</v>
      </c>
      <c r="C5" s="30" t="s">
        <v>8</v>
      </c>
      <c r="D5" s="31" t="s">
        <v>9</v>
      </c>
    </row>
    <row r="6" spans="1:4" ht="15" customHeight="1">
      <c r="A6" s="56" t="s">
        <v>10</v>
      </c>
      <c r="B6" s="41"/>
      <c r="C6" s="41"/>
      <c r="D6" s="42"/>
    </row>
    <row r="7" spans="1:4" ht="15" customHeight="1">
      <c r="A7" s="55" t="s">
        <v>11</v>
      </c>
      <c r="B7" s="37">
        <v>210617197766.14999</v>
      </c>
      <c r="C7" s="41"/>
      <c r="D7" s="42"/>
    </row>
    <row r="8" spans="1:4" ht="15" customHeight="1">
      <c r="A8" s="55" t="s">
        <v>12</v>
      </c>
      <c r="B8" s="41"/>
      <c r="C8" s="37">
        <v>266070131841.17999</v>
      </c>
      <c r="D8" s="42"/>
    </row>
    <row r="9" spans="1:4" ht="15" customHeight="1">
      <c r="A9" s="55" t="s">
        <v>13</v>
      </c>
      <c r="B9" s="41"/>
      <c r="C9" s="37">
        <v>98212718836.960007</v>
      </c>
      <c r="D9" s="42"/>
    </row>
    <row r="10" spans="1:4" ht="15" customHeight="1">
      <c r="A10" s="55" t="s">
        <v>55</v>
      </c>
      <c r="B10" s="37">
        <v>150377082392.56</v>
      </c>
      <c r="C10" s="41"/>
      <c r="D10" s="42"/>
    </row>
    <row r="11" spans="1:4" ht="25.5" customHeight="1">
      <c r="A11" s="71" t="s">
        <v>14</v>
      </c>
      <c r="B11" s="72">
        <f>SUM(B6:B10)</f>
        <v>360994280158.70996</v>
      </c>
      <c r="C11" s="72">
        <f t="shared" ref="C11" si="0">SUM(C6:C10)</f>
        <v>364282850678.14001</v>
      </c>
      <c r="D11" s="73">
        <f>+B11-C11</f>
        <v>-3288570519.4300537</v>
      </c>
    </row>
    <row r="12" spans="1:4" ht="15" customHeight="1">
      <c r="A12" s="56" t="s">
        <v>15</v>
      </c>
      <c r="B12" s="41"/>
      <c r="C12" s="41"/>
      <c r="D12" s="42"/>
    </row>
    <row r="13" spans="1:4" ht="15" customHeight="1">
      <c r="A13" s="55" t="s">
        <v>16</v>
      </c>
      <c r="B13" s="37">
        <v>1002955338819.53</v>
      </c>
      <c r="C13" s="37">
        <v>975398579676.93005</v>
      </c>
      <c r="D13" s="38">
        <f>B13-C13</f>
        <v>27556759142.599976</v>
      </c>
    </row>
    <row r="14" spans="1:4" ht="15" customHeight="1">
      <c r="A14" s="55" t="s">
        <v>17</v>
      </c>
      <c r="B14" s="37">
        <v>224928865191.32999</v>
      </c>
      <c r="C14" s="37">
        <v>249197053814.5</v>
      </c>
      <c r="D14" s="38">
        <f>B14-C14</f>
        <v>-24268188623.170013</v>
      </c>
    </row>
    <row r="15" spans="1:4" ht="24" customHeight="1">
      <c r="A15" s="66" t="s">
        <v>91</v>
      </c>
      <c r="B15" s="67">
        <v>42157670593.940002</v>
      </c>
      <c r="C15" s="67">
        <v>13935362677.25</v>
      </c>
      <c r="D15" s="78">
        <f>B15-C15</f>
        <v>28222307916.690002</v>
      </c>
    </row>
    <row r="16" spans="1:4" ht="25.5" customHeight="1">
      <c r="A16" s="74" t="s">
        <v>14</v>
      </c>
      <c r="B16" s="75">
        <f>SUM(B13:B14)</f>
        <v>1227884204010.8601</v>
      </c>
      <c r="C16" s="75">
        <f>SUM(C13:C14)</f>
        <v>1224595633491.4302</v>
      </c>
      <c r="D16" s="76">
        <f>+B16-C16</f>
        <v>3288570519.4299316</v>
      </c>
    </row>
    <row r="17" spans="1:5" ht="15" customHeight="1">
      <c r="A17" s="55" t="s">
        <v>18</v>
      </c>
      <c r="B17" s="41"/>
      <c r="C17" s="41"/>
      <c r="D17" s="42"/>
    </row>
    <row r="18" spans="1:5" ht="25.5" customHeight="1">
      <c r="A18" s="63" t="s">
        <v>64</v>
      </c>
      <c r="B18" s="64">
        <f>+B11+B16</f>
        <v>1588878484169.5701</v>
      </c>
      <c r="C18" s="64">
        <f>+C11+C16</f>
        <v>1588878484169.5703</v>
      </c>
      <c r="D18" s="65"/>
      <c r="E18" s="70"/>
    </row>
    <row r="19" spans="1:5">
      <c r="A19" s="57" t="s">
        <v>89</v>
      </c>
      <c r="B19" s="58"/>
      <c r="C19" s="58"/>
      <c r="D19" s="59"/>
    </row>
    <row r="20" spans="1:5" ht="33.75">
      <c r="A20" s="60" t="s">
        <v>90</v>
      </c>
      <c r="B20" s="61">
        <f>B18-B15</f>
        <v>1546720813575.6301</v>
      </c>
      <c r="C20" s="61">
        <f>C18-C15</f>
        <v>1574943121492.3203</v>
      </c>
      <c r="D20" s="62">
        <f>B20-C20</f>
        <v>-28222307916.690186</v>
      </c>
    </row>
    <row r="23" spans="1:5">
      <c r="C23" s="70"/>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43"/>
  <sheetViews>
    <sheetView showGridLines="0" workbookViewId="0">
      <selection activeCell="D4" sqref="D4"/>
    </sheetView>
  </sheetViews>
  <sheetFormatPr defaultRowHeight="12.75"/>
  <cols>
    <col min="1" max="1" width="36.140625" style="80" customWidth="1"/>
    <col min="2" max="22" width="14.85546875" style="80" customWidth="1"/>
    <col min="23" max="16384" width="9.140625" style="80"/>
  </cols>
  <sheetData>
    <row r="1" spans="1:22" s="79" customFormat="1" ht="14.45" customHeight="1">
      <c r="A1" s="223" t="s">
        <v>377</v>
      </c>
      <c r="B1" s="223"/>
      <c r="C1" s="223"/>
      <c r="D1" s="223"/>
      <c r="E1" s="229"/>
      <c r="F1" s="229"/>
      <c r="G1" s="229"/>
      <c r="H1" s="229"/>
      <c r="I1" s="223"/>
      <c r="J1" s="223"/>
      <c r="K1" s="223"/>
      <c r="L1" s="223"/>
      <c r="M1" s="229"/>
      <c r="N1" s="229"/>
      <c r="O1" s="229"/>
      <c r="P1" s="229"/>
    </row>
    <row r="2" spans="1:22" s="79" customFormat="1" ht="18" customHeight="1">
      <c r="A2" s="225"/>
      <c r="B2" s="225"/>
      <c r="C2" s="225"/>
      <c r="D2" s="225"/>
      <c r="E2" s="225"/>
      <c r="F2" s="225"/>
      <c r="G2" s="225"/>
    </row>
    <row r="3" spans="1:22" s="79" customFormat="1" ht="18.2" customHeight="1">
      <c r="A3" s="100"/>
      <c r="B3" s="100" t="s">
        <v>944</v>
      </c>
      <c r="C3" s="100"/>
      <c r="D3" s="100"/>
      <c r="E3" s="100"/>
      <c r="F3" s="100"/>
      <c r="G3" s="100"/>
      <c r="I3" s="100"/>
      <c r="K3" s="100"/>
    </row>
    <row r="4" spans="1:22" s="79" customFormat="1" ht="14.25" customHeight="1"/>
    <row r="5" spans="1:22" s="79" customFormat="1" ht="18.2" customHeight="1"/>
    <row r="6" spans="1:22" s="79" customFormat="1" ht="24.6" customHeight="1"/>
    <row r="7" spans="1:22" s="79" customFormat="1" ht="56.25">
      <c r="A7" s="195" t="s">
        <v>638</v>
      </c>
      <c r="B7" s="193" t="s">
        <v>675</v>
      </c>
      <c r="C7" s="193" t="s">
        <v>676</v>
      </c>
      <c r="D7" s="193" t="s">
        <v>677</v>
      </c>
      <c r="E7" s="193" t="s">
        <v>678</v>
      </c>
      <c r="F7" s="193" t="s">
        <v>679</v>
      </c>
      <c r="G7" s="193" t="s">
        <v>680</v>
      </c>
      <c r="H7" s="193" t="s">
        <v>681</v>
      </c>
      <c r="I7" s="193" t="s">
        <v>682</v>
      </c>
      <c r="J7" s="193" t="s">
        <v>683</v>
      </c>
      <c r="K7" s="193" t="s">
        <v>684</v>
      </c>
      <c r="L7" s="193" t="s">
        <v>685</v>
      </c>
      <c r="M7" s="193" t="s">
        <v>686</v>
      </c>
      <c r="N7" s="193" t="s">
        <v>687</v>
      </c>
      <c r="O7" s="193" t="s">
        <v>924</v>
      </c>
      <c r="P7" s="193" t="s">
        <v>688</v>
      </c>
      <c r="Q7" s="193" t="s">
        <v>689</v>
      </c>
      <c r="R7" s="193" t="s">
        <v>690</v>
      </c>
      <c r="S7" s="193" t="s">
        <v>691</v>
      </c>
      <c r="T7" s="193" t="s">
        <v>692</v>
      </c>
      <c r="U7" s="193" t="s">
        <v>693</v>
      </c>
      <c r="V7" s="194" t="s">
        <v>64</v>
      </c>
    </row>
    <row r="8" spans="1:22" s="79" customFormat="1" ht="22.9" customHeight="1">
      <c r="A8" s="156" t="s">
        <v>641</v>
      </c>
      <c r="B8" s="87"/>
      <c r="C8" s="87"/>
      <c r="D8" s="87"/>
      <c r="E8" s="87">
        <v>1069108720</v>
      </c>
      <c r="F8" s="87"/>
      <c r="G8" s="87"/>
      <c r="H8" s="87"/>
      <c r="I8" s="87"/>
      <c r="J8" s="87"/>
      <c r="K8" s="87"/>
      <c r="L8" s="87"/>
      <c r="M8" s="87"/>
      <c r="N8" s="87"/>
      <c r="O8" s="87"/>
      <c r="P8" s="87"/>
      <c r="Q8" s="87"/>
      <c r="R8" s="87"/>
      <c r="S8" s="87">
        <v>2109114.5</v>
      </c>
      <c r="T8" s="87"/>
      <c r="U8" s="87"/>
      <c r="V8" s="157">
        <v>1071217834.5</v>
      </c>
    </row>
    <row r="9" spans="1:22" s="79" customFormat="1" ht="32.450000000000003" customHeight="1">
      <c r="A9" s="156" t="s">
        <v>642</v>
      </c>
      <c r="B9" s="87">
        <v>193400894.94999999</v>
      </c>
      <c r="C9" s="87">
        <v>109176883.33</v>
      </c>
      <c r="D9" s="87">
        <v>12245204.470000001</v>
      </c>
      <c r="E9" s="87">
        <v>5148876</v>
      </c>
      <c r="F9" s="87"/>
      <c r="G9" s="87"/>
      <c r="H9" s="87"/>
      <c r="I9" s="87"/>
      <c r="J9" s="87"/>
      <c r="K9" s="87"/>
      <c r="L9" s="87"/>
      <c r="M9" s="87"/>
      <c r="N9" s="87">
        <v>721198.48</v>
      </c>
      <c r="O9" s="87">
        <v>850000</v>
      </c>
      <c r="P9" s="87"/>
      <c r="Q9" s="87"/>
      <c r="R9" s="87"/>
      <c r="S9" s="87"/>
      <c r="T9" s="87"/>
      <c r="U9" s="87"/>
      <c r="V9" s="157">
        <v>321543057.23000002</v>
      </c>
    </row>
    <row r="10" spans="1:22" s="79" customFormat="1" ht="18.2" customHeight="1">
      <c r="A10" s="156" t="s">
        <v>643</v>
      </c>
      <c r="B10" s="87">
        <v>24382483.59</v>
      </c>
      <c r="C10" s="87">
        <v>2695961.61</v>
      </c>
      <c r="D10" s="87">
        <v>1334191.8500000001</v>
      </c>
      <c r="E10" s="87">
        <v>47579840348.160004</v>
      </c>
      <c r="F10" s="87"/>
      <c r="G10" s="87"/>
      <c r="H10" s="87"/>
      <c r="I10" s="87"/>
      <c r="J10" s="87">
        <v>13141967.779999999</v>
      </c>
      <c r="K10" s="87"/>
      <c r="L10" s="87"/>
      <c r="M10" s="87">
        <v>24413.69</v>
      </c>
      <c r="N10" s="87">
        <v>1047101.23</v>
      </c>
      <c r="O10" s="87">
        <v>438211564.51999998</v>
      </c>
      <c r="P10" s="87"/>
      <c r="Q10" s="87"/>
      <c r="R10" s="87"/>
      <c r="S10" s="87"/>
      <c r="T10" s="87"/>
      <c r="U10" s="87">
        <v>14171940.92</v>
      </c>
      <c r="V10" s="157">
        <v>48074849973.349998</v>
      </c>
    </row>
    <row r="11" spans="1:22" s="79" customFormat="1" ht="18.2" customHeight="1">
      <c r="A11" s="156" t="s">
        <v>644</v>
      </c>
      <c r="B11" s="87">
        <v>316725336.70999998</v>
      </c>
      <c r="C11" s="87">
        <v>91835476.420000002</v>
      </c>
      <c r="D11" s="87">
        <v>2968262</v>
      </c>
      <c r="E11" s="87">
        <v>314797848.68000001</v>
      </c>
      <c r="F11" s="87">
        <v>11281390.300000001</v>
      </c>
      <c r="G11" s="87"/>
      <c r="H11" s="87">
        <v>712801277.77999997</v>
      </c>
      <c r="I11" s="87">
        <v>11475210015.18</v>
      </c>
      <c r="J11" s="87"/>
      <c r="K11" s="87"/>
      <c r="L11" s="87"/>
      <c r="M11" s="87">
        <v>72895463.359999999</v>
      </c>
      <c r="N11" s="87">
        <v>12351285.789999999</v>
      </c>
      <c r="O11" s="87">
        <v>4520000000</v>
      </c>
      <c r="P11" s="87"/>
      <c r="Q11" s="87"/>
      <c r="R11" s="87">
        <v>40500000</v>
      </c>
      <c r="S11" s="87"/>
      <c r="T11" s="87">
        <v>495436411.18000001</v>
      </c>
      <c r="U11" s="87"/>
      <c r="V11" s="157">
        <v>18066802767.400002</v>
      </c>
    </row>
    <row r="12" spans="1:22" s="79" customFormat="1" ht="18.2" customHeight="1">
      <c r="A12" s="156" t="s">
        <v>645</v>
      </c>
      <c r="B12" s="87">
        <v>7412409520.5200005</v>
      </c>
      <c r="C12" s="87">
        <v>744330453.84000003</v>
      </c>
      <c r="D12" s="87">
        <v>458964597</v>
      </c>
      <c r="E12" s="87">
        <v>1694294.08</v>
      </c>
      <c r="F12" s="87">
        <v>568373</v>
      </c>
      <c r="G12" s="87"/>
      <c r="H12" s="87">
        <v>80591</v>
      </c>
      <c r="I12" s="87"/>
      <c r="J12" s="87">
        <v>366016.87</v>
      </c>
      <c r="K12" s="87">
        <v>83080000</v>
      </c>
      <c r="L12" s="87"/>
      <c r="M12" s="87">
        <v>6829261.4100000001</v>
      </c>
      <c r="N12" s="87">
        <v>1033240105.95</v>
      </c>
      <c r="O12" s="87"/>
      <c r="P12" s="87"/>
      <c r="Q12" s="87"/>
      <c r="R12" s="87">
        <v>6487442.4299999997</v>
      </c>
      <c r="S12" s="87"/>
      <c r="T12" s="87"/>
      <c r="U12" s="87"/>
      <c r="V12" s="157">
        <v>9748050656.1000004</v>
      </c>
    </row>
    <row r="13" spans="1:22" s="79" customFormat="1" ht="18.2" customHeight="1">
      <c r="A13" s="156" t="s">
        <v>646</v>
      </c>
      <c r="B13" s="87">
        <v>2528830196.6999998</v>
      </c>
      <c r="C13" s="87">
        <v>750268915.37</v>
      </c>
      <c r="D13" s="87">
        <v>163487048.02000001</v>
      </c>
      <c r="E13" s="87">
        <v>136986837.44</v>
      </c>
      <c r="F13" s="87">
        <v>105474917.28</v>
      </c>
      <c r="G13" s="87"/>
      <c r="H13" s="87"/>
      <c r="I13" s="87"/>
      <c r="J13" s="87">
        <v>110219.4</v>
      </c>
      <c r="K13" s="87"/>
      <c r="L13" s="87"/>
      <c r="M13" s="87">
        <v>5391367.5700000003</v>
      </c>
      <c r="N13" s="87">
        <v>63428600.890000001</v>
      </c>
      <c r="O13" s="87"/>
      <c r="P13" s="87"/>
      <c r="Q13" s="87"/>
      <c r="R13" s="87"/>
      <c r="S13" s="87"/>
      <c r="T13" s="87"/>
      <c r="U13" s="87"/>
      <c r="V13" s="157">
        <v>3753978102.6700001</v>
      </c>
    </row>
    <row r="14" spans="1:22" s="79" customFormat="1" ht="18.2" customHeight="1">
      <c r="A14" s="156" t="s">
        <v>647</v>
      </c>
      <c r="B14" s="87">
        <v>3706390722.6399999</v>
      </c>
      <c r="C14" s="87">
        <v>1022935099.23</v>
      </c>
      <c r="D14" s="87">
        <v>234607756.00999999</v>
      </c>
      <c r="E14" s="87"/>
      <c r="F14" s="87">
        <v>41066039.359999999</v>
      </c>
      <c r="G14" s="87"/>
      <c r="H14" s="87">
        <v>2755122</v>
      </c>
      <c r="I14" s="87"/>
      <c r="J14" s="87">
        <v>30090</v>
      </c>
      <c r="K14" s="87">
        <v>37087533</v>
      </c>
      <c r="L14" s="87"/>
      <c r="M14" s="87">
        <v>11019340.130000001</v>
      </c>
      <c r="N14" s="87">
        <v>168887361.16999999</v>
      </c>
      <c r="O14" s="87">
        <v>1168375</v>
      </c>
      <c r="P14" s="87"/>
      <c r="Q14" s="87"/>
      <c r="R14" s="87"/>
      <c r="S14" s="87"/>
      <c r="T14" s="87"/>
      <c r="U14" s="87"/>
      <c r="V14" s="157">
        <v>5225947438.54</v>
      </c>
    </row>
    <row r="15" spans="1:22" s="79" customFormat="1" ht="18.2" customHeight="1">
      <c r="A15" s="156" t="s">
        <v>648</v>
      </c>
      <c r="B15" s="87">
        <v>829135028.78999996</v>
      </c>
      <c r="C15" s="87">
        <v>104391442.90000001</v>
      </c>
      <c r="D15" s="87">
        <v>49072385.670000002</v>
      </c>
      <c r="E15" s="87">
        <v>41548071.5</v>
      </c>
      <c r="F15" s="87">
        <v>13052703.91</v>
      </c>
      <c r="G15" s="87"/>
      <c r="H15" s="87">
        <v>3500</v>
      </c>
      <c r="I15" s="87"/>
      <c r="J15" s="87">
        <v>1927451.66</v>
      </c>
      <c r="K15" s="87">
        <v>2816196.97</v>
      </c>
      <c r="L15" s="87"/>
      <c r="M15" s="87">
        <v>917216.2</v>
      </c>
      <c r="N15" s="87">
        <v>30656563.789999999</v>
      </c>
      <c r="O15" s="87">
        <v>167337707.83000001</v>
      </c>
      <c r="P15" s="87">
        <v>35401.03</v>
      </c>
      <c r="Q15" s="87"/>
      <c r="R15" s="87"/>
      <c r="S15" s="87">
        <v>424333693.55000001</v>
      </c>
      <c r="T15" s="87"/>
      <c r="U15" s="87">
        <v>19520398.34</v>
      </c>
      <c r="V15" s="157">
        <v>1684747762.1400001</v>
      </c>
    </row>
    <row r="16" spans="1:22" s="79" customFormat="1" ht="18.2" customHeight="1">
      <c r="A16" s="156" t="s">
        <v>649</v>
      </c>
      <c r="B16" s="87">
        <v>28912829.949999999</v>
      </c>
      <c r="C16" s="87">
        <v>14892453.369999999</v>
      </c>
      <c r="D16" s="87">
        <v>1891923.34</v>
      </c>
      <c r="E16" s="87">
        <v>131116355.08</v>
      </c>
      <c r="F16" s="87">
        <v>376999.62</v>
      </c>
      <c r="G16" s="87">
        <v>56650910.380000003</v>
      </c>
      <c r="H16" s="87">
        <v>302166</v>
      </c>
      <c r="I16" s="87"/>
      <c r="J16" s="87"/>
      <c r="K16" s="87"/>
      <c r="L16" s="87"/>
      <c r="M16" s="87">
        <v>255195.87</v>
      </c>
      <c r="N16" s="87">
        <v>45177846.950000003</v>
      </c>
      <c r="O16" s="87">
        <v>6568597.4299999997</v>
      </c>
      <c r="P16" s="87">
        <v>15286092.74</v>
      </c>
      <c r="Q16" s="87"/>
      <c r="R16" s="87"/>
      <c r="S16" s="87"/>
      <c r="T16" s="87"/>
      <c r="U16" s="87"/>
      <c r="V16" s="157">
        <v>301431370.73000002</v>
      </c>
    </row>
    <row r="17" spans="1:22" s="79" customFormat="1" ht="18.2" customHeight="1">
      <c r="A17" s="156" t="s">
        <v>650</v>
      </c>
      <c r="B17" s="87">
        <v>5231842.5999999996</v>
      </c>
      <c r="C17" s="87">
        <v>3778034.22</v>
      </c>
      <c r="D17" s="87">
        <v>340509.61</v>
      </c>
      <c r="E17" s="87">
        <v>15100000</v>
      </c>
      <c r="F17" s="87">
        <v>6900617.3799999999</v>
      </c>
      <c r="G17" s="87">
        <v>8028069.0899999999</v>
      </c>
      <c r="H17" s="87">
        <v>50593.87</v>
      </c>
      <c r="I17" s="87"/>
      <c r="J17" s="87"/>
      <c r="K17" s="87">
        <v>247672.56</v>
      </c>
      <c r="L17" s="87"/>
      <c r="M17" s="87">
        <v>731768.99</v>
      </c>
      <c r="N17" s="87">
        <v>54304.44</v>
      </c>
      <c r="O17" s="87">
        <v>138914908.5</v>
      </c>
      <c r="P17" s="87"/>
      <c r="Q17" s="87"/>
      <c r="R17" s="87"/>
      <c r="S17" s="87"/>
      <c r="T17" s="87"/>
      <c r="U17" s="87"/>
      <c r="V17" s="157">
        <v>179378321.25999999</v>
      </c>
    </row>
    <row r="18" spans="1:22" s="79" customFormat="1" ht="18.2" customHeight="1">
      <c r="A18" s="156" t="s">
        <v>651</v>
      </c>
      <c r="B18" s="87">
        <v>15611188.66</v>
      </c>
      <c r="C18" s="87">
        <v>2840624.29</v>
      </c>
      <c r="D18" s="87">
        <v>1007407.69</v>
      </c>
      <c r="E18" s="87"/>
      <c r="F18" s="87">
        <v>4476780000</v>
      </c>
      <c r="G18" s="87">
        <v>37915698.32</v>
      </c>
      <c r="H18" s="87">
        <v>12175297.789999999</v>
      </c>
      <c r="I18" s="87"/>
      <c r="J18" s="87"/>
      <c r="K18" s="87"/>
      <c r="L18" s="87"/>
      <c r="M18" s="87">
        <v>584263.47</v>
      </c>
      <c r="N18" s="87">
        <v>17298555.629999999</v>
      </c>
      <c r="O18" s="87">
        <v>151864.17000000001</v>
      </c>
      <c r="P18" s="87">
        <v>1327593960.95</v>
      </c>
      <c r="Q18" s="87"/>
      <c r="R18" s="87"/>
      <c r="S18" s="87"/>
      <c r="T18" s="87">
        <v>1161762928</v>
      </c>
      <c r="U18" s="87"/>
      <c r="V18" s="157">
        <v>7053721788.9700003</v>
      </c>
    </row>
    <row r="19" spans="1:22" s="79" customFormat="1" ht="18.2" customHeight="1">
      <c r="A19" s="156" t="s">
        <v>652</v>
      </c>
      <c r="B19" s="87">
        <v>3664923.22</v>
      </c>
      <c r="C19" s="87">
        <v>992390.63</v>
      </c>
      <c r="D19" s="87">
        <v>234603.01</v>
      </c>
      <c r="E19" s="87">
        <v>2574004.44</v>
      </c>
      <c r="F19" s="87">
        <v>563970.79</v>
      </c>
      <c r="G19" s="87"/>
      <c r="H19" s="87">
        <v>588683</v>
      </c>
      <c r="I19" s="87"/>
      <c r="J19" s="87"/>
      <c r="K19" s="87"/>
      <c r="L19" s="87"/>
      <c r="M19" s="87">
        <v>6751</v>
      </c>
      <c r="N19" s="87">
        <v>32513.88</v>
      </c>
      <c r="O19" s="87"/>
      <c r="P19" s="87"/>
      <c r="Q19" s="87"/>
      <c r="R19" s="87"/>
      <c r="S19" s="87"/>
      <c r="T19" s="87"/>
      <c r="U19" s="87"/>
      <c r="V19" s="157">
        <v>8657839.9700000007</v>
      </c>
    </row>
    <row r="20" spans="1:22" s="79" customFormat="1" ht="22.9" customHeight="1">
      <c r="A20" s="156" t="s">
        <v>653</v>
      </c>
      <c r="B20" s="87">
        <v>71549732.569999993</v>
      </c>
      <c r="C20" s="87">
        <v>55211947.82</v>
      </c>
      <c r="D20" s="87">
        <v>4402828.21</v>
      </c>
      <c r="E20" s="87">
        <v>2489540691.77</v>
      </c>
      <c r="F20" s="87"/>
      <c r="G20" s="87">
        <v>1151396173.98</v>
      </c>
      <c r="H20" s="87">
        <v>601865.97</v>
      </c>
      <c r="I20" s="87"/>
      <c r="J20" s="87"/>
      <c r="K20" s="87">
        <v>8199.41</v>
      </c>
      <c r="L20" s="87"/>
      <c r="M20" s="87">
        <v>9001801.2899999991</v>
      </c>
      <c r="N20" s="87">
        <v>9990970.75</v>
      </c>
      <c r="O20" s="87">
        <v>60626045.130000003</v>
      </c>
      <c r="P20" s="87">
        <v>1206231218.6800001</v>
      </c>
      <c r="Q20" s="87"/>
      <c r="R20" s="87"/>
      <c r="S20" s="87"/>
      <c r="T20" s="87"/>
      <c r="U20" s="87"/>
      <c r="V20" s="157">
        <v>5058561475.5799999</v>
      </c>
    </row>
    <row r="21" spans="1:22" s="79" customFormat="1" ht="18.2" customHeight="1">
      <c r="A21" s="156" t="s">
        <v>654</v>
      </c>
      <c r="B21" s="87">
        <v>47760197.649999999</v>
      </c>
      <c r="C21" s="87">
        <v>6038442.1399999997</v>
      </c>
      <c r="D21" s="87">
        <v>2964753.07</v>
      </c>
      <c r="E21" s="87"/>
      <c r="F21" s="87"/>
      <c r="G21" s="87"/>
      <c r="H21" s="87"/>
      <c r="I21" s="87"/>
      <c r="J21" s="87"/>
      <c r="K21" s="87"/>
      <c r="L21" s="87"/>
      <c r="M21" s="87"/>
      <c r="N21" s="87">
        <v>42625497.159999996</v>
      </c>
      <c r="O21" s="87">
        <v>718948031.34000003</v>
      </c>
      <c r="P21" s="87">
        <v>108557272.76000001</v>
      </c>
      <c r="Q21" s="87">
        <v>12394.97</v>
      </c>
      <c r="R21" s="87">
        <v>304867</v>
      </c>
      <c r="S21" s="87">
        <v>187679034.34999999</v>
      </c>
      <c r="T21" s="87"/>
      <c r="U21" s="87"/>
      <c r="V21" s="157">
        <v>1114890490.4400001</v>
      </c>
    </row>
    <row r="22" spans="1:22" s="79" customFormat="1" ht="18.2" customHeight="1">
      <c r="A22" s="156" t="s">
        <v>655</v>
      </c>
      <c r="B22" s="87">
        <v>22085137.190000001</v>
      </c>
      <c r="C22" s="87">
        <v>7444471.4100000001</v>
      </c>
      <c r="D22" s="87">
        <v>1436980.74</v>
      </c>
      <c r="E22" s="87">
        <v>86570063</v>
      </c>
      <c r="F22" s="87"/>
      <c r="G22" s="87">
        <v>110198652.77</v>
      </c>
      <c r="H22" s="87">
        <v>4059312.87</v>
      </c>
      <c r="I22" s="87"/>
      <c r="J22" s="87"/>
      <c r="K22" s="87"/>
      <c r="L22" s="87"/>
      <c r="M22" s="87">
        <v>1656.1</v>
      </c>
      <c r="N22" s="87">
        <v>14569080.18</v>
      </c>
      <c r="O22" s="87"/>
      <c r="P22" s="87"/>
      <c r="Q22" s="87"/>
      <c r="R22" s="87"/>
      <c r="S22" s="87"/>
      <c r="T22" s="87"/>
      <c r="U22" s="87"/>
      <c r="V22" s="157">
        <v>246365354.25999999</v>
      </c>
    </row>
    <row r="23" spans="1:22" s="79" customFormat="1" ht="22.9" customHeight="1">
      <c r="A23" s="156" t="s">
        <v>656</v>
      </c>
      <c r="B23" s="87">
        <v>4252724.75</v>
      </c>
      <c r="C23" s="87">
        <v>370252.67</v>
      </c>
      <c r="D23" s="87">
        <v>280922.78999999998</v>
      </c>
      <c r="E23" s="87">
        <v>48652001.75</v>
      </c>
      <c r="F23" s="87"/>
      <c r="G23" s="87"/>
      <c r="H23" s="87"/>
      <c r="I23" s="87"/>
      <c r="J23" s="87"/>
      <c r="K23" s="87">
        <v>374.26</v>
      </c>
      <c r="L23" s="87"/>
      <c r="M23" s="87"/>
      <c r="N23" s="87">
        <v>225471.58</v>
      </c>
      <c r="O23" s="87">
        <v>2058716.13</v>
      </c>
      <c r="P23" s="87"/>
      <c r="Q23" s="87"/>
      <c r="R23" s="87">
        <v>206349.92</v>
      </c>
      <c r="S23" s="87"/>
      <c r="T23" s="87"/>
      <c r="U23" s="87"/>
      <c r="V23" s="157">
        <v>56046813.850000001</v>
      </c>
    </row>
    <row r="24" spans="1:22" s="79" customFormat="1" ht="18.2" customHeight="1">
      <c r="A24" s="156" t="s">
        <v>657</v>
      </c>
      <c r="B24" s="87">
        <v>12595465.48</v>
      </c>
      <c r="C24" s="87">
        <v>1224794.3700000001</v>
      </c>
      <c r="D24" s="87">
        <v>815968.22</v>
      </c>
      <c r="E24" s="87">
        <v>142691840.53999999</v>
      </c>
      <c r="F24" s="87">
        <v>1500000</v>
      </c>
      <c r="G24" s="87"/>
      <c r="H24" s="87">
        <v>596461.04</v>
      </c>
      <c r="I24" s="87"/>
      <c r="J24" s="87"/>
      <c r="K24" s="87"/>
      <c r="L24" s="87"/>
      <c r="M24" s="87"/>
      <c r="N24" s="87">
        <v>654634.56999999995</v>
      </c>
      <c r="O24" s="87">
        <v>1055780442.46</v>
      </c>
      <c r="P24" s="87">
        <v>4000000</v>
      </c>
      <c r="Q24" s="87">
        <v>5000000</v>
      </c>
      <c r="R24" s="87">
        <v>150396724.93000001</v>
      </c>
      <c r="S24" s="87"/>
      <c r="T24" s="87"/>
      <c r="U24" s="87"/>
      <c r="V24" s="157">
        <v>1375256331.6099999</v>
      </c>
    </row>
    <row r="25" spans="1:22" s="79" customFormat="1" ht="22.9" customHeight="1">
      <c r="A25" s="156" t="s">
        <v>658</v>
      </c>
      <c r="B25" s="87">
        <v>227387359.61000001</v>
      </c>
      <c r="C25" s="87">
        <v>50024775.079999998</v>
      </c>
      <c r="D25" s="87">
        <v>14543036.23</v>
      </c>
      <c r="E25" s="87">
        <v>68206363.280000001</v>
      </c>
      <c r="F25" s="87"/>
      <c r="G25" s="87">
        <v>785715.8</v>
      </c>
      <c r="H25" s="87">
        <v>2260592.2999999998</v>
      </c>
      <c r="I25" s="87"/>
      <c r="J25" s="87">
        <v>1041302.33</v>
      </c>
      <c r="K25" s="87"/>
      <c r="L25" s="87"/>
      <c r="M25" s="87">
        <v>512563.81</v>
      </c>
      <c r="N25" s="87">
        <v>33457779.16</v>
      </c>
      <c r="O25" s="87">
        <v>95270193.620000005</v>
      </c>
      <c r="P25" s="87">
        <v>217261.77</v>
      </c>
      <c r="Q25" s="87"/>
      <c r="R25" s="87">
        <v>60912968.850000001</v>
      </c>
      <c r="S25" s="87">
        <v>470327</v>
      </c>
      <c r="T25" s="87"/>
      <c r="U25" s="87">
        <v>5637287.8099999996</v>
      </c>
      <c r="V25" s="157">
        <v>560727526.64999998</v>
      </c>
    </row>
    <row r="26" spans="1:22" s="79" customFormat="1" ht="18.2" customHeight="1">
      <c r="A26" s="156" t="s">
        <v>659</v>
      </c>
      <c r="B26" s="87">
        <v>1404589.01</v>
      </c>
      <c r="C26" s="87">
        <v>21457.91</v>
      </c>
      <c r="D26" s="87">
        <v>86144.7</v>
      </c>
      <c r="E26" s="87">
        <v>30888369.52</v>
      </c>
      <c r="F26" s="87"/>
      <c r="G26" s="87">
        <v>4958841.42</v>
      </c>
      <c r="H26" s="87"/>
      <c r="I26" s="87"/>
      <c r="J26" s="87"/>
      <c r="K26" s="87"/>
      <c r="L26" s="87"/>
      <c r="M26" s="87"/>
      <c r="N26" s="87">
        <v>76935614.599999994</v>
      </c>
      <c r="O26" s="87">
        <v>7624449.4299999997</v>
      </c>
      <c r="P26" s="87"/>
      <c r="Q26" s="87"/>
      <c r="R26" s="87"/>
      <c r="S26" s="87"/>
      <c r="T26" s="87"/>
      <c r="U26" s="87"/>
      <c r="V26" s="157">
        <v>121919466.59</v>
      </c>
    </row>
    <row r="27" spans="1:22" s="79" customFormat="1" ht="18.2" customHeight="1">
      <c r="A27" s="156" t="s">
        <v>660</v>
      </c>
      <c r="B27" s="87">
        <v>51468299.600000001</v>
      </c>
      <c r="C27" s="87">
        <v>28482554.510000002</v>
      </c>
      <c r="D27" s="87">
        <v>3086977.62</v>
      </c>
      <c r="E27" s="87">
        <v>1072930494.1900001</v>
      </c>
      <c r="F27" s="87">
        <v>347961647.45999998</v>
      </c>
      <c r="G27" s="87"/>
      <c r="H27" s="87">
        <v>15568515.32</v>
      </c>
      <c r="I27" s="87"/>
      <c r="J27" s="87"/>
      <c r="K27" s="87"/>
      <c r="L27" s="87"/>
      <c r="M27" s="87"/>
      <c r="N27" s="87">
        <v>122244.54</v>
      </c>
      <c r="O27" s="87">
        <v>3273810.08</v>
      </c>
      <c r="P27" s="87"/>
      <c r="Q27" s="87"/>
      <c r="R27" s="87"/>
      <c r="S27" s="87">
        <v>23402</v>
      </c>
      <c r="T27" s="87"/>
      <c r="U27" s="87"/>
      <c r="V27" s="157">
        <v>1522917945.3199999</v>
      </c>
    </row>
    <row r="28" spans="1:22" s="79" customFormat="1" ht="22.9" customHeight="1">
      <c r="A28" s="156" t="s">
        <v>661</v>
      </c>
      <c r="B28" s="87">
        <v>275847968.27999997</v>
      </c>
      <c r="C28" s="87">
        <v>56606602.329999998</v>
      </c>
      <c r="D28" s="87">
        <v>18021806.969999999</v>
      </c>
      <c r="E28" s="87">
        <v>172280190.93000001</v>
      </c>
      <c r="F28" s="87">
        <v>115699887.12</v>
      </c>
      <c r="G28" s="87">
        <v>8424021.8200000003</v>
      </c>
      <c r="H28" s="87"/>
      <c r="I28" s="87"/>
      <c r="J28" s="87">
        <v>4998981.43</v>
      </c>
      <c r="K28" s="87"/>
      <c r="L28" s="87"/>
      <c r="M28" s="87">
        <v>229135.83</v>
      </c>
      <c r="N28" s="87">
        <v>199145109.56999999</v>
      </c>
      <c r="O28" s="87">
        <v>1946041.75</v>
      </c>
      <c r="P28" s="87">
        <v>34943600.700000003</v>
      </c>
      <c r="Q28" s="87">
        <v>60819400.990000002</v>
      </c>
      <c r="R28" s="87"/>
      <c r="S28" s="87">
        <v>59192.29</v>
      </c>
      <c r="T28" s="87"/>
      <c r="U28" s="87">
        <v>27034451.030000001</v>
      </c>
      <c r="V28" s="157">
        <v>976056391.03999996</v>
      </c>
    </row>
    <row r="29" spans="1:22" s="79" customFormat="1" ht="18.2" customHeight="1">
      <c r="A29" s="156" t="s">
        <v>662</v>
      </c>
      <c r="B29" s="87">
        <v>20210559735.110001</v>
      </c>
      <c r="C29" s="87">
        <v>705014758.03999996</v>
      </c>
      <c r="D29" s="87">
        <v>1305714354.6600001</v>
      </c>
      <c r="E29" s="87">
        <v>294107941.07999998</v>
      </c>
      <c r="F29" s="87">
        <v>10396490.84</v>
      </c>
      <c r="G29" s="87">
        <v>2806399.87</v>
      </c>
      <c r="H29" s="87">
        <v>300092.82</v>
      </c>
      <c r="I29" s="87"/>
      <c r="J29" s="87"/>
      <c r="K29" s="87"/>
      <c r="L29" s="87"/>
      <c r="M29" s="87">
        <v>75053300.950000003</v>
      </c>
      <c r="N29" s="87">
        <v>1511069.78</v>
      </c>
      <c r="O29" s="87">
        <v>9380599.9100000001</v>
      </c>
      <c r="P29" s="87"/>
      <c r="Q29" s="87"/>
      <c r="R29" s="87"/>
      <c r="S29" s="87"/>
      <c r="T29" s="87"/>
      <c r="U29" s="87"/>
      <c r="V29" s="157">
        <v>22614844743.060001</v>
      </c>
    </row>
    <row r="30" spans="1:22" s="79" customFormat="1" ht="22.9" customHeight="1">
      <c r="A30" s="156" t="s">
        <v>663</v>
      </c>
      <c r="B30" s="87">
        <v>191680344.88999999</v>
      </c>
      <c r="C30" s="87">
        <v>2191599.58</v>
      </c>
      <c r="D30" s="87">
        <v>12480852.66</v>
      </c>
      <c r="E30" s="87">
        <v>1972931685.98</v>
      </c>
      <c r="F30" s="87">
        <v>3720452</v>
      </c>
      <c r="G30" s="87">
        <v>64473130</v>
      </c>
      <c r="H30" s="87"/>
      <c r="I30" s="87"/>
      <c r="J30" s="87">
        <v>1858420.41</v>
      </c>
      <c r="K30" s="87"/>
      <c r="L30" s="87"/>
      <c r="M30" s="87">
        <v>9601499.3300000001</v>
      </c>
      <c r="N30" s="87">
        <v>744.2</v>
      </c>
      <c r="O30" s="87">
        <v>16524.689999999999</v>
      </c>
      <c r="P30" s="87"/>
      <c r="Q30" s="87"/>
      <c r="R30" s="87"/>
      <c r="S30" s="87"/>
      <c r="T30" s="87"/>
      <c r="U30" s="87">
        <v>2260160.2400000002</v>
      </c>
      <c r="V30" s="157">
        <v>2261215413.98</v>
      </c>
    </row>
    <row r="31" spans="1:22" s="79" customFormat="1" ht="18.2" customHeight="1">
      <c r="A31" s="156" t="s">
        <v>664</v>
      </c>
      <c r="B31" s="87">
        <v>7191267.2699999996</v>
      </c>
      <c r="C31" s="87">
        <v>5340046.37</v>
      </c>
      <c r="D31" s="87">
        <v>454628.47</v>
      </c>
      <c r="E31" s="87">
        <v>15305885378.35</v>
      </c>
      <c r="F31" s="87">
        <v>498914413.87</v>
      </c>
      <c r="G31" s="87"/>
      <c r="H31" s="87"/>
      <c r="I31" s="87"/>
      <c r="J31" s="87"/>
      <c r="K31" s="87"/>
      <c r="L31" s="87"/>
      <c r="M31" s="87">
        <v>1229980.5900000001</v>
      </c>
      <c r="N31" s="87">
        <v>1525.86</v>
      </c>
      <c r="O31" s="87"/>
      <c r="P31" s="87"/>
      <c r="Q31" s="87"/>
      <c r="R31" s="87">
        <v>1073292.6100000001</v>
      </c>
      <c r="S31" s="87"/>
      <c r="T31" s="87"/>
      <c r="U31" s="87"/>
      <c r="V31" s="157">
        <v>15820090533.389999</v>
      </c>
    </row>
    <row r="32" spans="1:22" s="79" customFormat="1" ht="18.2" customHeight="1">
      <c r="A32" s="156" t="s">
        <v>665</v>
      </c>
      <c r="B32" s="87">
        <v>5671129959.0500002</v>
      </c>
      <c r="C32" s="87">
        <v>77255.75</v>
      </c>
      <c r="D32" s="87">
        <v>114460.97</v>
      </c>
      <c r="E32" s="87">
        <v>44005957494.379997</v>
      </c>
      <c r="F32" s="87">
        <v>250102799.24000001</v>
      </c>
      <c r="G32" s="87"/>
      <c r="H32" s="87"/>
      <c r="I32" s="87"/>
      <c r="J32" s="87"/>
      <c r="K32" s="87">
        <v>42000000</v>
      </c>
      <c r="L32" s="87"/>
      <c r="M32" s="87"/>
      <c r="N32" s="87"/>
      <c r="O32" s="87"/>
      <c r="P32" s="87"/>
      <c r="Q32" s="87"/>
      <c r="R32" s="87"/>
      <c r="S32" s="87"/>
      <c r="T32" s="87"/>
      <c r="U32" s="87"/>
      <c r="V32" s="157">
        <v>49969381969.389999</v>
      </c>
    </row>
    <row r="33" spans="1:22" s="79" customFormat="1" ht="18.2" customHeight="1">
      <c r="A33" s="156" t="s">
        <v>666</v>
      </c>
      <c r="B33" s="87">
        <v>6042149.0099999998</v>
      </c>
      <c r="C33" s="87">
        <v>2639651.2000000002</v>
      </c>
      <c r="D33" s="87">
        <v>385311.1</v>
      </c>
      <c r="E33" s="87">
        <v>632194961.55999994</v>
      </c>
      <c r="F33" s="87">
        <v>65853.62</v>
      </c>
      <c r="G33" s="87"/>
      <c r="H33" s="87"/>
      <c r="I33" s="87"/>
      <c r="J33" s="87"/>
      <c r="K33" s="87"/>
      <c r="L33" s="87"/>
      <c r="M33" s="87">
        <v>18654.75</v>
      </c>
      <c r="N33" s="87">
        <v>10292699.51</v>
      </c>
      <c r="O33" s="87">
        <v>5170400.75</v>
      </c>
      <c r="P33" s="87"/>
      <c r="Q33" s="87"/>
      <c r="R33" s="87"/>
      <c r="S33" s="87"/>
      <c r="T33" s="87"/>
      <c r="U33" s="87"/>
      <c r="V33" s="157">
        <v>656809681.5</v>
      </c>
    </row>
    <row r="34" spans="1:22" s="79" customFormat="1" ht="18.2" customHeight="1">
      <c r="A34" s="156" t="s">
        <v>667</v>
      </c>
      <c r="B34" s="87">
        <v>10877303.220000001</v>
      </c>
      <c r="C34" s="87">
        <v>6595261.4299999997</v>
      </c>
      <c r="D34" s="87">
        <v>701405.51</v>
      </c>
      <c r="E34" s="87">
        <v>101572147.52</v>
      </c>
      <c r="F34" s="87">
        <v>2428088540.9000001</v>
      </c>
      <c r="G34" s="87">
        <v>76960269.329999998</v>
      </c>
      <c r="H34" s="87">
        <v>5816203.3300000001</v>
      </c>
      <c r="I34" s="87"/>
      <c r="J34" s="87"/>
      <c r="K34" s="87">
        <v>9498.5</v>
      </c>
      <c r="L34" s="87"/>
      <c r="M34" s="87">
        <v>12097.25</v>
      </c>
      <c r="N34" s="87">
        <v>12583525.289999999</v>
      </c>
      <c r="O34" s="87"/>
      <c r="P34" s="87"/>
      <c r="Q34" s="87"/>
      <c r="R34" s="87"/>
      <c r="S34" s="87"/>
      <c r="T34" s="87"/>
      <c r="U34" s="87"/>
      <c r="V34" s="157">
        <v>2643216252.2800002</v>
      </c>
    </row>
    <row r="35" spans="1:22" s="79" customFormat="1" ht="18.2" customHeight="1">
      <c r="A35" s="156" t="s">
        <v>668</v>
      </c>
      <c r="B35" s="87"/>
      <c r="C35" s="87"/>
      <c r="D35" s="87"/>
      <c r="E35" s="87">
        <v>10660727.15</v>
      </c>
      <c r="F35" s="87"/>
      <c r="G35" s="87"/>
      <c r="H35" s="87"/>
      <c r="I35" s="87"/>
      <c r="J35" s="87"/>
      <c r="K35" s="87"/>
      <c r="L35" s="87"/>
      <c r="M35" s="87"/>
      <c r="N35" s="87"/>
      <c r="O35" s="87">
        <v>222380566.34</v>
      </c>
      <c r="P35" s="87"/>
      <c r="Q35" s="87"/>
      <c r="R35" s="87"/>
      <c r="S35" s="87"/>
      <c r="T35" s="87"/>
      <c r="U35" s="87"/>
      <c r="V35" s="157">
        <v>233041293.49000001</v>
      </c>
    </row>
    <row r="36" spans="1:22" s="79" customFormat="1" ht="22.9" customHeight="1">
      <c r="A36" s="156" t="s">
        <v>669</v>
      </c>
      <c r="B36" s="87">
        <v>1258242711.6600001</v>
      </c>
      <c r="C36" s="87">
        <v>804629087.45000005</v>
      </c>
      <c r="D36" s="87">
        <v>77286272.189999998</v>
      </c>
      <c r="E36" s="87">
        <v>1637052108.3800001</v>
      </c>
      <c r="F36" s="87">
        <v>84393289</v>
      </c>
      <c r="G36" s="87">
        <v>9306101.3399999999</v>
      </c>
      <c r="H36" s="87">
        <v>20946407.989999998</v>
      </c>
      <c r="I36" s="87"/>
      <c r="J36" s="87">
        <v>1239573179.9400001</v>
      </c>
      <c r="K36" s="87">
        <v>27078917361.27</v>
      </c>
      <c r="L36" s="87"/>
      <c r="M36" s="87">
        <v>1019626.82</v>
      </c>
      <c r="N36" s="87">
        <v>75788671.019999996</v>
      </c>
      <c r="O36" s="87">
        <v>4499631.13</v>
      </c>
      <c r="P36" s="87">
        <v>3753791</v>
      </c>
      <c r="Q36" s="87"/>
      <c r="R36" s="87"/>
      <c r="S36" s="87"/>
      <c r="T36" s="87"/>
      <c r="U36" s="87"/>
      <c r="V36" s="157">
        <v>32295408239.189999</v>
      </c>
    </row>
    <row r="37" spans="1:22" s="79" customFormat="1" ht="18.2" customHeight="1">
      <c r="A37" s="156" t="s">
        <v>670</v>
      </c>
      <c r="B37" s="87"/>
      <c r="C37" s="87"/>
      <c r="D37" s="87"/>
      <c r="E37" s="87">
        <v>298175897.13999999</v>
      </c>
      <c r="F37" s="87"/>
      <c r="G37" s="87"/>
      <c r="H37" s="87"/>
      <c r="I37" s="87"/>
      <c r="J37" s="87"/>
      <c r="K37" s="87"/>
      <c r="L37" s="87"/>
      <c r="M37" s="87"/>
      <c r="N37" s="87"/>
      <c r="O37" s="87"/>
      <c r="P37" s="87"/>
      <c r="Q37" s="87"/>
      <c r="R37" s="87"/>
      <c r="S37" s="87">
        <v>47266666.68</v>
      </c>
      <c r="T37" s="87"/>
      <c r="U37" s="87"/>
      <c r="V37" s="157">
        <v>345442563.81999999</v>
      </c>
    </row>
    <row r="38" spans="1:22" s="79" customFormat="1" ht="18.2" customHeight="1">
      <c r="A38" s="156" t="s">
        <v>671</v>
      </c>
      <c r="B38" s="87">
        <v>1006228.53</v>
      </c>
      <c r="C38" s="87">
        <v>189365.83</v>
      </c>
      <c r="D38" s="87">
        <v>66137.47</v>
      </c>
      <c r="E38" s="87">
        <v>11643666.25</v>
      </c>
      <c r="F38" s="87"/>
      <c r="G38" s="87"/>
      <c r="H38" s="87"/>
      <c r="I38" s="87"/>
      <c r="J38" s="87"/>
      <c r="K38" s="87"/>
      <c r="L38" s="87"/>
      <c r="M38" s="87"/>
      <c r="N38" s="87">
        <v>112007.16</v>
      </c>
      <c r="O38" s="87"/>
      <c r="P38" s="87"/>
      <c r="Q38" s="87"/>
      <c r="R38" s="87"/>
      <c r="S38" s="87"/>
      <c r="T38" s="87"/>
      <c r="U38" s="87"/>
      <c r="V38" s="157">
        <v>13017405.24</v>
      </c>
    </row>
    <row r="39" spans="1:22" s="79" customFormat="1" ht="22.9" customHeight="1">
      <c r="A39" s="156" t="s">
        <v>672</v>
      </c>
      <c r="B39" s="87">
        <v>663913794.05999994</v>
      </c>
      <c r="C39" s="87">
        <v>187298672.34</v>
      </c>
      <c r="D39" s="87">
        <v>16248274.5</v>
      </c>
      <c r="E39" s="87">
        <v>148248516.08000001</v>
      </c>
      <c r="F39" s="87">
        <v>42691587.670000002</v>
      </c>
      <c r="G39" s="87"/>
      <c r="H39" s="87">
        <v>75672167.189999998</v>
      </c>
      <c r="I39" s="87"/>
      <c r="J39" s="87">
        <v>321474.62</v>
      </c>
      <c r="K39" s="87">
        <v>21750973.039999999</v>
      </c>
      <c r="L39" s="87"/>
      <c r="M39" s="87">
        <v>10478304.07</v>
      </c>
      <c r="N39" s="87">
        <v>48531822.350000001</v>
      </c>
      <c r="O39" s="87"/>
      <c r="P39" s="87">
        <v>856866.49</v>
      </c>
      <c r="Q39" s="87"/>
      <c r="R39" s="87"/>
      <c r="S39" s="87"/>
      <c r="T39" s="87">
        <v>32817000</v>
      </c>
      <c r="U39" s="87"/>
      <c r="V39" s="157">
        <v>1248829452.4100001</v>
      </c>
    </row>
    <row r="40" spans="1:22" s="79" customFormat="1" ht="18.2" customHeight="1">
      <c r="A40" s="156" t="s">
        <v>673</v>
      </c>
      <c r="B40" s="87">
        <v>480224789</v>
      </c>
      <c r="C40" s="87"/>
      <c r="D40" s="87"/>
      <c r="E40" s="87"/>
      <c r="F40" s="87"/>
      <c r="G40" s="87"/>
      <c r="H40" s="87"/>
      <c r="I40" s="87"/>
      <c r="J40" s="87"/>
      <c r="K40" s="87"/>
      <c r="L40" s="87"/>
      <c r="M40" s="87"/>
      <c r="N40" s="87"/>
      <c r="O40" s="87"/>
      <c r="P40" s="87"/>
      <c r="Q40" s="87"/>
      <c r="R40" s="87"/>
      <c r="S40" s="87"/>
      <c r="T40" s="87"/>
      <c r="U40" s="87"/>
      <c r="V40" s="157">
        <v>480224789</v>
      </c>
    </row>
    <row r="41" spans="1:22" s="79" customFormat="1" ht="18.2" customHeight="1">
      <c r="A41" s="156" t="s">
        <v>674</v>
      </c>
      <c r="B41" s="87"/>
      <c r="C41" s="87">
        <v>357237474</v>
      </c>
      <c r="D41" s="87"/>
      <c r="E41" s="87"/>
      <c r="F41" s="87"/>
      <c r="G41" s="87"/>
      <c r="H41" s="87"/>
      <c r="I41" s="87"/>
      <c r="J41" s="87">
        <v>30676927560.57</v>
      </c>
      <c r="K41" s="87"/>
      <c r="L41" s="87"/>
      <c r="M41" s="87"/>
      <c r="N41" s="87"/>
      <c r="O41" s="87"/>
      <c r="P41" s="87"/>
      <c r="Q41" s="87"/>
      <c r="R41" s="87"/>
      <c r="S41" s="87"/>
      <c r="T41" s="87"/>
      <c r="U41" s="87">
        <v>98144094598.619995</v>
      </c>
      <c r="V41" s="157">
        <v>129178259633.19</v>
      </c>
    </row>
    <row r="42" spans="1:22" s="79" customFormat="1" ht="26.1" customHeight="1">
      <c r="A42" s="89" t="s">
        <v>64</v>
      </c>
      <c r="B42" s="90">
        <v>44279914724.269997</v>
      </c>
      <c r="C42" s="90">
        <v>5124776205.4399996</v>
      </c>
      <c r="D42" s="90">
        <v>2385245004.75</v>
      </c>
      <c r="E42" s="90">
        <v>117828105894.23</v>
      </c>
      <c r="F42" s="90">
        <v>8439599973.3599997</v>
      </c>
      <c r="G42" s="90">
        <v>1531903984.1199999</v>
      </c>
      <c r="H42" s="90">
        <v>854578850.26999998</v>
      </c>
      <c r="I42" s="90">
        <v>11475210015.18</v>
      </c>
      <c r="J42" s="90">
        <v>31940296665.009998</v>
      </c>
      <c r="K42" s="90">
        <v>27265917809.009998</v>
      </c>
      <c r="L42" s="90"/>
      <c r="M42" s="90">
        <v>205813662.47999999</v>
      </c>
      <c r="N42" s="90">
        <v>1899443905.48</v>
      </c>
      <c r="O42" s="90">
        <v>7460178470.21</v>
      </c>
      <c r="P42" s="90">
        <v>2701475466.1199999</v>
      </c>
      <c r="Q42" s="90">
        <v>65831795.960000001</v>
      </c>
      <c r="R42" s="90">
        <v>259881645.74000001</v>
      </c>
      <c r="S42" s="90">
        <v>661941430.37</v>
      </c>
      <c r="T42" s="90">
        <v>1690016339.1800001</v>
      </c>
      <c r="U42" s="90">
        <v>98212718836.960007</v>
      </c>
      <c r="V42" s="202">
        <v>364282850678.14001</v>
      </c>
    </row>
    <row r="43" spans="1:22" s="79" customFormat="1" ht="75.2" customHeight="1">
      <c r="A43" s="80"/>
      <c r="B43" s="80"/>
      <c r="C43" s="80"/>
      <c r="D43" s="80"/>
      <c r="E43" s="80"/>
      <c r="F43" s="80"/>
      <c r="G43" s="80"/>
      <c r="H43" s="80"/>
      <c r="I43" s="80"/>
      <c r="J43" s="80"/>
      <c r="K43" s="80"/>
      <c r="L43" s="80"/>
      <c r="M43" s="80"/>
      <c r="N43" s="80"/>
      <c r="O43" s="80"/>
      <c r="P43" s="80"/>
      <c r="Q43" s="80"/>
      <c r="R43" s="80"/>
      <c r="S43" s="80"/>
      <c r="T43" s="80"/>
      <c r="U43" s="80"/>
      <c r="V43" s="80"/>
    </row>
  </sheetData>
  <mergeCells count="3">
    <mergeCell ref="A2:G2"/>
    <mergeCell ref="A1:H1"/>
    <mergeCell ref="I1:P1"/>
  </mergeCells>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9"/>
  <sheetViews>
    <sheetView showGridLines="0" workbookViewId="0">
      <selection activeCell="A7" sqref="A7:J29"/>
    </sheetView>
  </sheetViews>
  <sheetFormatPr defaultRowHeight="12.75"/>
  <cols>
    <col min="1" max="1" width="48.140625" style="80" customWidth="1"/>
    <col min="2" max="2" width="15.28515625" style="80" customWidth="1"/>
    <col min="3" max="3" width="17.140625" style="80" customWidth="1"/>
    <col min="4" max="4" width="16.28515625" style="80" customWidth="1"/>
    <col min="5" max="6" width="15.140625" style="80" customWidth="1"/>
    <col min="7" max="10" width="16.5703125" style="80" customWidth="1"/>
    <col min="11" max="11" width="4.7109375" style="80" customWidth="1"/>
    <col min="12" max="16384" width="9.140625" style="80"/>
  </cols>
  <sheetData>
    <row r="1" spans="1:10" s="79" customFormat="1" ht="14.45" customHeight="1">
      <c r="A1" s="102" t="s">
        <v>368</v>
      </c>
      <c r="B1" s="83"/>
      <c r="C1" s="83"/>
      <c r="D1" s="83"/>
      <c r="E1" s="83"/>
      <c r="F1" s="83"/>
      <c r="G1" s="83"/>
      <c r="H1" s="83"/>
    </row>
    <row r="2" spans="1:10" s="79" customFormat="1" ht="14.25" customHeight="1">
      <c r="A2" s="232"/>
      <c r="B2" s="232"/>
      <c r="C2" s="232"/>
      <c r="D2" s="232"/>
      <c r="E2" s="232"/>
      <c r="F2" s="232"/>
      <c r="G2" s="232"/>
      <c r="H2" s="232"/>
    </row>
    <row r="3" spans="1:10" s="79" customFormat="1" ht="15" customHeight="1">
      <c r="A3" s="83"/>
      <c r="B3" s="103"/>
      <c r="C3" s="100" t="s">
        <v>944</v>
      </c>
      <c r="D3" s="103"/>
      <c r="E3" s="103"/>
      <c r="F3" s="103"/>
      <c r="G3" s="103"/>
      <c r="H3" s="103"/>
    </row>
    <row r="4" spans="1:10" s="79" customFormat="1" ht="15" customHeight="1">
      <c r="A4" s="94"/>
      <c r="B4" s="94"/>
      <c r="C4" s="94"/>
      <c r="D4" s="94"/>
      <c r="E4" s="94"/>
      <c r="F4" s="94"/>
      <c r="G4" s="94"/>
      <c r="H4" s="94"/>
    </row>
    <row r="5" spans="1:10" s="79" customFormat="1" ht="15.75" customHeight="1"/>
    <row r="6" spans="1:10" s="79" customFormat="1" ht="12.75" customHeight="1"/>
    <row r="7" spans="1:10" s="79" customFormat="1" ht="41.1" customHeight="1">
      <c r="A7" s="233" t="s">
        <v>694</v>
      </c>
      <c r="B7" s="234" t="s">
        <v>695</v>
      </c>
      <c r="C7" s="234"/>
      <c r="D7" s="234"/>
      <c r="E7" s="234" t="s">
        <v>696</v>
      </c>
      <c r="F7" s="234"/>
      <c r="G7" s="234" t="s">
        <v>697</v>
      </c>
      <c r="H7" s="234"/>
      <c r="I7" s="230" t="s">
        <v>698</v>
      </c>
      <c r="J7" s="231" t="s">
        <v>64</v>
      </c>
    </row>
    <row r="8" spans="1:10" s="79" customFormat="1" ht="33" customHeight="1">
      <c r="A8" s="233"/>
      <c r="B8" s="158" t="s">
        <v>699</v>
      </c>
      <c r="C8" s="158" t="s">
        <v>700</v>
      </c>
      <c r="D8" s="158" t="s">
        <v>701</v>
      </c>
      <c r="E8" s="158" t="s">
        <v>700</v>
      </c>
      <c r="F8" s="158" t="s">
        <v>702</v>
      </c>
      <c r="G8" s="158" t="s">
        <v>703</v>
      </c>
      <c r="H8" s="158" t="s">
        <v>108</v>
      </c>
      <c r="I8" s="230"/>
      <c r="J8" s="231"/>
    </row>
    <row r="9" spans="1:10" s="79" customFormat="1" ht="19.149999999999999" customHeight="1">
      <c r="A9" s="203" t="s">
        <v>675</v>
      </c>
      <c r="B9" s="204">
        <v>809431293.71000099</v>
      </c>
      <c r="C9" s="204">
        <v>5460485536.4899998</v>
      </c>
      <c r="D9" s="204">
        <v>324370190.80000001</v>
      </c>
      <c r="E9" s="204">
        <v>474693695.47000003</v>
      </c>
      <c r="F9" s="204">
        <v>37332054.770000003</v>
      </c>
      <c r="G9" s="204">
        <v>36903623328.860001</v>
      </c>
      <c r="H9" s="204">
        <v>269978624.17000002</v>
      </c>
      <c r="I9" s="204"/>
      <c r="J9" s="205">
        <v>44279914724.269997</v>
      </c>
    </row>
    <row r="10" spans="1:10" s="79" customFormat="1" ht="19.149999999999999" customHeight="1">
      <c r="A10" s="203" t="s">
        <v>676</v>
      </c>
      <c r="B10" s="204">
        <v>452331142.81999999</v>
      </c>
      <c r="C10" s="204">
        <v>1231189678.3599999</v>
      </c>
      <c r="D10" s="204">
        <v>1585369032.4300001</v>
      </c>
      <c r="E10" s="204">
        <v>1110625604.52</v>
      </c>
      <c r="F10" s="204">
        <v>699806872.67999995</v>
      </c>
      <c r="G10" s="204">
        <v>45453874.630000003</v>
      </c>
      <c r="H10" s="204">
        <v>0</v>
      </c>
      <c r="I10" s="204"/>
      <c r="J10" s="205">
        <v>5124776205.4399996</v>
      </c>
    </row>
    <row r="11" spans="1:10" s="79" customFormat="1" ht="19.149999999999999" customHeight="1">
      <c r="A11" s="203" t="s">
        <v>677</v>
      </c>
      <c r="B11" s="204">
        <v>6438427.1299999999</v>
      </c>
      <c r="C11" s="204">
        <v>2088122.48</v>
      </c>
      <c r="D11" s="204">
        <v>96949.6</v>
      </c>
      <c r="E11" s="204">
        <v>2872425.96</v>
      </c>
      <c r="F11" s="204">
        <v>78959.78</v>
      </c>
      <c r="G11" s="204">
        <v>2373670119.8000002</v>
      </c>
      <c r="H11" s="204">
        <v>0</v>
      </c>
      <c r="I11" s="204"/>
      <c r="J11" s="205">
        <v>2385245004.75</v>
      </c>
    </row>
    <row r="12" spans="1:10" s="79" customFormat="1" ht="19.149999999999999" customHeight="1">
      <c r="A12" s="203" t="s">
        <v>678</v>
      </c>
      <c r="B12" s="204">
        <v>1635771898.1700001</v>
      </c>
      <c r="C12" s="204">
        <v>114568046167.31</v>
      </c>
      <c r="D12" s="204">
        <v>1471438291.25</v>
      </c>
      <c r="E12" s="204">
        <v>2633386.2999999998</v>
      </c>
      <c r="F12" s="204">
        <v>150037303.66999999</v>
      </c>
      <c r="G12" s="204">
        <v>167292.68</v>
      </c>
      <c r="H12" s="204">
        <v>11554.85</v>
      </c>
      <c r="I12" s="204"/>
      <c r="J12" s="205">
        <v>117828105894.23</v>
      </c>
    </row>
    <row r="13" spans="1:10" s="79" customFormat="1" ht="19.149999999999999" customHeight="1">
      <c r="A13" s="203" t="s">
        <v>679</v>
      </c>
      <c r="B13" s="204">
        <v>2358666.7799999998</v>
      </c>
      <c r="C13" s="204">
        <v>4786390529.7799997</v>
      </c>
      <c r="D13" s="204">
        <v>1816728348.8699999</v>
      </c>
      <c r="E13" s="204">
        <v>1339189565.48</v>
      </c>
      <c r="F13" s="204">
        <v>97243243.859999999</v>
      </c>
      <c r="G13" s="204">
        <v>0</v>
      </c>
      <c r="H13" s="204">
        <v>397689618.58999997</v>
      </c>
      <c r="I13" s="204"/>
      <c r="J13" s="205">
        <v>8439599973.3599997</v>
      </c>
    </row>
    <row r="14" spans="1:10" s="79" customFormat="1" ht="19.149999999999999" customHeight="1">
      <c r="A14" s="203" t="s">
        <v>680</v>
      </c>
      <c r="B14" s="204">
        <v>58663133.880000003</v>
      </c>
      <c r="C14" s="204">
        <v>1133075010.0599999</v>
      </c>
      <c r="D14" s="204">
        <v>321634743.19999999</v>
      </c>
      <c r="E14" s="204">
        <v>0</v>
      </c>
      <c r="F14" s="204">
        <v>15109190.710000001</v>
      </c>
      <c r="G14" s="204">
        <v>0</v>
      </c>
      <c r="H14" s="204">
        <v>3421906.27</v>
      </c>
      <c r="I14" s="204"/>
      <c r="J14" s="205">
        <v>1531903984.1199999</v>
      </c>
    </row>
    <row r="15" spans="1:10" s="79" customFormat="1" ht="19.149999999999999" customHeight="1">
      <c r="A15" s="203" t="s">
        <v>681</v>
      </c>
      <c r="B15" s="204">
        <v>28007.33</v>
      </c>
      <c r="C15" s="204">
        <v>265272611.22</v>
      </c>
      <c r="D15" s="204">
        <v>586589216.65999997</v>
      </c>
      <c r="E15" s="204">
        <v>312500</v>
      </c>
      <c r="F15" s="204">
        <v>2376515.06</v>
      </c>
      <c r="G15" s="204">
        <v>0</v>
      </c>
      <c r="H15" s="204">
        <v>0</v>
      </c>
      <c r="I15" s="204"/>
      <c r="J15" s="205">
        <v>854578850.26999998</v>
      </c>
    </row>
    <row r="16" spans="1:10" s="79" customFormat="1" ht="19.149999999999999" customHeight="1">
      <c r="A16" s="203" t="s">
        <v>682</v>
      </c>
      <c r="B16" s="204">
        <v>0</v>
      </c>
      <c r="C16" s="204">
        <v>11475210015.18</v>
      </c>
      <c r="D16" s="204">
        <v>0</v>
      </c>
      <c r="E16" s="204">
        <v>0</v>
      </c>
      <c r="F16" s="204">
        <v>0</v>
      </c>
      <c r="G16" s="204">
        <v>0</v>
      </c>
      <c r="H16" s="204">
        <v>0</v>
      </c>
      <c r="I16" s="204"/>
      <c r="J16" s="205">
        <v>11475210015.18</v>
      </c>
    </row>
    <row r="17" spans="1:10" s="79" customFormat="1" ht="19.149999999999999" customHeight="1">
      <c r="A17" s="203" t="s">
        <v>683</v>
      </c>
      <c r="B17" s="204">
        <v>34339.599999999999</v>
      </c>
      <c r="C17" s="204">
        <v>3998943543.3000002</v>
      </c>
      <c r="D17" s="204">
        <v>2060634563.6700001</v>
      </c>
      <c r="E17" s="204">
        <v>88606.6</v>
      </c>
      <c r="F17" s="204">
        <v>17863565.550000001</v>
      </c>
      <c r="G17" s="204">
        <v>0</v>
      </c>
      <c r="H17" s="204">
        <v>0</v>
      </c>
      <c r="I17" s="204">
        <v>25862732046.290001</v>
      </c>
      <c r="J17" s="205">
        <v>31940296665.009998</v>
      </c>
    </row>
    <row r="18" spans="1:10" s="79" customFormat="1" ht="19.149999999999999" customHeight="1">
      <c r="A18" s="203" t="s">
        <v>684</v>
      </c>
      <c r="B18" s="204">
        <v>1187161516.3099999</v>
      </c>
      <c r="C18" s="204">
        <v>23466531870.189999</v>
      </c>
      <c r="D18" s="204">
        <v>2237962055.4000001</v>
      </c>
      <c r="E18" s="204">
        <v>42244184.100000001</v>
      </c>
      <c r="F18" s="204">
        <v>332018183.00999999</v>
      </c>
      <c r="G18" s="204">
        <v>0</v>
      </c>
      <c r="H18" s="204">
        <v>0</v>
      </c>
      <c r="I18" s="204"/>
      <c r="J18" s="205">
        <v>27265917809.009998</v>
      </c>
    </row>
    <row r="19" spans="1:10" s="79" customFormat="1" ht="19.149999999999999" customHeight="1">
      <c r="A19" s="203" t="s">
        <v>685</v>
      </c>
      <c r="B19" s="204"/>
      <c r="C19" s="204"/>
      <c r="D19" s="204"/>
      <c r="E19" s="204"/>
      <c r="F19" s="204"/>
      <c r="G19" s="204"/>
      <c r="H19" s="204"/>
      <c r="I19" s="204"/>
      <c r="J19" s="205"/>
    </row>
    <row r="20" spans="1:10" s="79" customFormat="1" ht="19.149999999999999" customHeight="1">
      <c r="A20" s="203" t="s">
        <v>686</v>
      </c>
      <c r="B20" s="204">
        <v>4433736.1900000004</v>
      </c>
      <c r="C20" s="204">
        <v>154941520.55000001</v>
      </c>
      <c r="D20" s="204">
        <v>31176759.670000002</v>
      </c>
      <c r="E20" s="204">
        <v>11707623.380000001</v>
      </c>
      <c r="F20" s="204">
        <v>3554022.69</v>
      </c>
      <c r="G20" s="204">
        <v>0</v>
      </c>
      <c r="H20" s="204">
        <v>0</v>
      </c>
      <c r="I20" s="204"/>
      <c r="J20" s="205">
        <v>205813662.47999999</v>
      </c>
    </row>
    <row r="21" spans="1:10" s="79" customFormat="1" ht="19.149999999999999" customHeight="1">
      <c r="A21" s="203" t="s">
        <v>687</v>
      </c>
      <c r="B21" s="204">
        <v>65399438.009999998</v>
      </c>
      <c r="C21" s="204">
        <v>164235280.28</v>
      </c>
      <c r="D21" s="204">
        <v>1374425753.8</v>
      </c>
      <c r="E21" s="204">
        <v>172525929.96000001</v>
      </c>
      <c r="F21" s="204">
        <v>96841193.489999995</v>
      </c>
      <c r="G21" s="204">
        <v>0</v>
      </c>
      <c r="H21" s="204">
        <v>26016309.940000001</v>
      </c>
      <c r="I21" s="204"/>
      <c r="J21" s="205">
        <v>1899443905.48</v>
      </c>
    </row>
    <row r="22" spans="1:10" s="79" customFormat="1" ht="19.149999999999999" customHeight="1">
      <c r="A22" s="203" t="s">
        <v>924</v>
      </c>
      <c r="B22" s="204">
        <v>1877575.22</v>
      </c>
      <c r="C22" s="204">
        <v>7335405786.8400002</v>
      </c>
      <c r="D22" s="204">
        <v>99546195.030000001</v>
      </c>
      <c r="E22" s="204">
        <v>22877740</v>
      </c>
      <c r="F22" s="204">
        <v>88782.1</v>
      </c>
      <c r="G22" s="204">
        <v>0</v>
      </c>
      <c r="H22" s="204">
        <v>382391.02</v>
      </c>
      <c r="I22" s="204"/>
      <c r="J22" s="205">
        <v>7460178470.21</v>
      </c>
    </row>
    <row r="23" spans="1:10" s="79" customFormat="1" ht="19.149999999999999" customHeight="1">
      <c r="A23" s="203" t="s">
        <v>688</v>
      </c>
      <c r="B23" s="204">
        <v>2656753.94</v>
      </c>
      <c r="C23" s="204">
        <v>1716126618.71</v>
      </c>
      <c r="D23" s="204">
        <v>695954650.60000002</v>
      </c>
      <c r="E23" s="204">
        <v>9960000</v>
      </c>
      <c r="F23" s="204">
        <v>259000000</v>
      </c>
      <c r="G23" s="204">
        <v>0</v>
      </c>
      <c r="H23" s="204">
        <v>17777442.870000001</v>
      </c>
      <c r="I23" s="204"/>
      <c r="J23" s="205">
        <v>2701475466.1199999</v>
      </c>
    </row>
    <row r="24" spans="1:10" s="79" customFormat="1" ht="19.149999999999999" customHeight="1">
      <c r="A24" s="203" t="s">
        <v>689</v>
      </c>
      <c r="B24" s="204">
        <v>0</v>
      </c>
      <c r="C24" s="204">
        <v>12394.97</v>
      </c>
      <c r="D24" s="204">
        <v>5000000</v>
      </c>
      <c r="E24" s="204">
        <v>60817301</v>
      </c>
      <c r="F24" s="204">
        <v>2099.9899999999998</v>
      </c>
      <c r="G24" s="204">
        <v>0</v>
      </c>
      <c r="H24" s="204">
        <v>0</v>
      </c>
      <c r="I24" s="204"/>
      <c r="J24" s="205">
        <v>65831795.960000001</v>
      </c>
    </row>
    <row r="25" spans="1:10" s="79" customFormat="1" ht="19.149999999999999" customHeight="1">
      <c r="A25" s="203" t="s">
        <v>690</v>
      </c>
      <c r="B25" s="204">
        <v>38058.28</v>
      </c>
      <c r="C25" s="204">
        <v>169139.28</v>
      </c>
      <c r="D25" s="204">
        <v>259674448.18000001</v>
      </c>
      <c r="E25" s="204">
        <v>0</v>
      </c>
      <c r="F25" s="204">
        <v>0</v>
      </c>
      <c r="G25" s="204">
        <v>0</v>
      </c>
      <c r="H25" s="204">
        <v>0</v>
      </c>
      <c r="I25" s="204"/>
      <c r="J25" s="205">
        <v>259881645.74000001</v>
      </c>
    </row>
    <row r="26" spans="1:10" s="79" customFormat="1" ht="19.149999999999999" customHeight="1">
      <c r="A26" s="203" t="s">
        <v>691</v>
      </c>
      <c r="B26" s="204">
        <v>0</v>
      </c>
      <c r="C26" s="204">
        <v>565473397.53999996</v>
      </c>
      <c r="D26" s="204">
        <v>96408840.540000007</v>
      </c>
      <c r="E26" s="204">
        <v>0</v>
      </c>
      <c r="F26" s="204">
        <v>59192.29</v>
      </c>
      <c r="G26" s="204">
        <v>0</v>
      </c>
      <c r="H26" s="204">
        <v>0</v>
      </c>
      <c r="I26" s="204"/>
      <c r="J26" s="205">
        <v>661941430.37</v>
      </c>
    </row>
    <row r="27" spans="1:10" s="79" customFormat="1" ht="19.149999999999999" customHeight="1">
      <c r="A27" s="203" t="s">
        <v>692</v>
      </c>
      <c r="B27" s="204">
        <v>534000000</v>
      </c>
      <c r="C27" s="204">
        <v>660579928</v>
      </c>
      <c r="D27" s="204">
        <v>495436411.18000001</v>
      </c>
      <c r="E27" s="204">
        <v>0</v>
      </c>
      <c r="F27" s="204">
        <v>0</v>
      </c>
      <c r="G27" s="204">
        <v>0</v>
      </c>
      <c r="H27" s="204">
        <v>0</v>
      </c>
      <c r="I27" s="204"/>
      <c r="J27" s="205">
        <v>1690016339.1800001</v>
      </c>
    </row>
    <row r="28" spans="1:10" s="79" customFormat="1" ht="26.1" customHeight="1">
      <c r="A28" s="203" t="s">
        <v>693</v>
      </c>
      <c r="B28" s="204">
        <v>0</v>
      </c>
      <c r="C28" s="204">
        <v>29616975.329999998</v>
      </c>
      <c r="D28" s="204">
        <v>2802431573.5900002</v>
      </c>
      <c r="E28" s="204">
        <v>0</v>
      </c>
      <c r="F28" s="204">
        <v>0</v>
      </c>
      <c r="G28" s="204">
        <v>0</v>
      </c>
      <c r="H28" s="204">
        <v>0</v>
      </c>
      <c r="I28" s="204">
        <v>95380670288.039993</v>
      </c>
      <c r="J28" s="205">
        <v>98212718836.960007</v>
      </c>
    </row>
    <row r="29" spans="1:10" s="79" customFormat="1" ht="28.7" customHeight="1">
      <c r="A29" s="206" t="s">
        <v>64</v>
      </c>
      <c r="B29" s="207">
        <v>4760623987.3699999</v>
      </c>
      <c r="C29" s="207">
        <v>177013794125.87</v>
      </c>
      <c r="D29" s="207">
        <v>16264878024.469999</v>
      </c>
      <c r="E29" s="207">
        <v>3250548562.77</v>
      </c>
      <c r="F29" s="207">
        <v>1711411179.6500001</v>
      </c>
      <c r="G29" s="207">
        <v>39322914615.970001</v>
      </c>
      <c r="H29" s="207">
        <v>715277847.71000004</v>
      </c>
      <c r="I29" s="207">
        <v>121243402334.33</v>
      </c>
      <c r="J29" s="208">
        <v>364282850678.14001</v>
      </c>
    </row>
  </sheetData>
  <mergeCells count="7">
    <mergeCell ref="I7:I8"/>
    <mergeCell ref="J7:J8"/>
    <mergeCell ref="A2:H2"/>
    <mergeCell ref="A7:A8"/>
    <mergeCell ref="B7:D7"/>
    <mergeCell ref="E7:F7"/>
    <mergeCell ref="G7:H7"/>
  </mergeCells>
  <pageMargins left="0.7" right="0.7" top="0.75" bottom="0.75" header="0.3" footer="0.3"/>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0"/>
  <sheetViews>
    <sheetView showGridLines="0" zoomScale="115" zoomScaleNormal="115" workbookViewId="0">
      <selection activeCell="H22" sqref="H22"/>
    </sheetView>
  </sheetViews>
  <sheetFormatPr defaultRowHeight="12.75"/>
  <cols>
    <col min="1" max="1" width="30" style="82" customWidth="1"/>
    <col min="2" max="5" width="16.7109375" style="82" customWidth="1"/>
    <col min="6" max="6" width="4.7109375" style="82" customWidth="1"/>
    <col min="7" max="16384" width="9.140625" style="82"/>
  </cols>
  <sheetData>
    <row r="1" spans="1:8" s="95" customFormat="1" ht="15.95" customHeight="1">
      <c r="A1" s="96" t="s">
        <v>369</v>
      </c>
      <c r="B1" s="83"/>
      <c r="C1" s="83"/>
      <c r="D1" s="83"/>
      <c r="E1" s="83"/>
      <c r="F1" s="83"/>
      <c r="G1" s="83"/>
      <c r="H1" s="83"/>
    </row>
    <row r="2" spans="1:8" s="95" customFormat="1" ht="15.95" customHeight="1">
      <c r="A2" s="232"/>
      <c r="B2" s="232"/>
      <c r="C2" s="232"/>
      <c r="D2" s="232"/>
      <c r="E2" s="232"/>
      <c r="F2" s="232"/>
      <c r="G2" s="232"/>
      <c r="H2" s="232"/>
    </row>
    <row r="3" spans="1:8" s="95" customFormat="1" ht="12.2" customHeight="1">
      <c r="A3" s="83"/>
      <c r="B3" s="103"/>
      <c r="C3" s="100" t="s">
        <v>944</v>
      </c>
      <c r="D3" s="103"/>
      <c r="E3" s="103"/>
      <c r="F3" s="103"/>
      <c r="G3" s="103"/>
      <c r="H3" s="103"/>
    </row>
    <row r="4" spans="1:8" s="95" customFormat="1" ht="17.25" customHeight="1">
      <c r="A4" s="104"/>
      <c r="B4" s="104"/>
      <c r="C4" s="104"/>
      <c r="D4" s="104"/>
      <c r="E4" s="104"/>
      <c r="F4" s="104"/>
      <c r="G4" s="104"/>
      <c r="H4" s="104"/>
    </row>
    <row r="5" spans="1:8" ht="23.1" customHeight="1">
      <c r="A5" s="143"/>
      <c r="B5" s="144" t="s">
        <v>917</v>
      </c>
      <c r="C5" s="144" t="s">
        <v>109</v>
      </c>
      <c r="D5" s="144" t="s">
        <v>110</v>
      </c>
      <c r="E5" s="145" t="s">
        <v>111</v>
      </c>
    </row>
    <row r="6" spans="1:8" ht="23.1" customHeight="1">
      <c r="A6" s="136" t="s">
        <v>64</v>
      </c>
      <c r="B6" s="137">
        <v>193670913799.38</v>
      </c>
      <c r="C6" s="137">
        <v>64599387623.589996</v>
      </c>
      <c r="D6" s="137">
        <v>63226979837.059998</v>
      </c>
      <c r="E6" s="138">
        <v>195043321585.91</v>
      </c>
    </row>
    <row r="7" spans="1:8" ht="23.1" customHeight="1">
      <c r="A7" s="116" t="s">
        <v>112</v>
      </c>
      <c r="B7" s="117">
        <v>38850825607.489998</v>
      </c>
      <c r="C7" s="117">
        <v>0</v>
      </c>
      <c r="D7" s="117">
        <v>1625014021.45</v>
      </c>
      <c r="E7" s="118">
        <v>37225811586.040001</v>
      </c>
    </row>
    <row r="8" spans="1:8" ht="23.1" customHeight="1">
      <c r="A8" s="116" t="s">
        <v>113</v>
      </c>
      <c r="B8" s="117">
        <v>379221426.88</v>
      </c>
      <c r="C8" s="117">
        <v>23725936902.68</v>
      </c>
      <c r="D8" s="117">
        <v>23665084939.48</v>
      </c>
      <c r="E8" s="118">
        <v>440073390.07999998</v>
      </c>
    </row>
    <row r="9" spans="1:8" ht="23.1" customHeight="1">
      <c r="A9" s="116" t="s">
        <v>114</v>
      </c>
      <c r="B9" s="117">
        <v>90211681.329999998</v>
      </c>
      <c r="C9" s="117">
        <v>2148349026</v>
      </c>
      <c r="D9" s="117">
        <v>2090035385.21</v>
      </c>
      <c r="E9" s="118">
        <v>148525322.12</v>
      </c>
    </row>
    <row r="10" spans="1:8" ht="23.1" customHeight="1">
      <c r="A10" s="116" t="s">
        <v>115</v>
      </c>
      <c r="B10" s="117">
        <v>1215879449.3099999</v>
      </c>
      <c r="C10" s="117">
        <v>2255321048.4499998</v>
      </c>
      <c r="D10" s="117">
        <v>2703852219.29</v>
      </c>
      <c r="E10" s="118">
        <v>767348278.47000003</v>
      </c>
    </row>
    <row r="11" spans="1:8" ht="23.1" customHeight="1">
      <c r="A11" s="116" t="s">
        <v>116</v>
      </c>
      <c r="B11" s="117">
        <v>52587.3</v>
      </c>
      <c r="C11" s="117">
        <v>0</v>
      </c>
      <c r="D11" s="117">
        <v>52587.3</v>
      </c>
      <c r="E11" s="118">
        <v>0</v>
      </c>
    </row>
    <row r="12" spans="1:8" ht="23.1" customHeight="1">
      <c r="A12" s="116" t="s">
        <v>117</v>
      </c>
      <c r="B12" s="117">
        <v>251972211.43000001</v>
      </c>
      <c r="C12" s="117">
        <v>54417478.020000003</v>
      </c>
      <c r="D12" s="117">
        <v>181751059.59</v>
      </c>
      <c r="E12" s="118">
        <v>124638629.86</v>
      </c>
    </row>
    <row r="13" spans="1:8" ht="23.1" customHeight="1">
      <c r="A13" s="116" t="s">
        <v>118</v>
      </c>
      <c r="B13" s="117">
        <v>111407483.64</v>
      </c>
      <c r="C13" s="117">
        <v>0</v>
      </c>
      <c r="D13" s="117">
        <v>200000</v>
      </c>
      <c r="E13" s="118">
        <v>111207483.64</v>
      </c>
    </row>
    <row r="14" spans="1:8" ht="23.1" customHeight="1">
      <c r="A14" s="116" t="s">
        <v>119</v>
      </c>
      <c r="B14" s="117">
        <v>2719127271.8699999</v>
      </c>
      <c r="C14" s="117">
        <v>9085900578.1599998</v>
      </c>
      <c r="D14" s="117">
        <v>9726283000</v>
      </c>
      <c r="E14" s="118">
        <v>2078744850.03</v>
      </c>
    </row>
    <row r="15" spans="1:8" ht="23.1" customHeight="1">
      <c r="A15" s="116" t="s">
        <v>120</v>
      </c>
      <c r="B15" s="117">
        <v>557622.56999999995</v>
      </c>
      <c r="C15" s="117">
        <v>12298040.380000001</v>
      </c>
      <c r="D15" s="117">
        <v>12298039.77</v>
      </c>
      <c r="E15" s="118">
        <v>557623.18000000005</v>
      </c>
    </row>
    <row r="16" spans="1:8" ht="23.1" customHeight="1">
      <c r="A16" s="116" t="s">
        <v>121</v>
      </c>
      <c r="B16" s="117">
        <v>1275828661.4100001</v>
      </c>
      <c r="C16" s="117">
        <v>105330806.72</v>
      </c>
      <c r="D16" s="117">
        <v>61502407.840000004</v>
      </c>
      <c r="E16" s="118">
        <v>1319657060.29</v>
      </c>
    </row>
    <row r="17" spans="1:5" ht="23.1" customHeight="1">
      <c r="A17" s="116" t="s">
        <v>122</v>
      </c>
      <c r="B17" s="117">
        <v>23383325.879999999</v>
      </c>
      <c r="C17" s="117">
        <v>256866845</v>
      </c>
      <c r="D17" s="117">
        <v>109799000</v>
      </c>
      <c r="E17" s="118">
        <v>170451170.88</v>
      </c>
    </row>
    <row r="18" spans="1:5" ht="23.1" customHeight="1">
      <c r="A18" s="116" t="s">
        <v>375</v>
      </c>
      <c r="B18" s="117">
        <v>39420</v>
      </c>
      <c r="C18" s="117">
        <v>0</v>
      </c>
      <c r="D18" s="117">
        <v>0</v>
      </c>
      <c r="E18" s="118">
        <v>39420</v>
      </c>
    </row>
    <row r="19" spans="1:5" ht="19.5" customHeight="1">
      <c r="A19" s="116" t="s">
        <v>123</v>
      </c>
      <c r="B19" s="117">
        <v>147896798574.26999</v>
      </c>
      <c r="C19" s="117">
        <v>26954966898.18</v>
      </c>
      <c r="D19" s="117">
        <v>23015429012.630001</v>
      </c>
      <c r="E19" s="118">
        <v>151836336459.82001</v>
      </c>
    </row>
    <row r="20" spans="1:5" ht="20.25" customHeight="1">
      <c r="A20" s="119" t="s">
        <v>383</v>
      </c>
      <c r="B20" s="120">
        <v>855608476</v>
      </c>
      <c r="C20" s="120">
        <v>0</v>
      </c>
      <c r="D20" s="120">
        <v>35678164.5</v>
      </c>
      <c r="E20" s="121">
        <v>819930311.5</v>
      </c>
    </row>
  </sheetData>
  <mergeCells count="1">
    <mergeCell ref="A2:H2"/>
  </mergeCells>
  <pageMargins left="0.7" right="0.7" top="0.75" bottom="0.75" header="0.3" footer="0.3"/>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884"/>
  <sheetViews>
    <sheetView showGridLines="0" zoomScaleNormal="100" workbookViewId="0">
      <selection activeCell="B162" sqref="B162"/>
    </sheetView>
  </sheetViews>
  <sheetFormatPr defaultRowHeight="12.75"/>
  <cols>
    <col min="1" max="1" width="30" style="82" customWidth="1"/>
    <col min="2" max="5" width="16.7109375" style="82"/>
    <col min="6" max="6" width="4.7109375" style="82" customWidth="1"/>
    <col min="7" max="16384" width="9.140625" style="82"/>
  </cols>
  <sheetData>
    <row r="1" spans="1:5" s="95" customFormat="1" ht="15.95" customHeight="1">
      <c r="A1" s="96" t="s">
        <v>370</v>
      </c>
      <c r="B1"/>
      <c r="C1"/>
      <c r="D1" s="105"/>
    </row>
    <row r="2" spans="1:5" s="95" customFormat="1" ht="12.2" customHeight="1">
      <c r="A2" s="96"/>
      <c r="B2"/>
      <c r="C2"/>
      <c r="D2" s="104"/>
    </row>
    <row r="3" spans="1:5" s="95" customFormat="1" ht="12.2" customHeight="1">
      <c r="A3" s="106"/>
      <c r="B3"/>
      <c r="C3" s="100" t="s">
        <v>944</v>
      </c>
      <c r="D3" s="104"/>
    </row>
    <row r="4" spans="1:5" s="95" customFormat="1" ht="19.149999999999999" customHeight="1">
      <c r="A4" s="104"/>
      <c r="B4" s="104"/>
      <c r="C4" s="104"/>
      <c r="D4" s="104"/>
    </row>
    <row r="5" spans="1:5" ht="23.1" customHeight="1">
      <c r="A5" s="143"/>
      <c r="B5" s="144" t="s">
        <v>917</v>
      </c>
      <c r="C5" s="144" t="s">
        <v>109</v>
      </c>
      <c r="D5" s="144" t="s">
        <v>110</v>
      </c>
      <c r="E5" s="145" t="s">
        <v>111</v>
      </c>
    </row>
    <row r="6" spans="1:5" ht="23.1" customHeight="1">
      <c r="A6" s="136" t="s">
        <v>64</v>
      </c>
      <c r="B6" s="137">
        <v>165037889475.32999</v>
      </c>
      <c r="C6" s="137">
        <v>220175718699.26001</v>
      </c>
      <c r="D6" s="137">
        <v>213822351311.20999</v>
      </c>
      <c r="E6" s="138">
        <v>171391256863.38</v>
      </c>
    </row>
    <row r="7" spans="1:5" ht="23.1" customHeight="1">
      <c r="A7" s="150" t="s">
        <v>124</v>
      </c>
      <c r="B7" s="151">
        <v>436110600.06999999</v>
      </c>
      <c r="C7" s="151">
        <v>250717835.44999999</v>
      </c>
      <c r="D7" s="151">
        <v>236932144.38</v>
      </c>
      <c r="E7" s="152">
        <v>449896291.13999999</v>
      </c>
    </row>
    <row r="8" spans="1:5" ht="23.1" customHeight="1">
      <c r="A8" s="116" t="s">
        <v>390</v>
      </c>
      <c r="B8" s="117">
        <v>196847983.36000001</v>
      </c>
      <c r="C8" s="117">
        <v>132085654.86</v>
      </c>
      <c r="D8" s="117">
        <v>121709506.06999999</v>
      </c>
      <c r="E8" s="118">
        <v>207224132.15000001</v>
      </c>
    </row>
    <row r="9" spans="1:5" ht="23.1" customHeight="1">
      <c r="A9" s="116" t="s">
        <v>391</v>
      </c>
      <c r="B9" s="117">
        <v>5918637.4800000004</v>
      </c>
      <c r="C9" s="117">
        <v>3611240.31</v>
      </c>
      <c r="D9" s="117">
        <v>2963630.79</v>
      </c>
      <c r="E9" s="118">
        <v>6566247</v>
      </c>
    </row>
    <row r="10" spans="1:5" ht="23.1" customHeight="1">
      <c r="A10" s="119" t="s">
        <v>392</v>
      </c>
      <c r="B10" s="120">
        <v>233343979.22999999</v>
      </c>
      <c r="C10" s="120">
        <v>115020940.28</v>
      </c>
      <c r="D10" s="120">
        <v>112259007.52</v>
      </c>
      <c r="E10" s="121">
        <v>236105911.99000001</v>
      </c>
    </row>
    <row r="11" spans="1:5" ht="23.1" customHeight="1">
      <c r="A11" s="150" t="s">
        <v>125</v>
      </c>
      <c r="B11" s="151">
        <v>78681348613.039993</v>
      </c>
      <c r="C11" s="151">
        <v>5994493035.9300003</v>
      </c>
      <c r="D11" s="151">
        <v>7367219957.9899998</v>
      </c>
      <c r="E11" s="152">
        <v>77308621690.979996</v>
      </c>
    </row>
    <row r="12" spans="1:5" ht="23.1" customHeight="1">
      <c r="A12" s="116" t="s">
        <v>393</v>
      </c>
      <c r="B12" s="117">
        <v>49025231.270000003</v>
      </c>
      <c r="C12" s="117">
        <v>511505.47</v>
      </c>
      <c r="D12" s="117">
        <v>622384.34</v>
      </c>
      <c r="E12" s="118">
        <v>48914352.399999999</v>
      </c>
    </row>
    <row r="13" spans="1:5" ht="23.1" customHeight="1">
      <c r="A13" s="116" t="s">
        <v>394</v>
      </c>
      <c r="B13" s="117">
        <v>152415073.22999999</v>
      </c>
      <c r="C13" s="117">
        <v>0</v>
      </c>
      <c r="D13" s="117">
        <v>43000000</v>
      </c>
      <c r="E13" s="118">
        <v>109415073.23</v>
      </c>
    </row>
    <row r="14" spans="1:5" ht="23.1" customHeight="1">
      <c r="A14" s="116" t="s">
        <v>395</v>
      </c>
      <c r="B14" s="117">
        <v>21450300.640000001</v>
      </c>
      <c r="C14" s="117">
        <v>0</v>
      </c>
      <c r="D14" s="117">
        <v>0</v>
      </c>
      <c r="E14" s="118">
        <v>21450300.640000001</v>
      </c>
    </row>
    <row r="15" spans="1:5" ht="23.1" customHeight="1">
      <c r="A15" s="116" t="s">
        <v>396</v>
      </c>
      <c r="B15" s="117">
        <v>13312935.4</v>
      </c>
      <c r="C15" s="117">
        <v>0</v>
      </c>
      <c r="D15" s="117">
        <v>937500.44</v>
      </c>
      <c r="E15" s="118">
        <v>12375434.960000001</v>
      </c>
    </row>
    <row r="16" spans="1:5" ht="23.1" customHeight="1">
      <c r="A16" s="116" t="s">
        <v>397</v>
      </c>
      <c r="B16" s="117">
        <v>61409120.630000003</v>
      </c>
      <c r="C16" s="117">
        <v>0</v>
      </c>
      <c r="D16" s="117">
        <v>61409120.630000003</v>
      </c>
      <c r="E16" s="118">
        <v>0</v>
      </c>
    </row>
    <row r="17" spans="1:5" ht="23.1" customHeight="1">
      <c r="A17" s="116" t="s">
        <v>398</v>
      </c>
      <c r="B17" s="117">
        <v>1257169.79</v>
      </c>
      <c r="C17" s="117">
        <v>0</v>
      </c>
      <c r="D17" s="117">
        <v>1257169.79</v>
      </c>
      <c r="E17" s="118">
        <v>0</v>
      </c>
    </row>
    <row r="18" spans="1:5" ht="23.1" customHeight="1">
      <c r="A18" s="116" t="s">
        <v>399</v>
      </c>
      <c r="B18" s="117">
        <v>221631943.27000001</v>
      </c>
      <c r="C18" s="117">
        <v>5372.14</v>
      </c>
      <c r="D18" s="117">
        <v>10744.3</v>
      </c>
      <c r="E18" s="118">
        <v>221626571.11000001</v>
      </c>
    </row>
    <row r="19" spans="1:5" ht="23.1" customHeight="1">
      <c r="A19" s="116" t="s">
        <v>400</v>
      </c>
      <c r="B19" s="117">
        <v>19537467.539999999</v>
      </c>
      <c r="C19" s="117">
        <v>0</v>
      </c>
      <c r="D19" s="117">
        <v>0</v>
      </c>
      <c r="E19" s="118">
        <v>19537467.539999999</v>
      </c>
    </row>
    <row r="20" spans="1:5" ht="23.1" customHeight="1">
      <c r="A20" s="116" t="s">
        <v>401</v>
      </c>
      <c r="B20" s="117">
        <v>34198088.079999998</v>
      </c>
      <c r="C20" s="117">
        <v>0.44</v>
      </c>
      <c r="D20" s="117">
        <v>268196.32</v>
      </c>
      <c r="E20" s="118">
        <v>33929892.200000003</v>
      </c>
    </row>
    <row r="21" spans="1:5" ht="23.1" customHeight="1">
      <c r="A21" s="116" t="s">
        <v>402</v>
      </c>
      <c r="B21" s="117">
        <v>3347313.94</v>
      </c>
      <c r="C21" s="117">
        <v>0</v>
      </c>
      <c r="D21" s="117">
        <v>24987.16</v>
      </c>
      <c r="E21" s="118">
        <v>3322326.78</v>
      </c>
    </row>
    <row r="22" spans="1:5" ht="23.1" customHeight="1">
      <c r="A22" s="116" t="s">
        <v>403</v>
      </c>
      <c r="B22" s="117">
        <v>139111</v>
      </c>
      <c r="C22" s="117">
        <v>0</v>
      </c>
      <c r="D22" s="117">
        <v>139111</v>
      </c>
      <c r="E22" s="118">
        <v>0</v>
      </c>
    </row>
    <row r="23" spans="1:5" ht="23.1" customHeight="1">
      <c r="A23" s="116" t="s">
        <v>404</v>
      </c>
      <c r="B23" s="117">
        <v>5440950.6299999999</v>
      </c>
      <c r="C23" s="117">
        <v>0</v>
      </c>
      <c r="D23" s="117">
        <v>0</v>
      </c>
      <c r="E23" s="118">
        <v>5440950.6299999999</v>
      </c>
    </row>
    <row r="24" spans="1:5" ht="23.1" customHeight="1">
      <c r="A24" s="116" t="s">
        <v>405</v>
      </c>
      <c r="B24" s="117">
        <v>406027514.00999999</v>
      </c>
      <c r="C24" s="117">
        <v>20.05</v>
      </c>
      <c r="D24" s="117">
        <v>726328.14</v>
      </c>
      <c r="E24" s="118">
        <v>405301205.92000002</v>
      </c>
    </row>
    <row r="25" spans="1:5" ht="23.1" customHeight="1">
      <c r="A25" s="116" t="s">
        <v>406</v>
      </c>
      <c r="B25" s="117">
        <v>1100780773.46</v>
      </c>
      <c r="C25" s="117">
        <v>1962.63</v>
      </c>
      <c r="D25" s="117">
        <v>5272025.05</v>
      </c>
      <c r="E25" s="118">
        <v>1095510711.04</v>
      </c>
    </row>
    <row r="26" spans="1:5" ht="23.1" customHeight="1">
      <c r="A26" s="116" t="s">
        <v>407</v>
      </c>
      <c r="B26" s="117">
        <v>16754347.75</v>
      </c>
      <c r="C26" s="117">
        <v>0</v>
      </c>
      <c r="D26" s="117">
        <v>0</v>
      </c>
      <c r="E26" s="118">
        <v>16754347.75</v>
      </c>
    </row>
    <row r="27" spans="1:5" ht="23.1" customHeight="1">
      <c r="A27" s="116" t="s">
        <v>408</v>
      </c>
      <c r="B27" s="117">
        <v>656374982.16999996</v>
      </c>
      <c r="C27" s="117">
        <v>66806.539999999994</v>
      </c>
      <c r="D27" s="117">
        <v>83038770.730000004</v>
      </c>
      <c r="E27" s="118">
        <v>573403017.98000002</v>
      </c>
    </row>
    <row r="28" spans="1:5" ht="23.1" customHeight="1">
      <c r="A28" s="116" t="s">
        <v>409</v>
      </c>
      <c r="B28" s="117">
        <v>7659653395.71</v>
      </c>
      <c r="C28" s="117">
        <v>2749000000</v>
      </c>
      <c r="D28" s="117">
        <v>3544480195.1999998</v>
      </c>
      <c r="E28" s="118">
        <v>6864173200.5100002</v>
      </c>
    </row>
    <row r="29" spans="1:5" ht="23.1" customHeight="1">
      <c r="A29" s="116" t="s">
        <v>410</v>
      </c>
      <c r="B29" s="117">
        <v>41169035026.400002</v>
      </c>
      <c r="C29" s="117">
        <v>181839475.50999999</v>
      </c>
      <c r="D29" s="117">
        <v>644191844.58000004</v>
      </c>
      <c r="E29" s="118">
        <v>40706682657.330002</v>
      </c>
    </row>
    <row r="30" spans="1:5" ht="23.1" customHeight="1">
      <c r="A30" s="116" t="s">
        <v>411</v>
      </c>
      <c r="B30" s="117">
        <v>734453208.61000001</v>
      </c>
      <c r="C30" s="117">
        <v>1069.5</v>
      </c>
      <c r="D30" s="117">
        <v>4790089.5199999996</v>
      </c>
      <c r="E30" s="118">
        <v>729664188.59000003</v>
      </c>
    </row>
    <row r="31" spans="1:5" ht="23.1" customHeight="1">
      <c r="A31" s="116" t="s">
        <v>412</v>
      </c>
      <c r="B31" s="117">
        <v>58368558.659999996</v>
      </c>
      <c r="C31" s="117">
        <v>4046728.63</v>
      </c>
      <c r="D31" s="117">
        <v>57637195.329999998</v>
      </c>
      <c r="E31" s="118">
        <v>4778091.96</v>
      </c>
    </row>
    <row r="32" spans="1:5" ht="23.1" customHeight="1">
      <c r="A32" s="116" t="s">
        <v>413</v>
      </c>
      <c r="B32" s="117">
        <v>123019948.27</v>
      </c>
      <c r="C32" s="117">
        <v>16648.509999999998</v>
      </c>
      <c r="D32" s="117">
        <v>0</v>
      </c>
      <c r="E32" s="118">
        <v>123036596.78</v>
      </c>
    </row>
    <row r="33" spans="1:5" ht="23.1" customHeight="1">
      <c r="A33" s="116" t="s">
        <v>414</v>
      </c>
      <c r="B33" s="117">
        <v>0.38</v>
      </c>
      <c r="C33" s="117">
        <v>0</v>
      </c>
      <c r="D33" s="117">
        <v>0</v>
      </c>
      <c r="E33" s="118">
        <v>0.38</v>
      </c>
    </row>
    <row r="34" spans="1:5" ht="23.1" customHeight="1">
      <c r="A34" s="116" t="s">
        <v>935</v>
      </c>
      <c r="B34" s="117">
        <v>0</v>
      </c>
      <c r="C34" s="117">
        <v>537278.52</v>
      </c>
      <c r="D34" s="117">
        <v>537278.52</v>
      </c>
      <c r="E34" s="118">
        <v>0</v>
      </c>
    </row>
    <row r="35" spans="1:5" ht="23.1" customHeight="1">
      <c r="A35" s="116" t="s">
        <v>415</v>
      </c>
      <c r="B35" s="117">
        <v>101455222.19</v>
      </c>
      <c r="C35" s="117">
        <v>22109992.370000001</v>
      </c>
      <c r="D35" s="117">
        <v>27102756.149999999</v>
      </c>
      <c r="E35" s="118">
        <v>96462458.409999996</v>
      </c>
    </row>
    <row r="36" spans="1:5" ht="23.1" customHeight="1">
      <c r="A36" s="116" t="s">
        <v>416</v>
      </c>
      <c r="B36" s="117">
        <v>5379011.1900000004</v>
      </c>
      <c r="C36" s="117">
        <v>3798131.36</v>
      </c>
      <c r="D36" s="117">
        <v>3836582.77</v>
      </c>
      <c r="E36" s="118">
        <v>5340559.78</v>
      </c>
    </row>
    <row r="37" spans="1:5" ht="23.1" customHeight="1">
      <c r="A37" s="116" t="s">
        <v>417</v>
      </c>
      <c r="B37" s="117">
        <v>10796.64</v>
      </c>
      <c r="C37" s="117">
        <v>0</v>
      </c>
      <c r="D37" s="117">
        <v>0</v>
      </c>
      <c r="E37" s="118">
        <v>10796.64</v>
      </c>
    </row>
    <row r="38" spans="1:5" ht="23.1" customHeight="1">
      <c r="A38" s="116" t="s">
        <v>418</v>
      </c>
      <c r="B38" s="117">
        <v>30994800.170000002</v>
      </c>
      <c r="C38" s="117">
        <v>39892.47</v>
      </c>
      <c r="D38" s="117">
        <v>0</v>
      </c>
      <c r="E38" s="118">
        <v>31034692.640000001</v>
      </c>
    </row>
    <row r="39" spans="1:5" ht="23.1" customHeight="1">
      <c r="A39" s="116" t="s">
        <v>419</v>
      </c>
      <c r="B39" s="117">
        <v>17437.2</v>
      </c>
      <c r="C39" s="117">
        <v>0</v>
      </c>
      <c r="D39" s="117">
        <v>0</v>
      </c>
      <c r="E39" s="118">
        <v>17437.2</v>
      </c>
    </row>
    <row r="40" spans="1:5" ht="23.1" customHeight="1">
      <c r="A40" s="116" t="s">
        <v>420</v>
      </c>
      <c r="B40" s="117">
        <v>91544501.390000001</v>
      </c>
      <c r="C40" s="117">
        <v>51.6</v>
      </c>
      <c r="D40" s="117">
        <v>768185.08</v>
      </c>
      <c r="E40" s="118">
        <v>90776367.909999996</v>
      </c>
    </row>
    <row r="41" spans="1:5" ht="23.1" customHeight="1">
      <c r="A41" s="116" t="s">
        <v>421</v>
      </c>
      <c r="B41" s="117">
        <v>90286061.209999993</v>
      </c>
      <c r="C41" s="117">
        <v>0</v>
      </c>
      <c r="D41" s="117">
        <v>101094</v>
      </c>
      <c r="E41" s="118">
        <v>90184967.209999993</v>
      </c>
    </row>
    <row r="42" spans="1:5" ht="23.1" customHeight="1">
      <c r="A42" s="116" t="s">
        <v>422</v>
      </c>
      <c r="B42" s="117">
        <v>136957206.90000001</v>
      </c>
      <c r="C42" s="117">
        <v>9041.4</v>
      </c>
      <c r="D42" s="117">
        <v>1318302</v>
      </c>
      <c r="E42" s="118">
        <v>135647946.30000001</v>
      </c>
    </row>
    <row r="43" spans="1:5" ht="23.1" customHeight="1">
      <c r="A43" s="116" t="s">
        <v>423</v>
      </c>
      <c r="B43" s="117">
        <v>683242.47</v>
      </c>
      <c r="C43" s="117">
        <v>0</v>
      </c>
      <c r="D43" s="117">
        <v>683242.47</v>
      </c>
      <c r="E43" s="118">
        <v>0</v>
      </c>
    </row>
    <row r="44" spans="1:5" ht="23.1" customHeight="1">
      <c r="A44" s="116" t="s">
        <v>424</v>
      </c>
      <c r="B44" s="117">
        <v>2396175.59</v>
      </c>
      <c r="C44" s="117">
        <v>0</v>
      </c>
      <c r="D44" s="117">
        <v>2396175.59</v>
      </c>
      <c r="E44" s="118">
        <v>0</v>
      </c>
    </row>
    <row r="45" spans="1:5" ht="23.1" customHeight="1">
      <c r="A45" s="116" t="s">
        <v>425</v>
      </c>
      <c r="B45" s="117">
        <v>157234501.38</v>
      </c>
      <c r="C45" s="117">
        <v>0</v>
      </c>
      <c r="D45" s="117">
        <v>0</v>
      </c>
      <c r="E45" s="118">
        <v>157234501.38</v>
      </c>
    </row>
    <row r="46" spans="1:5" ht="23.1" customHeight="1">
      <c r="A46" s="116" t="s">
        <v>426</v>
      </c>
      <c r="B46" s="117">
        <v>5491282236.1599998</v>
      </c>
      <c r="C46" s="117">
        <v>275606982.08999997</v>
      </c>
      <c r="D46" s="117">
        <v>243743703.78999999</v>
      </c>
      <c r="E46" s="118">
        <v>5523145514.46</v>
      </c>
    </row>
    <row r="47" spans="1:5" ht="23.1" customHeight="1">
      <c r="A47" s="116" t="s">
        <v>427</v>
      </c>
      <c r="B47" s="117">
        <v>23829737.050000001</v>
      </c>
      <c r="C47" s="117">
        <v>0</v>
      </c>
      <c r="D47" s="117">
        <v>0</v>
      </c>
      <c r="E47" s="118">
        <v>23829737.050000001</v>
      </c>
    </row>
    <row r="48" spans="1:5" ht="23.1" customHeight="1">
      <c r="A48" s="116" t="s">
        <v>428</v>
      </c>
      <c r="B48" s="117">
        <v>2167978734.7800002</v>
      </c>
      <c r="C48" s="117">
        <v>106000000</v>
      </c>
      <c r="D48" s="117">
        <v>8000000</v>
      </c>
      <c r="E48" s="118">
        <v>2265978734.7800002</v>
      </c>
    </row>
    <row r="49" spans="1:5" ht="23.1" customHeight="1">
      <c r="A49" s="116" t="s">
        <v>429</v>
      </c>
      <c r="B49" s="117">
        <v>68588385.989999995</v>
      </c>
      <c r="C49" s="117">
        <v>141216.31</v>
      </c>
      <c r="D49" s="117">
        <v>230725.13</v>
      </c>
      <c r="E49" s="118">
        <v>68498877.170000002</v>
      </c>
    </row>
    <row r="50" spans="1:5" ht="23.1" customHeight="1">
      <c r="A50" s="116" t="s">
        <v>430</v>
      </c>
      <c r="B50" s="117">
        <v>82911404.790000007</v>
      </c>
      <c r="C50" s="117">
        <v>22170029.73</v>
      </c>
      <c r="D50" s="117">
        <v>74138638.370000005</v>
      </c>
      <c r="E50" s="118">
        <v>30942796.149999999</v>
      </c>
    </row>
    <row r="51" spans="1:5" ht="23.1" customHeight="1">
      <c r="A51" s="116" t="s">
        <v>431</v>
      </c>
      <c r="B51" s="117">
        <v>494050301.94</v>
      </c>
      <c r="C51" s="117">
        <v>7000000</v>
      </c>
      <c r="D51" s="117">
        <v>41000000.189999998</v>
      </c>
      <c r="E51" s="118">
        <v>460050301.75</v>
      </c>
    </row>
    <row r="52" spans="1:5" ht="23.1" customHeight="1">
      <c r="A52" s="116" t="s">
        <v>432</v>
      </c>
      <c r="B52" s="117">
        <v>88535026.170000002</v>
      </c>
      <c r="C52" s="117">
        <v>0</v>
      </c>
      <c r="D52" s="117">
        <v>0</v>
      </c>
      <c r="E52" s="118">
        <v>88535026.170000002</v>
      </c>
    </row>
    <row r="53" spans="1:5" ht="23.1" customHeight="1">
      <c r="A53" s="116" t="s">
        <v>433</v>
      </c>
      <c r="B53" s="117">
        <v>121338378.51000001</v>
      </c>
      <c r="C53" s="117">
        <v>58187351.829999998</v>
      </c>
      <c r="D53" s="117">
        <v>8650000</v>
      </c>
      <c r="E53" s="118">
        <v>170875730.34</v>
      </c>
    </row>
    <row r="54" spans="1:5" ht="23.1" customHeight="1">
      <c r="A54" s="116" t="s">
        <v>434</v>
      </c>
      <c r="B54" s="117">
        <v>3387100.76</v>
      </c>
      <c r="C54" s="117">
        <v>1295000</v>
      </c>
      <c r="D54" s="117">
        <v>0</v>
      </c>
      <c r="E54" s="118">
        <v>4682100.76</v>
      </c>
    </row>
    <row r="55" spans="1:5" ht="23.1" customHeight="1">
      <c r="A55" s="116" t="s">
        <v>435</v>
      </c>
      <c r="B55" s="117">
        <v>11185137.970000001</v>
      </c>
      <c r="C55" s="117">
        <v>0</v>
      </c>
      <c r="D55" s="117">
        <v>0</v>
      </c>
      <c r="E55" s="118">
        <v>11185137.970000001</v>
      </c>
    </row>
    <row r="56" spans="1:5" ht="23.1" customHeight="1">
      <c r="A56" s="116" t="s">
        <v>436</v>
      </c>
      <c r="B56" s="117">
        <v>4198956.2300000004</v>
      </c>
      <c r="C56" s="117">
        <v>0</v>
      </c>
      <c r="D56" s="117">
        <v>935224</v>
      </c>
      <c r="E56" s="118">
        <v>3263732.23</v>
      </c>
    </row>
    <row r="57" spans="1:5" ht="23.1" customHeight="1">
      <c r="A57" s="116" t="s">
        <v>437</v>
      </c>
      <c r="B57" s="117">
        <v>9351877.2100000009</v>
      </c>
      <c r="C57" s="117">
        <v>0</v>
      </c>
      <c r="D57" s="117">
        <v>0</v>
      </c>
      <c r="E57" s="118">
        <v>9351877.2100000009</v>
      </c>
    </row>
    <row r="58" spans="1:5" ht="23.1" customHeight="1">
      <c r="A58" s="116" t="s">
        <v>438</v>
      </c>
      <c r="B58" s="117">
        <v>21896855.649999999</v>
      </c>
      <c r="C58" s="117">
        <v>7375439.25</v>
      </c>
      <c r="D58" s="117">
        <v>8241702.7400000002</v>
      </c>
      <c r="E58" s="118">
        <v>21030592.16</v>
      </c>
    </row>
    <row r="59" spans="1:5" ht="23.1" customHeight="1">
      <c r="A59" s="116" t="s">
        <v>439</v>
      </c>
      <c r="B59" s="117">
        <v>4135807530.9699998</v>
      </c>
      <c r="C59" s="117">
        <v>1161365502.8699999</v>
      </c>
      <c r="D59" s="117">
        <v>1993914864.5599999</v>
      </c>
      <c r="E59" s="118">
        <v>3303258169.2800002</v>
      </c>
    </row>
    <row r="60" spans="1:5" ht="23.1" customHeight="1">
      <c r="A60" s="116" t="s">
        <v>440</v>
      </c>
      <c r="B60" s="117">
        <v>997038.3</v>
      </c>
      <c r="C60" s="117">
        <v>0</v>
      </c>
      <c r="D60" s="117">
        <v>0</v>
      </c>
      <c r="E60" s="118">
        <v>997038.3</v>
      </c>
    </row>
    <row r="61" spans="1:5" ht="23.1" customHeight="1">
      <c r="A61" s="116" t="s">
        <v>441</v>
      </c>
      <c r="B61" s="117">
        <v>9884865.7100000009</v>
      </c>
      <c r="C61" s="117">
        <v>0</v>
      </c>
      <c r="D61" s="117">
        <v>0</v>
      </c>
      <c r="E61" s="118">
        <v>9884865.7100000009</v>
      </c>
    </row>
    <row r="62" spans="1:5" ht="23.1" customHeight="1">
      <c r="A62" s="116" t="s">
        <v>442</v>
      </c>
      <c r="B62" s="117">
        <v>3409308.98</v>
      </c>
      <c r="C62" s="117">
        <v>0</v>
      </c>
      <c r="D62" s="117">
        <v>0</v>
      </c>
      <c r="E62" s="118">
        <v>3409308.98</v>
      </c>
    </row>
    <row r="63" spans="1:5" ht="23.1" customHeight="1">
      <c r="A63" s="116" t="s">
        <v>443</v>
      </c>
      <c r="B63" s="117">
        <v>8455862.7300000004</v>
      </c>
      <c r="C63" s="117">
        <v>0</v>
      </c>
      <c r="D63" s="117">
        <v>0</v>
      </c>
      <c r="E63" s="118">
        <v>8455862.7300000004</v>
      </c>
    </row>
    <row r="64" spans="1:5" ht="23.1" customHeight="1">
      <c r="A64" s="116" t="s">
        <v>444</v>
      </c>
      <c r="B64" s="117">
        <v>11139313.35</v>
      </c>
      <c r="C64" s="117">
        <v>184758.19</v>
      </c>
      <c r="D64" s="117">
        <v>193771.85</v>
      </c>
      <c r="E64" s="118">
        <v>11130299.689999999</v>
      </c>
    </row>
    <row r="65" spans="1:5" ht="23.1" customHeight="1">
      <c r="A65" s="116" t="s">
        <v>445</v>
      </c>
      <c r="B65" s="117">
        <v>317645.31</v>
      </c>
      <c r="C65" s="117">
        <v>0</v>
      </c>
      <c r="D65" s="117">
        <v>0</v>
      </c>
      <c r="E65" s="118">
        <v>317645.31</v>
      </c>
    </row>
    <row r="66" spans="1:5" ht="23.1" customHeight="1">
      <c r="A66" s="116" t="s">
        <v>446</v>
      </c>
      <c r="B66" s="117">
        <v>2445249.27</v>
      </c>
      <c r="C66" s="117">
        <v>0</v>
      </c>
      <c r="D66" s="117">
        <v>2445249.27</v>
      </c>
      <c r="E66" s="118">
        <v>0</v>
      </c>
    </row>
    <row r="67" spans="1:5" ht="23.1" customHeight="1">
      <c r="A67" s="116" t="s">
        <v>447</v>
      </c>
      <c r="B67" s="117">
        <v>442917.12</v>
      </c>
      <c r="C67" s="117">
        <v>0</v>
      </c>
      <c r="D67" s="117">
        <v>442917.12</v>
      </c>
      <c r="E67" s="118">
        <v>0</v>
      </c>
    </row>
    <row r="68" spans="1:5" ht="23.1" customHeight="1">
      <c r="A68" s="116" t="s">
        <v>448</v>
      </c>
      <c r="B68" s="117">
        <v>3816670.37</v>
      </c>
      <c r="C68" s="117">
        <v>0</v>
      </c>
      <c r="D68" s="117">
        <v>0</v>
      </c>
      <c r="E68" s="118">
        <v>3816670.37</v>
      </c>
    </row>
    <row r="69" spans="1:5" ht="23.1" customHeight="1">
      <c r="A69" s="116" t="s">
        <v>449</v>
      </c>
      <c r="B69" s="117">
        <v>4484276.57</v>
      </c>
      <c r="C69" s="117">
        <v>0</v>
      </c>
      <c r="D69" s="117">
        <v>0</v>
      </c>
      <c r="E69" s="118">
        <v>4484276.57</v>
      </c>
    </row>
    <row r="70" spans="1:5" ht="23.1" customHeight="1">
      <c r="A70" s="116" t="s">
        <v>450</v>
      </c>
      <c r="B70" s="117">
        <v>9440539.3499999996</v>
      </c>
      <c r="C70" s="117">
        <v>0</v>
      </c>
      <c r="D70" s="117">
        <v>0</v>
      </c>
      <c r="E70" s="118">
        <v>9440539.3499999996</v>
      </c>
    </row>
    <row r="71" spans="1:5" ht="23.1" customHeight="1">
      <c r="A71" s="116" t="s">
        <v>451</v>
      </c>
      <c r="B71" s="117">
        <v>5837803.1900000004</v>
      </c>
      <c r="C71" s="117">
        <v>0</v>
      </c>
      <c r="D71" s="117">
        <v>0</v>
      </c>
      <c r="E71" s="118">
        <v>5837803.1900000004</v>
      </c>
    </row>
    <row r="72" spans="1:5" ht="23.1" customHeight="1">
      <c r="A72" s="116" t="s">
        <v>452</v>
      </c>
      <c r="B72" s="117">
        <v>48099448.560000002</v>
      </c>
      <c r="C72" s="117">
        <v>0</v>
      </c>
      <c r="D72" s="117">
        <v>3550</v>
      </c>
      <c r="E72" s="118">
        <v>48095898.560000002</v>
      </c>
    </row>
    <row r="73" spans="1:5" ht="23.1" customHeight="1">
      <c r="A73" s="116" t="s">
        <v>453</v>
      </c>
      <c r="B73" s="117">
        <v>35702554.409999996</v>
      </c>
      <c r="C73" s="117">
        <v>0</v>
      </c>
      <c r="D73" s="117">
        <v>0</v>
      </c>
      <c r="E73" s="118">
        <v>35702554.409999996</v>
      </c>
    </row>
    <row r="74" spans="1:5" ht="23.1" customHeight="1">
      <c r="A74" s="116" t="s">
        <v>454</v>
      </c>
      <c r="B74" s="117">
        <v>21131966.34</v>
      </c>
      <c r="C74" s="117">
        <v>1000000</v>
      </c>
      <c r="D74" s="117">
        <v>1177399.2</v>
      </c>
      <c r="E74" s="118">
        <v>20954567.140000001</v>
      </c>
    </row>
    <row r="75" spans="1:5" ht="23.1" customHeight="1">
      <c r="A75" s="116" t="s">
        <v>455</v>
      </c>
      <c r="B75" s="117">
        <v>6824718.1100000003</v>
      </c>
      <c r="C75" s="117">
        <v>0</v>
      </c>
      <c r="D75" s="117">
        <v>0</v>
      </c>
      <c r="E75" s="118">
        <v>6824718.1100000003</v>
      </c>
    </row>
    <row r="76" spans="1:5" ht="23.1" customHeight="1">
      <c r="A76" s="116" t="s">
        <v>456</v>
      </c>
      <c r="B76" s="117">
        <v>17569861.68</v>
      </c>
      <c r="C76" s="117">
        <v>0.3</v>
      </c>
      <c r="D76" s="117">
        <v>0</v>
      </c>
      <c r="E76" s="118">
        <v>17569861.98</v>
      </c>
    </row>
    <row r="77" spans="1:5" ht="23.1" customHeight="1">
      <c r="A77" s="116" t="s">
        <v>457</v>
      </c>
      <c r="B77" s="117">
        <v>19011829.260000002</v>
      </c>
      <c r="C77" s="117">
        <v>0</v>
      </c>
      <c r="D77" s="117">
        <v>0</v>
      </c>
      <c r="E77" s="118">
        <v>19011829.260000002</v>
      </c>
    </row>
    <row r="78" spans="1:5" ht="23.1" customHeight="1">
      <c r="A78" s="116" t="s">
        <v>458</v>
      </c>
      <c r="B78" s="117">
        <v>73831916.390000001</v>
      </c>
      <c r="C78" s="117">
        <v>0</v>
      </c>
      <c r="D78" s="117">
        <v>0</v>
      </c>
      <c r="E78" s="118">
        <v>73831916.390000001</v>
      </c>
    </row>
    <row r="79" spans="1:5" ht="23.1" customHeight="1">
      <c r="A79" s="116" t="s">
        <v>459</v>
      </c>
      <c r="B79" s="117">
        <v>136936221</v>
      </c>
      <c r="C79" s="117">
        <v>0</v>
      </c>
      <c r="D79" s="117">
        <v>936446.35</v>
      </c>
      <c r="E79" s="118">
        <v>135999774.65000001</v>
      </c>
    </row>
    <row r="80" spans="1:5" ht="23.1" customHeight="1">
      <c r="A80" s="116" t="s">
        <v>460</v>
      </c>
      <c r="B80" s="117">
        <v>34002317.420000002</v>
      </c>
      <c r="C80" s="117">
        <v>0</v>
      </c>
      <c r="D80" s="117">
        <v>0</v>
      </c>
      <c r="E80" s="118">
        <v>34002317.420000002</v>
      </c>
    </row>
    <row r="81" spans="1:5" ht="23.1" customHeight="1">
      <c r="A81" s="116" t="s">
        <v>461</v>
      </c>
      <c r="B81" s="117">
        <v>255199753.31</v>
      </c>
      <c r="C81" s="117">
        <v>0</v>
      </c>
      <c r="D81" s="117">
        <v>0</v>
      </c>
      <c r="E81" s="118">
        <v>255199753.31</v>
      </c>
    </row>
    <row r="82" spans="1:5" ht="23.1" customHeight="1">
      <c r="A82" s="116" t="s">
        <v>462</v>
      </c>
      <c r="B82" s="117">
        <v>97050572.109999999</v>
      </c>
      <c r="C82" s="117">
        <v>1000000</v>
      </c>
      <c r="D82" s="117">
        <v>0</v>
      </c>
      <c r="E82" s="118">
        <v>98050572.109999999</v>
      </c>
    </row>
    <row r="83" spans="1:5" ht="23.1" customHeight="1">
      <c r="A83" s="116" t="s">
        <v>463</v>
      </c>
      <c r="B83" s="117">
        <v>22565651.829999998</v>
      </c>
      <c r="C83" s="117">
        <v>0</v>
      </c>
      <c r="D83" s="117">
        <v>53473.02</v>
      </c>
      <c r="E83" s="118">
        <v>22512178.809999999</v>
      </c>
    </row>
    <row r="84" spans="1:5" ht="23.1" customHeight="1">
      <c r="A84" s="116" t="s">
        <v>464</v>
      </c>
      <c r="B84" s="117">
        <v>26039081.07</v>
      </c>
      <c r="C84" s="117">
        <v>0</v>
      </c>
      <c r="D84" s="117">
        <v>0</v>
      </c>
      <c r="E84" s="118">
        <v>26039081.07</v>
      </c>
    </row>
    <row r="85" spans="1:5" ht="23.1" customHeight="1">
      <c r="A85" s="116" t="s">
        <v>465</v>
      </c>
      <c r="B85" s="117">
        <v>34299984.420000002</v>
      </c>
      <c r="C85" s="117">
        <v>11700665.5</v>
      </c>
      <c r="D85" s="117">
        <v>11890674.02</v>
      </c>
      <c r="E85" s="118">
        <v>34109975.899999999</v>
      </c>
    </row>
    <row r="86" spans="1:5" ht="23.1" customHeight="1">
      <c r="A86" s="116" t="s">
        <v>466</v>
      </c>
      <c r="B86" s="117">
        <v>92094289.200000003</v>
      </c>
      <c r="C86" s="117">
        <v>19335.98</v>
      </c>
      <c r="D86" s="117">
        <v>20456602.719999999</v>
      </c>
      <c r="E86" s="118">
        <v>71657022.459999993</v>
      </c>
    </row>
    <row r="87" spans="1:5" ht="23.1" customHeight="1">
      <c r="A87" s="116" t="s">
        <v>467</v>
      </c>
      <c r="B87" s="117">
        <v>2779516020.6900001</v>
      </c>
      <c r="C87" s="117">
        <v>93348581.659999996</v>
      </c>
      <c r="D87" s="117">
        <v>50594596.140000001</v>
      </c>
      <c r="E87" s="118">
        <v>2822270006.21</v>
      </c>
    </row>
    <row r="88" spans="1:5" ht="23.1" customHeight="1">
      <c r="A88" s="116" t="s">
        <v>468</v>
      </c>
      <c r="B88" s="117">
        <v>314101.67</v>
      </c>
      <c r="C88" s="117">
        <v>0</v>
      </c>
      <c r="D88" s="117">
        <v>11260.38</v>
      </c>
      <c r="E88" s="118">
        <v>302841.28999999998</v>
      </c>
    </row>
    <row r="89" spans="1:5" ht="23.1" customHeight="1">
      <c r="A89" s="116" t="s">
        <v>469</v>
      </c>
      <c r="B89" s="117">
        <v>32251980.949999999</v>
      </c>
      <c r="C89" s="117">
        <v>0</v>
      </c>
      <c r="D89" s="117">
        <v>0</v>
      </c>
      <c r="E89" s="118">
        <v>32251980.949999999</v>
      </c>
    </row>
    <row r="90" spans="1:5" ht="23.1" customHeight="1">
      <c r="A90" s="116" t="s">
        <v>470</v>
      </c>
      <c r="B90" s="117">
        <v>2277470.81</v>
      </c>
      <c r="C90" s="117">
        <v>0</v>
      </c>
      <c r="D90" s="117">
        <v>0</v>
      </c>
      <c r="E90" s="118">
        <v>2277470.81</v>
      </c>
    </row>
    <row r="91" spans="1:5" ht="23.1" customHeight="1">
      <c r="A91" s="116" t="s">
        <v>471</v>
      </c>
      <c r="B91" s="117">
        <v>959504.48</v>
      </c>
      <c r="C91" s="117">
        <v>0</v>
      </c>
      <c r="D91" s="117">
        <v>39743.019999999997</v>
      </c>
      <c r="E91" s="118">
        <v>919761.46</v>
      </c>
    </row>
    <row r="92" spans="1:5" ht="23.1" customHeight="1">
      <c r="A92" s="116" t="s">
        <v>472</v>
      </c>
      <c r="B92" s="117">
        <v>56935875.270000003</v>
      </c>
      <c r="C92" s="117">
        <v>0</v>
      </c>
      <c r="D92" s="117">
        <v>0</v>
      </c>
      <c r="E92" s="118">
        <v>56935875.270000003</v>
      </c>
    </row>
    <row r="93" spans="1:5" ht="23.1" customHeight="1">
      <c r="A93" s="116" t="s">
        <v>473</v>
      </c>
      <c r="B93" s="117">
        <v>2355722.16</v>
      </c>
      <c r="C93" s="117">
        <v>0</v>
      </c>
      <c r="D93" s="117">
        <v>250000</v>
      </c>
      <c r="E93" s="118">
        <v>2105722.16</v>
      </c>
    </row>
    <row r="94" spans="1:5" ht="23.1" customHeight="1">
      <c r="A94" s="116" t="s">
        <v>474</v>
      </c>
      <c r="B94" s="117">
        <v>1113674.07</v>
      </c>
      <c r="C94" s="117">
        <v>0</v>
      </c>
      <c r="D94" s="117">
        <v>0</v>
      </c>
      <c r="E94" s="118">
        <v>1113674.07</v>
      </c>
    </row>
    <row r="95" spans="1:5" ht="23.1" customHeight="1">
      <c r="A95" s="116" t="s">
        <v>475</v>
      </c>
      <c r="B95" s="117">
        <v>3155898.68</v>
      </c>
      <c r="C95" s="117">
        <v>22860.67</v>
      </c>
      <c r="D95" s="117">
        <v>126731.9</v>
      </c>
      <c r="E95" s="118">
        <v>3052027.45</v>
      </c>
    </row>
    <row r="96" spans="1:5" ht="23.1" customHeight="1">
      <c r="A96" s="116" t="s">
        <v>476</v>
      </c>
      <c r="B96" s="117">
        <v>601317656.48000002</v>
      </c>
      <c r="C96" s="117">
        <v>3660160.08</v>
      </c>
      <c r="D96" s="117">
        <v>8761857.25</v>
      </c>
      <c r="E96" s="118">
        <v>596215959.30999994</v>
      </c>
    </row>
    <row r="97" spans="1:5" ht="23.1" customHeight="1">
      <c r="A97" s="116" t="s">
        <v>477</v>
      </c>
      <c r="B97" s="117">
        <v>30627727.359999999</v>
      </c>
      <c r="C97" s="117">
        <v>0</v>
      </c>
      <c r="D97" s="117">
        <v>936652</v>
      </c>
      <c r="E97" s="118">
        <v>29691075.359999999</v>
      </c>
    </row>
    <row r="98" spans="1:5" ht="23.1" customHeight="1">
      <c r="A98" s="116" t="s">
        <v>478</v>
      </c>
      <c r="B98" s="117">
        <v>107843732</v>
      </c>
      <c r="C98" s="117">
        <v>0</v>
      </c>
      <c r="D98" s="117">
        <v>0</v>
      </c>
      <c r="E98" s="118">
        <v>107843732</v>
      </c>
    </row>
    <row r="99" spans="1:5" ht="23.1" customHeight="1">
      <c r="A99" s="116" t="s">
        <v>479</v>
      </c>
      <c r="B99" s="117">
        <v>548254138.39999998</v>
      </c>
      <c r="C99" s="117">
        <v>0</v>
      </c>
      <c r="D99" s="117">
        <v>415675.3</v>
      </c>
      <c r="E99" s="118">
        <v>547838463.10000002</v>
      </c>
    </row>
    <row r="100" spans="1:5" ht="23.1" customHeight="1">
      <c r="A100" s="116" t="s">
        <v>480</v>
      </c>
      <c r="B100" s="117">
        <v>17476762.050000001</v>
      </c>
      <c r="C100" s="117">
        <v>0</v>
      </c>
      <c r="D100" s="117">
        <v>152292.98000000001</v>
      </c>
      <c r="E100" s="118">
        <v>17324469.07</v>
      </c>
    </row>
    <row r="101" spans="1:5" ht="23.1" customHeight="1">
      <c r="A101" s="116" t="s">
        <v>481</v>
      </c>
      <c r="B101" s="117">
        <v>1731685.31</v>
      </c>
      <c r="C101" s="117">
        <v>0</v>
      </c>
      <c r="D101" s="117">
        <v>859107.08</v>
      </c>
      <c r="E101" s="118">
        <v>872578.23</v>
      </c>
    </row>
    <row r="102" spans="1:5" ht="23.1" customHeight="1">
      <c r="A102" s="116" t="s">
        <v>482</v>
      </c>
      <c r="B102" s="117">
        <v>36069058.5</v>
      </c>
      <c r="C102" s="117">
        <v>326993753.75</v>
      </c>
      <c r="D102" s="117">
        <v>11464914.27</v>
      </c>
      <c r="E102" s="118">
        <v>351597897.98000002</v>
      </c>
    </row>
    <row r="103" spans="1:5" ht="23.1" customHeight="1">
      <c r="A103" s="116" t="s">
        <v>942</v>
      </c>
      <c r="B103" s="117">
        <v>0</v>
      </c>
      <c r="C103" s="117">
        <v>4211403.58</v>
      </c>
      <c r="D103" s="117">
        <v>0</v>
      </c>
      <c r="E103" s="118">
        <v>4211403.58</v>
      </c>
    </row>
    <row r="104" spans="1:5" ht="23.1" customHeight="1">
      <c r="A104" s="116" t="s">
        <v>943</v>
      </c>
      <c r="B104" s="117">
        <v>0</v>
      </c>
      <c r="C104" s="117">
        <v>544368893.24000001</v>
      </c>
      <c r="D104" s="117">
        <v>0</v>
      </c>
      <c r="E104" s="118">
        <v>544368893.24000001</v>
      </c>
    </row>
    <row r="105" spans="1:5" ht="23.1" customHeight="1">
      <c r="A105" s="116" t="s">
        <v>483</v>
      </c>
      <c r="B105" s="117">
        <v>82029216.75</v>
      </c>
      <c r="C105" s="117">
        <v>734129.58</v>
      </c>
      <c r="D105" s="117">
        <v>99186</v>
      </c>
      <c r="E105" s="118">
        <v>82664160.329999998</v>
      </c>
    </row>
    <row r="106" spans="1:5" ht="23.1" customHeight="1">
      <c r="A106" s="116" t="s">
        <v>484</v>
      </c>
      <c r="B106" s="117">
        <v>1568554.17</v>
      </c>
      <c r="C106" s="117">
        <v>1329630.8700000001</v>
      </c>
      <c r="D106" s="117">
        <v>0</v>
      </c>
      <c r="E106" s="118">
        <v>2898185.04</v>
      </c>
    </row>
    <row r="107" spans="1:5" ht="23.1" customHeight="1">
      <c r="A107" s="116" t="s">
        <v>485</v>
      </c>
      <c r="B107" s="117">
        <v>1770799046.1900001</v>
      </c>
      <c r="C107" s="117">
        <v>222574583.25</v>
      </c>
      <c r="D107" s="117">
        <v>358528490.06999999</v>
      </c>
      <c r="E107" s="118">
        <v>1634845139.3699999</v>
      </c>
    </row>
    <row r="108" spans="1:5" ht="23.1" customHeight="1">
      <c r="A108" s="116" t="s">
        <v>486</v>
      </c>
      <c r="B108" s="117">
        <v>1144920439.4100001</v>
      </c>
      <c r="C108" s="117">
        <v>126022763.97</v>
      </c>
      <c r="D108" s="117">
        <v>255440.75</v>
      </c>
      <c r="E108" s="118">
        <v>1270687762.6300001</v>
      </c>
    </row>
    <row r="109" spans="1:5" ht="23.1" customHeight="1">
      <c r="A109" s="116" t="s">
        <v>487</v>
      </c>
      <c r="B109" s="117">
        <v>120036465.68000001</v>
      </c>
      <c r="C109" s="117">
        <v>3753791</v>
      </c>
      <c r="D109" s="117">
        <v>243807.12</v>
      </c>
      <c r="E109" s="118">
        <v>123546449.56</v>
      </c>
    </row>
    <row r="110" spans="1:5" ht="23.1" customHeight="1">
      <c r="A110" s="116" t="s">
        <v>488</v>
      </c>
      <c r="B110" s="117">
        <v>2369822.0299999998</v>
      </c>
      <c r="C110" s="117">
        <v>11942225.09</v>
      </c>
      <c r="D110" s="117">
        <v>11721354.109999999</v>
      </c>
      <c r="E110" s="118">
        <v>2590693.0099999998</v>
      </c>
    </row>
    <row r="111" spans="1:5" ht="23.1" customHeight="1">
      <c r="A111" s="116" t="s">
        <v>489</v>
      </c>
      <c r="B111" s="117">
        <v>20000000</v>
      </c>
      <c r="C111" s="117">
        <v>40500000</v>
      </c>
      <c r="D111" s="117">
        <v>3400000</v>
      </c>
      <c r="E111" s="118">
        <v>57100000</v>
      </c>
    </row>
    <row r="112" spans="1:5" ht="23.1" customHeight="1">
      <c r="A112" s="116" t="s">
        <v>490</v>
      </c>
      <c r="B112" s="117">
        <v>4000000000</v>
      </c>
      <c r="C112" s="117">
        <v>0</v>
      </c>
      <c r="D112" s="117">
        <v>0</v>
      </c>
      <c r="E112" s="118">
        <v>4000000000</v>
      </c>
    </row>
    <row r="113" spans="1:5" ht="23.1" customHeight="1">
      <c r="A113" s="116" t="s">
        <v>491</v>
      </c>
      <c r="B113" s="117">
        <v>104393.24</v>
      </c>
      <c r="C113" s="117">
        <v>0</v>
      </c>
      <c r="D113" s="117">
        <v>0</v>
      </c>
      <c r="E113" s="118">
        <v>104393.24</v>
      </c>
    </row>
    <row r="114" spans="1:5" ht="23.1" customHeight="1">
      <c r="A114" s="116" t="s">
        <v>492</v>
      </c>
      <c r="B114" s="117">
        <v>124579771.23</v>
      </c>
      <c r="C114" s="117">
        <v>0</v>
      </c>
      <c r="D114" s="117">
        <v>3822700.99</v>
      </c>
      <c r="E114" s="118">
        <v>120757070.23999999</v>
      </c>
    </row>
    <row r="115" spans="1:5" ht="23.1" customHeight="1">
      <c r="A115" s="119" t="s">
        <v>493</v>
      </c>
      <c r="B115" s="120">
        <v>362775158.75</v>
      </c>
      <c r="C115" s="120">
        <v>0</v>
      </c>
      <c r="D115" s="120">
        <v>14531927.189999999</v>
      </c>
      <c r="E115" s="121">
        <v>348243231.56</v>
      </c>
    </row>
    <row r="116" spans="1:5" ht="23.1" customHeight="1">
      <c r="A116" s="150" t="s">
        <v>126</v>
      </c>
      <c r="B116" s="151">
        <v>846723252.32000005</v>
      </c>
      <c r="C116" s="151">
        <v>79686238.659999996</v>
      </c>
      <c r="D116" s="151">
        <v>816349330.70000005</v>
      </c>
      <c r="E116" s="152">
        <v>110060160.28</v>
      </c>
    </row>
    <row r="117" spans="1:5" ht="23.1" customHeight="1">
      <c r="A117" s="116" t="s">
        <v>494</v>
      </c>
      <c r="B117" s="117">
        <v>116723090.56999999</v>
      </c>
      <c r="C117" s="117">
        <v>79685569.599999994</v>
      </c>
      <c r="D117" s="117">
        <v>86349330.700000003</v>
      </c>
      <c r="E117" s="118">
        <v>110059329.47</v>
      </c>
    </row>
    <row r="118" spans="1:5" ht="23.1" customHeight="1">
      <c r="A118" s="116" t="s">
        <v>495</v>
      </c>
      <c r="B118" s="117">
        <v>430000161.75</v>
      </c>
      <c r="C118" s="117">
        <v>638.64</v>
      </c>
      <c r="D118" s="117">
        <v>430000000</v>
      </c>
      <c r="E118" s="118">
        <v>800.39</v>
      </c>
    </row>
    <row r="119" spans="1:5" ht="23.1" customHeight="1">
      <c r="A119" s="119" t="s">
        <v>496</v>
      </c>
      <c r="B119" s="120">
        <v>300000000</v>
      </c>
      <c r="C119" s="120">
        <v>30.42</v>
      </c>
      <c r="D119" s="120">
        <v>300000000</v>
      </c>
      <c r="E119" s="121">
        <v>30.42</v>
      </c>
    </row>
    <row r="120" spans="1:5" ht="23.1" customHeight="1">
      <c r="A120" s="150" t="s">
        <v>127</v>
      </c>
      <c r="B120" s="151">
        <v>179242716.16999999</v>
      </c>
      <c r="C120" s="151">
        <v>428219045.62</v>
      </c>
      <c r="D120" s="151">
        <v>459572556.39999998</v>
      </c>
      <c r="E120" s="152">
        <v>147889205.38999999</v>
      </c>
    </row>
    <row r="121" spans="1:5" ht="23.1" customHeight="1">
      <c r="A121" s="116" t="s">
        <v>497</v>
      </c>
      <c r="B121" s="117">
        <v>49218410.710000001</v>
      </c>
      <c r="C121" s="117">
        <v>364548267.74000001</v>
      </c>
      <c r="D121" s="117">
        <v>370077477.67000002</v>
      </c>
      <c r="E121" s="118">
        <v>43689200.780000001</v>
      </c>
    </row>
    <row r="122" spans="1:5" ht="23.1" customHeight="1">
      <c r="A122" s="116" t="s">
        <v>498</v>
      </c>
      <c r="B122" s="117">
        <v>18784924.199999999</v>
      </c>
      <c r="C122" s="117">
        <v>1691600.19</v>
      </c>
      <c r="D122" s="117">
        <v>1325697.28</v>
      </c>
      <c r="E122" s="118">
        <v>19150827.109999999</v>
      </c>
    </row>
    <row r="123" spans="1:5" ht="23.1" customHeight="1">
      <c r="A123" s="116" t="s">
        <v>499</v>
      </c>
      <c r="B123" s="117">
        <v>33861670.939999998</v>
      </c>
      <c r="C123" s="117">
        <v>0</v>
      </c>
      <c r="D123" s="117">
        <v>2646187.38</v>
      </c>
      <c r="E123" s="118">
        <v>31215483.559999999</v>
      </c>
    </row>
    <row r="124" spans="1:5" ht="23.1" customHeight="1">
      <c r="A124" s="119" t="s">
        <v>500</v>
      </c>
      <c r="B124" s="120">
        <v>77377710.319999993</v>
      </c>
      <c r="C124" s="120">
        <v>61979177.689999998</v>
      </c>
      <c r="D124" s="120">
        <v>85523194.069999993</v>
      </c>
      <c r="E124" s="121">
        <v>53833693.939999998</v>
      </c>
    </row>
    <row r="125" spans="1:5" ht="23.1" customHeight="1">
      <c r="A125" s="150" t="s">
        <v>128</v>
      </c>
      <c r="B125" s="151">
        <v>2765.24</v>
      </c>
      <c r="C125" s="151">
        <v>0</v>
      </c>
      <c r="D125" s="151">
        <v>0</v>
      </c>
      <c r="E125" s="152">
        <v>2765.24</v>
      </c>
    </row>
    <row r="126" spans="1:5" ht="23.1" customHeight="1">
      <c r="A126" s="184" t="s">
        <v>501</v>
      </c>
      <c r="B126" s="185">
        <v>2765.24</v>
      </c>
      <c r="C126" s="185">
        <v>0</v>
      </c>
      <c r="D126" s="185">
        <v>0</v>
      </c>
      <c r="E126" s="186">
        <v>2765.24</v>
      </c>
    </row>
    <row r="127" spans="1:5" ht="23.1" customHeight="1">
      <c r="A127" s="150" t="s">
        <v>129</v>
      </c>
      <c r="B127" s="151">
        <v>28554662988.18</v>
      </c>
      <c r="C127" s="151">
        <v>22340604523.189999</v>
      </c>
      <c r="D127" s="151">
        <v>17332482757.68</v>
      </c>
      <c r="E127" s="152">
        <v>33562784753.689999</v>
      </c>
    </row>
    <row r="128" spans="1:5" ht="23.1" customHeight="1">
      <c r="A128" s="116" t="s">
        <v>502</v>
      </c>
      <c r="B128" s="117">
        <v>367528322.60000002</v>
      </c>
      <c r="C128" s="117">
        <v>1914361932.0799999</v>
      </c>
      <c r="D128" s="117">
        <v>1643359595.72</v>
      </c>
      <c r="E128" s="118">
        <v>638530658.96000004</v>
      </c>
    </row>
    <row r="129" spans="1:5" ht="23.1" customHeight="1">
      <c r="A129" s="116" t="s">
        <v>503</v>
      </c>
      <c r="B129" s="117">
        <v>325273956.13999999</v>
      </c>
      <c r="C129" s="117">
        <v>40466866.039999999</v>
      </c>
      <c r="D129" s="117">
        <v>7190195.7699999996</v>
      </c>
      <c r="E129" s="118">
        <v>358550626.41000003</v>
      </c>
    </row>
    <row r="130" spans="1:5" ht="23.1" customHeight="1">
      <c r="A130" s="116" t="s">
        <v>504</v>
      </c>
      <c r="B130" s="117">
        <v>365386727.68000001</v>
      </c>
      <c r="C130" s="117">
        <v>0</v>
      </c>
      <c r="D130" s="117">
        <v>67572.08</v>
      </c>
      <c r="E130" s="118">
        <v>365319155.60000002</v>
      </c>
    </row>
    <row r="131" spans="1:5" ht="23.1" customHeight="1">
      <c r="A131" s="116" t="s">
        <v>505</v>
      </c>
      <c r="B131" s="117">
        <v>0</v>
      </c>
      <c r="C131" s="117">
        <v>11100000000</v>
      </c>
      <c r="D131" s="117">
        <v>8615697015.4400005</v>
      </c>
      <c r="E131" s="118">
        <v>2484302984.5599999</v>
      </c>
    </row>
    <row r="132" spans="1:5" ht="23.1" customHeight="1">
      <c r="A132" s="116" t="s">
        <v>506</v>
      </c>
      <c r="B132" s="117">
        <v>219257220.66</v>
      </c>
      <c r="C132" s="117">
        <v>2839710211.4200001</v>
      </c>
      <c r="D132" s="117">
        <v>2802950340.4499998</v>
      </c>
      <c r="E132" s="118">
        <v>256017091.63</v>
      </c>
    </row>
    <row r="133" spans="1:5" ht="23.1" customHeight="1">
      <c r="A133" s="116" t="s">
        <v>507</v>
      </c>
      <c r="B133" s="117">
        <v>15168027058.719999</v>
      </c>
      <c r="C133" s="117">
        <v>4600187114.1800003</v>
      </c>
      <c r="D133" s="117">
        <v>1907480779.4000001</v>
      </c>
      <c r="E133" s="118">
        <v>17860733393.5</v>
      </c>
    </row>
    <row r="134" spans="1:5" ht="23.1" customHeight="1">
      <c r="A134" s="116" t="s">
        <v>508</v>
      </c>
      <c r="B134" s="117">
        <v>1125134765.6800001</v>
      </c>
      <c r="C134" s="117">
        <v>1514201362.8399999</v>
      </c>
      <c r="D134" s="117">
        <v>1963962430.27</v>
      </c>
      <c r="E134" s="118">
        <v>675373698.25</v>
      </c>
    </row>
    <row r="135" spans="1:5" ht="23.1" customHeight="1">
      <c r="A135" s="119" t="s">
        <v>509</v>
      </c>
      <c r="B135" s="120">
        <v>10984054936.700001</v>
      </c>
      <c r="C135" s="120">
        <v>331677036.63</v>
      </c>
      <c r="D135" s="120">
        <v>391774828.55000001</v>
      </c>
      <c r="E135" s="121">
        <v>10923957144.780001</v>
      </c>
    </row>
    <row r="136" spans="1:5" ht="23.1" customHeight="1">
      <c r="A136" s="150" t="s">
        <v>130</v>
      </c>
      <c r="B136" s="151">
        <v>132312498.02</v>
      </c>
      <c r="C136" s="151">
        <v>257985215.61000001</v>
      </c>
      <c r="D136" s="151">
        <v>273689580.81</v>
      </c>
      <c r="E136" s="152">
        <v>116608132.81999999</v>
      </c>
    </row>
    <row r="137" spans="1:5" ht="23.1" customHeight="1">
      <c r="A137" s="116" t="s">
        <v>510</v>
      </c>
      <c r="B137" s="117">
        <v>24007104.550000001</v>
      </c>
      <c r="C137" s="117">
        <v>5459146.4199999999</v>
      </c>
      <c r="D137" s="117">
        <v>7429892.0599999996</v>
      </c>
      <c r="E137" s="118">
        <v>22036358.91</v>
      </c>
    </row>
    <row r="138" spans="1:5" ht="23.1" customHeight="1">
      <c r="A138" s="116" t="s">
        <v>511</v>
      </c>
      <c r="B138" s="117">
        <v>104395120.45999999</v>
      </c>
      <c r="C138" s="117">
        <v>205964588.66</v>
      </c>
      <c r="D138" s="117">
        <v>215788235.21000001</v>
      </c>
      <c r="E138" s="118">
        <v>94571473.909999996</v>
      </c>
    </row>
    <row r="139" spans="1:5" ht="23.1" customHeight="1">
      <c r="A139" s="116" t="s">
        <v>512</v>
      </c>
      <c r="B139" s="117">
        <v>3909973.01</v>
      </c>
      <c r="C139" s="117">
        <v>45710439.030000001</v>
      </c>
      <c r="D139" s="117">
        <v>49620412.039999999</v>
      </c>
      <c r="E139" s="118">
        <v>0</v>
      </c>
    </row>
    <row r="140" spans="1:5" ht="23.1" customHeight="1">
      <c r="A140" s="119" t="s">
        <v>513</v>
      </c>
      <c r="B140" s="120">
        <v>300</v>
      </c>
      <c r="C140" s="120">
        <v>851041.5</v>
      </c>
      <c r="D140" s="120">
        <v>851041.5</v>
      </c>
      <c r="E140" s="121">
        <v>300</v>
      </c>
    </row>
    <row r="141" spans="1:5" ht="23.1" customHeight="1">
      <c r="A141" s="150" t="s">
        <v>131</v>
      </c>
      <c r="B141" s="151">
        <v>552550096.39999998</v>
      </c>
      <c r="C141" s="151">
        <v>135023837.19999999</v>
      </c>
      <c r="D141" s="151">
        <v>126098639.01000001</v>
      </c>
      <c r="E141" s="152">
        <v>561475294.59000003</v>
      </c>
    </row>
    <row r="142" spans="1:5" ht="23.1" customHeight="1">
      <c r="A142" s="116" t="s">
        <v>514</v>
      </c>
      <c r="B142" s="117">
        <v>89599994.319999993</v>
      </c>
      <c r="C142" s="117">
        <v>0</v>
      </c>
      <c r="D142" s="117">
        <v>800000</v>
      </c>
      <c r="E142" s="118">
        <v>88799994.319999993</v>
      </c>
    </row>
    <row r="143" spans="1:5" ht="23.1" customHeight="1">
      <c r="A143" s="116" t="s">
        <v>515</v>
      </c>
      <c r="B143" s="117">
        <v>41631988.509999998</v>
      </c>
      <c r="C143" s="117">
        <v>88234524.700000003</v>
      </c>
      <c r="D143" s="117">
        <v>73491555.109999999</v>
      </c>
      <c r="E143" s="118">
        <v>56374958.100000001</v>
      </c>
    </row>
    <row r="144" spans="1:5" ht="23.1" customHeight="1">
      <c r="A144" s="119" t="s">
        <v>516</v>
      </c>
      <c r="B144" s="120">
        <v>421318113.56999999</v>
      </c>
      <c r="C144" s="120">
        <v>46789312.5</v>
      </c>
      <c r="D144" s="120">
        <v>51807083.899999999</v>
      </c>
      <c r="E144" s="121">
        <v>416300342.17000002</v>
      </c>
    </row>
    <row r="145" spans="1:5" ht="23.1" customHeight="1">
      <c r="A145" s="150" t="s">
        <v>108</v>
      </c>
      <c r="B145" s="151">
        <v>8036951194.6999998</v>
      </c>
      <c r="C145" s="151">
        <v>71744884988.960007</v>
      </c>
      <c r="D145" s="151">
        <v>66134409240.68</v>
      </c>
      <c r="E145" s="152">
        <v>13647426942.98</v>
      </c>
    </row>
    <row r="146" spans="1:5" ht="23.1" customHeight="1">
      <c r="A146" s="116" t="s">
        <v>517</v>
      </c>
      <c r="B146" s="117">
        <v>84018250.280000001</v>
      </c>
      <c r="C146" s="117">
        <v>0</v>
      </c>
      <c r="D146" s="117">
        <v>0</v>
      </c>
      <c r="E146" s="118">
        <v>84018250.280000001</v>
      </c>
    </row>
    <row r="147" spans="1:5" ht="23.1" customHeight="1">
      <c r="A147" s="116" t="s">
        <v>518</v>
      </c>
      <c r="B147" s="117">
        <v>6010931794.79</v>
      </c>
      <c r="C147" s="117">
        <v>35270428247.25</v>
      </c>
      <c r="D147" s="117">
        <v>35087525528.029999</v>
      </c>
      <c r="E147" s="118">
        <v>6193834514.0100002</v>
      </c>
    </row>
    <row r="148" spans="1:5" ht="23.1" customHeight="1">
      <c r="A148" s="116" t="s">
        <v>519</v>
      </c>
      <c r="B148" s="117">
        <v>6610525.6699999999</v>
      </c>
      <c r="C148" s="117">
        <v>0</v>
      </c>
      <c r="D148" s="117">
        <v>0</v>
      </c>
      <c r="E148" s="118">
        <v>6610525.6699999999</v>
      </c>
    </row>
    <row r="149" spans="1:5" ht="23.1" customHeight="1">
      <c r="A149" s="116" t="s">
        <v>520</v>
      </c>
      <c r="B149" s="117">
        <v>76492867.150000006</v>
      </c>
      <c r="C149" s="117">
        <v>194901803.41</v>
      </c>
      <c r="D149" s="117">
        <v>222606233.66</v>
      </c>
      <c r="E149" s="118">
        <v>48788436.899999999</v>
      </c>
    </row>
    <row r="150" spans="1:5" ht="23.1" customHeight="1">
      <c r="A150" s="116" t="s">
        <v>521</v>
      </c>
      <c r="B150" s="117">
        <v>12446474.210000001</v>
      </c>
      <c r="C150" s="117">
        <v>2113527.54</v>
      </c>
      <c r="D150" s="117">
        <v>4945954.07</v>
      </c>
      <c r="E150" s="118">
        <v>9614047.6799999997</v>
      </c>
    </row>
    <row r="151" spans="1:5" ht="23.1" customHeight="1">
      <c r="A151" s="116" t="s">
        <v>522</v>
      </c>
      <c r="B151" s="117">
        <v>44804346.509999998</v>
      </c>
      <c r="C151" s="117">
        <v>39972.239999999998</v>
      </c>
      <c r="D151" s="117">
        <v>506574.64</v>
      </c>
      <c r="E151" s="118">
        <v>44337744.109999999</v>
      </c>
    </row>
    <row r="152" spans="1:5" ht="23.1" customHeight="1">
      <c r="A152" s="116" t="s">
        <v>523</v>
      </c>
      <c r="B152" s="117">
        <v>750</v>
      </c>
      <c r="C152" s="117">
        <v>0</v>
      </c>
      <c r="D152" s="117">
        <v>0</v>
      </c>
      <c r="E152" s="118">
        <v>750</v>
      </c>
    </row>
    <row r="153" spans="1:5" ht="23.1" customHeight="1">
      <c r="A153" s="116" t="s">
        <v>524</v>
      </c>
      <c r="B153" s="117">
        <v>142.86000000000001</v>
      </c>
      <c r="C153" s="117">
        <v>0</v>
      </c>
      <c r="D153" s="117">
        <v>0</v>
      </c>
      <c r="E153" s="118">
        <v>142.86000000000001</v>
      </c>
    </row>
    <row r="154" spans="1:5" ht="23.1" customHeight="1">
      <c r="A154" s="116" t="s">
        <v>932</v>
      </c>
      <c r="B154" s="117">
        <v>0</v>
      </c>
      <c r="C154" s="117">
        <v>410362963.38</v>
      </c>
      <c r="D154" s="117">
        <v>0</v>
      </c>
      <c r="E154" s="118">
        <v>410362963.38</v>
      </c>
    </row>
    <row r="155" spans="1:5" ht="23.1" customHeight="1">
      <c r="A155" s="116" t="s">
        <v>525</v>
      </c>
      <c r="B155" s="117">
        <v>315607.53000000003</v>
      </c>
      <c r="C155" s="117">
        <v>5433.71</v>
      </c>
      <c r="D155" s="117">
        <v>5349.7</v>
      </c>
      <c r="E155" s="118">
        <v>315691.53999999998</v>
      </c>
    </row>
    <row r="156" spans="1:5" ht="23.1" customHeight="1">
      <c r="A156" s="116" t="s">
        <v>526</v>
      </c>
      <c r="B156" s="117">
        <v>104575475.78</v>
      </c>
      <c r="C156" s="117">
        <v>0</v>
      </c>
      <c r="D156" s="117">
        <v>0</v>
      </c>
      <c r="E156" s="118">
        <v>104575475.78</v>
      </c>
    </row>
    <row r="157" spans="1:5" ht="23.1" customHeight="1">
      <c r="A157" s="116" t="s">
        <v>527</v>
      </c>
      <c r="B157" s="153">
        <v>108958791.89</v>
      </c>
      <c r="C157" s="153">
        <v>0</v>
      </c>
      <c r="D157" s="153">
        <v>0</v>
      </c>
      <c r="E157" s="118">
        <v>108958791.89</v>
      </c>
    </row>
    <row r="158" spans="1:5" ht="23.1" customHeight="1">
      <c r="A158" s="209" t="s">
        <v>528</v>
      </c>
      <c r="B158" s="153">
        <v>32523281.079999998</v>
      </c>
      <c r="C158" s="153">
        <v>0</v>
      </c>
      <c r="D158" s="153">
        <v>0</v>
      </c>
      <c r="E158" s="118">
        <v>32523281.079999998</v>
      </c>
    </row>
    <row r="159" spans="1:5" ht="23.1" customHeight="1">
      <c r="A159" s="116" t="s">
        <v>529</v>
      </c>
      <c r="B159" s="117">
        <v>34035.870000000003</v>
      </c>
      <c r="C159" s="117">
        <v>105183884.62</v>
      </c>
      <c r="D159" s="117">
        <v>100975979.42</v>
      </c>
      <c r="E159" s="118">
        <v>4241941.07</v>
      </c>
    </row>
    <row r="160" spans="1:5" ht="23.1" customHeight="1">
      <c r="A160" s="116" t="s">
        <v>530</v>
      </c>
      <c r="B160" s="117">
        <v>15817397.92</v>
      </c>
      <c r="C160" s="117">
        <v>11343250.43</v>
      </c>
      <c r="D160" s="117">
        <v>14422062.439999999</v>
      </c>
      <c r="E160" s="118">
        <v>12738585.91</v>
      </c>
    </row>
    <row r="161" spans="1:5" ht="23.1" customHeight="1">
      <c r="A161" s="116" t="s">
        <v>531</v>
      </c>
      <c r="B161" s="117">
        <v>108072772.53</v>
      </c>
      <c r="C161" s="117">
        <v>101673400</v>
      </c>
      <c r="D161" s="117">
        <v>120127400</v>
      </c>
      <c r="E161" s="118">
        <v>89618772.530000001</v>
      </c>
    </row>
    <row r="162" spans="1:5" ht="23.1" customHeight="1">
      <c r="A162" s="116" t="s">
        <v>532</v>
      </c>
      <c r="B162" s="117">
        <v>1231325000</v>
      </c>
      <c r="C162" s="117">
        <v>13732627.039999999</v>
      </c>
      <c r="D162" s="117">
        <v>512000000</v>
      </c>
      <c r="E162" s="118">
        <v>733057627.03999996</v>
      </c>
    </row>
    <row r="163" spans="1:5" ht="23.1" customHeight="1">
      <c r="A163" s="116" t="s">
        <v>533</v>
      </c>
      <c r="B163" s="117">
        <v>199900980</v>
      </c>
      <c r="C163" s="117">
        <v>13972297.01</v>
      </c>
      <c r="D163" s="117">
        <v>43876</v>
      </c>
      <c r="E163" s="118">
        <v>213829401.00999999</v>
      </c>
    </row>
    <row r="164" spans="1:5" ht="23.1" customHeight="1">
      <c r="A164" s="116" t="s">
        <v>534</v>
      </c>
      <c r="B164" s="117">
        <v>122700.63</v>
      </c>
      <c r="C164" s="117">
        <v>35621127582.089996</v>
      </c>
      <c r="D164" s="117">
        <v>30071250282.720001</v>
      </c>
      <c r="E164" s="118">
        <v>5550000000</v>
      </c>
    </row>
    <row r="165" spans="1:5" ht="23.1" customHeight="1">
      <c r="A165" s="119" t="s">
        <v>923</v>
      </c>
      <c r="B165" s="120">
        <v>0</v>
      </c>
      <c r="C165" s="120">
        <v>0.24</v>
      </c>
      <c r="D165" s="120">
        <v>0</v>
      </c>
      <c r="E165" s="121">
        <v>0.24</v>
      </c>
    </row>
    <row r="166" spans="1:5" ht="23.1" customHeight="1">
      <c r="A166" s="150" t="s">
        <v>132</v>
      </c>
      <c r="B166" s="151">
        <v>38264509184.540001</v>
      </c>
      <c r="C166" s="151">
        <v>107335318639.39</v>
      </c>
      <c r="D166" s="151">
        <v>104736492072.96001</v>
      </c>
      <c r="E166" s="152">
        <v>40863335750.970001</v>
      </c>
    </row>
    <row r="167" spans="1:5" ht="23.1" customHeight="1">
      <c r="A167" s="116" t="s">
        <v>535</v>
      </c>
      <c r="B167" s="117">
        <v>48808527.329999998</v>
      </c>
      <c r="C167" s="117">
        <v>903144998.67999995</v>
      </c>
      <c r="D167" s="117">
        <v>817000000</v>
      </c>
      <c r="E167" s="118">
        <v>134953526.00999999</v>
      </c>
    </row>
    <row r="168" spans="1:5" ht="23.1" customHeight="1">
      <c r="A168" s="116" t="s">
        <v>536</v>
      </c>
      <c r="B168" s="117">
        <v>543241.03</v>
      </c>
      <c r="C168" s="117">
        <v>4372121.9000000004</v>
      </c>
      <c r="D168" s="117">
        <v>0</v>
      </c>
      <c r="E168" s="118">
        <v>4915362.93</v>
      </c>
    </row>
    <row r="169" spans="1:5" ht="23.1" customHeight="1">
      <c r="A169" s="116" t="s">
        <v>537</v>
      </c>
      <c r="B169" s="117">
        <v>526084638.33999997</v>
      </c>
      <c r="C169" s="117">
        <v>2093419685.6800001</v>
      </c>
      <c r="D169" s="117">
        <v>2282200000</v>
      </c>
      <c r="E169" s="118">
        <v>337304324.01999998</v>
      </c>
    </row>
    <row r="170" spans="1:5" ht="23.1" customHeight="1">
      <c r="A170" s="116" t="s">
        <v>538</v>
      </c>
      <c r="B170" s="117">
        <v>6033440.5800000001</v>
      </c>
      <c r="C170" s="117">
        <v>32030792.120000001</v>
      </c>
      <c r="D170" s="117">
        <v>38015615.07</v>
      </c>
      <c r="E170" s="118">
        <v>48617.63</v>
      </c>
    </row>
    <row r="171" spans="1:5" ht="23.1" customHeight="1">
      <c r="A171" s="116" t="s">
        <v>539</v>
      </c>
      <c r="B171" s="117">
        <v>7963030363</v>
      </c>
      <c r="C171" s="117">
        <v>79607151167.990005</v>
      </c>
      <c r="D171" s="117">
        <v>77370490538.880005</v>
      </c>
      <c r="E171" s="118">
        <v>10199690992.110001</v>
      </c>
    </row>
    <row r="172" spans="1:5" ht="23.1" customHeight="1">
      <c r="A172" s="116" t="s">
        <v>540</v>
      </c>
      <c r="B172" s="117">
        <v>34409597.909999996</v>
      </c>
      <c r="C172" s="117">
        <v>201934426.75999999</v>
      </c>
      <c r="D172" s="117">
        <v>203200000</v>
      </c>
      <c r="E172" s="118">
        <v>33144024.670000002</v>
      </c>
    </row>
    <row r="173" spans="1:5" ht="23.1" customHeight="1">
      <c r="A173" s="116" t="s">
        <v>541</v>
      </c>
      <c r="B173" s="117">
        <v>8666656892.6000004</v>
      </c>
      <c r="C173" s="117">
        <v>553901469.26999998</v>
      </c>
      <c r="D173" s="117">
        <v>3721085919.0100002</v>
      </c>
      <c r="E173" s="118">
        <v>5499472442.8599997</v>
      </c>
    </row>
    <row r="174" spans="1:5" ht="23.1" customHeight="1">
      <c r="A174" s="116" t="s">
        <v>542</v>
      </c>
      <c r="B174" s="117">
        <v>17813396355.689999</v>
      </c>
      <c r="C174" s="117">
        <v>4782944978.29</v>
      </c>
      <c r="D174" s="117">
        <v>0</v>
      </c>
      <c r="E174" s="118">
        <v>22596341333.98</v>
      </c>
    </row>
    <row r="175" spans="1:5" ht="23.1" customHeight="1">
      <c r="A175" s="116" t="s">
        <v>543</v>
      </c>
      <c r="B175" s="117">
        <v>2744747869.3099999</v>
      </c>
      <c r="C175" s="117">
        <v>11343333530.610001</v>
      </c>
      <c r="D175" s="117">
        <v>12208200000</v>
      </c>
      <c r="E175" s="118">
        <v>1879881399.9200001</v>
      </c>
    </row>
    <row r="176" spans="1:5" ht="23.1" customHeight="1">
      <c r="A176" s="116" t="s">
        <v>544</v>
      </c>
      <c r="B176" s="117">
        <v>826563.49</v>
      </c>
      <c r="C176" s="117">
        <v>405475.48</v>
      </c>
      <c r="D176" s="117">
        <v>0</v>
      </c>
      <c r="E176" s="118">
        <v>1232038.97</v>
      </c>
    </row>
    <row r="177" spans="1:5" ht="23.1" customHeight="1">
      <c r="A177" s="116" t="s">
        <v>545</v>
      </c>
      <c r="B177" s="117">
        <v>393698342.10000002</v>
      </c>
      <c r="C177" s="117">
        <v>6049295584.6599998</v>
      </c>
      <c r="D177" s="117">
        <v>6309200000</v>
      </c>
      <c r="E177" s="118">
        <v>133793926.76000001</v>
      </c>
    </row>
    <row r="178" spans="1:5" ht="23.1" customHeight="1">
      <c r="A178" s="116" t="s">
        <v>546</v>
      </c>
      <c r="B178" s="117">
        <v>53915564.369999997</v>
      </c>
      <c r="C178" s="117">
        <v>1639352131.2</v>
      </c>
      <c r="D178" s="117">
        <v>1685800000</v>
      </c>
      <c r="E178" s="118">
        <v>7467695.5700000003</v>
      </c>
    </row>
    <row r="179" spans="1:5" ht="23.1" customHeight="1">
      <c r="A179" s="116" t="s">
        <v>547</v>
      </c>
      <c r="B179" s="117">
        <v>5959718.8099999996</v>
      </c>
      <c r="C179" s="117">
        <v>101916293.77</v>
      </c>
      <c r="D179" s="117">
        <v>91900000</v>
      </c>
      <c r="E179" s="118">
        <v>15976012.58</v>
      </c>
    </row>
    <row r="180" spans="1:5" ht="23.1" customHeight="1">
      <c r="A180" s="119" t="s">
        <v>548</v>
      </c>
      <c r="B180" s="120">
        <v>6398069.9800000004</v>
      </c>
      <c r="C180" s="120">
        <v>22115982.98</v>
      </c>
      <c r="D180" s="120">
        <v>9400000</v>
      </c>
      <c r="E180" s="121">
        <v>19114052.960000001</v>
      </c>
    </row>
    <row r="181" spans="1:5" ht="23.1" customHeight="1">
      <c r="A181" s="150" t="s">
        <v>133</v>
      </c>
      <c r="B181" s="151">
        <v>9353475566.6499996</v>
      </c>
      <c r="C181" s="151">
        <v>11608785339.25</v>
      </c>
      <c r="D181" s="151">
        <v>16339105030.6</v>
      </c>
      <c r="E181" s="152">
        <v>4623155875.3000002</v>
      </c>
    </row>
    <row r="182" spans="1:5" ht="23.1" customHeight="1">
      <c r="A182" s="116" t="s">
        <v>549</v>
      </c>
      <c r="B182" s="117">
        <v>941486372.70000005</v>
      </c>
      <c r="C182" s="117">
        <v>41752886.609999999</v>
      </c>
      <c r="D182" s="117">
        <v>36344872.350000001</v>
      </c>
      <c r="E182" s="118">
        <v>946894386.96000004</v>
      </c>
    </row>
    <row r="183" spans="1:5" ht="23.1" customHeight="1">
      <c r="A183" s="116" t="s">
        <v>550</v>
      </c>
      <c r="B183" s="117">
        <v>673826397.13</v>
      </c>
      <c r="C183" s="117">
        <v>81970052.799999997</v>
      </c>
      <c r="D183" s="117">
        <v>732349657.65999997</v>
      </c>
      <c r="E183" s="118">
        <v>23446792.27</v>
      </c>
    </row>
    <row r="184" spans="1:5" ht="23.1" customHeight="1">
      <c r="A184" s="116" t="s">
        <v>551</v>
      </c>
      <c r="B184" s="117">
        <v>79914515.280000001</v>
      </c>
      <c r="C184" s="117">
        <v>11763954.560000001</v>
      </c>
      <c r="D184" s="117">
        <v>89563344.030000001</v>
      </c>
      <c r="E184" s="118">
        <v>2115125.81</v>
      </c>
    </row>
    <row r="185" spans="1:5" ht="23.1" customHeight="1">
      <c r="A185" s="116" t="s">
        <v>552</v>
      </c>
      <c r="B185" s="117">
        <v>48980519.049999997</v>
      </c>
      <c r="C185" s="117">
        <v>7339348.7599999998</v>
      </c>
      <c r="D185" s="117">
        <v>55194812.93</v>
      </c>
      <c r="E185" s="118">
        <v>1125054.8799999999</v>
      </c>
    </row>
    <row r="186" spans="1:5" ht="23.1" customHeight="1">
      <c r="A186" s="116" t="s">
        <v>553</v>
      </c>
      <c r="B186" s="117">
        <v>376133646.88</v>
      </c>
      <c r="C186" s="117">
        <v>33165034.609999999</v>
      </c>
      <c r="D186" s="117">
        <v>401069652.43000001</v>
      </c>
      <c r="E186" s="118">
        <v>8229029.0599999996</v>
      </c>
    </row>
    <row r="187" spans="1:5" ht="23.1" customHeight="1">
      <c r="A187" s="116" t="s">
        <v>554</v>
      </c>
      <c r="B187" s="117">
        <v>10906142.25</v>
      </c>
      <c r="C187" s="117">
        <v>1578343.51</v>
      </c>
      <c r="D187" s="117">
        <v>12290159.07</v>
      </c>
      <c r="E187" s="118">
        <v>194326.69</v>
      </c>
    </row>
    <row r="188" spans="1:5" ht="23.1" customHeight="1">
      <c r="A188" s="116" t="s">
        <v>555</v>
      </c>
      <c r="B188" s="117">
        <v>160567790.59</v>
      </c>
      <c r="C188" s="117">
        <v>16900834.84</v>
      </c>
      <c r="D188" s="117">
        <v>173796889.65000001</v>
      </c>
      <c r="E188" s="118">
        <v>3671735.78</v>
      </c>
    </row>
    <row r="189" spans="1:5" ht="23.1" customHeight="1">
      <c r="A189" s="116" t="s">
        <v>556</v>
      </c>
      <c r="B189" s="117">
        <v>147926245.18000001</v>
      </c>
      <c r="C189" s="117">
        <v>11202740.1</v>
      </c>
      <c r="D189" s="117">
        <v>157462994.97999999</v>
      </c>
      <c r="E189" s="118">
        <v>1665990.3</v>
      </c>
    </row>
    <row r="190" spans="1:5" ht="23.1" customHeight="1">
      <c r="A190" s="116" t="s">
        <v>557</v>
      </c>
      <c r="B190" s="117">
        <v>52062757.789999999</v>
      </c>
      <c r="C190" s="117">
        <v>9392454.0199999996</v>
      </c>
      <c r="D190" s="117">
        <v>60062867.520000003</v>
      </c>
      <c r="E190" s="118">
        <v>1392344.29</v>
      </c>
    </row>
    <row r="191" spans="1:5" ht="23.1" customHeight="1">
      <c r="A191" s="116" t="s">
        <v>558</v>
      </c>
      <c r="B191" s="117">
        <v>136366278.22</v>
      </c>
      <c r="C191" s="117">
        <v>15431794.029999999</v>
      </c>
      <c r="D191" s="117">
        <v>148471274.18000001</v>
      </c>
      <c r="E191" s="118">
        <v>3326798.07</v>
      </c>
    </row>
    <row r="192" spans="1:5" ht="23.1" customHeight="1">
      <c r="A192" s="116" t="s">
        <v>559</v>
      </c>
      <c r="B192" s="117">
        <v>44548109.140000001</v>
      </c>
      <c r="C192" s="117">
        <v>8654530.4600000009</v>
      </c>
      <c r="D192" s="117">
        <v>50927623.25</v>
      </c>
      <c r="E192" s="118">
        <v>2275016.35</v>
      </c>
    </row>
    <row r="193" spans="1:5" ht="23.1" customHeight="1">
      <c r="A193" s="116" t="s">
        <v>560</v>
      </c>
      <c r="B193" s="117">
        <v>425695793.42000002</v>
      </c>
      <c r="C193" s="117">
        <v>63640263.75</v>
      </c>
      <c r="D193" s="117">
        <v>471297065.43000001</v>
      </c>
      <c r="E193" s="118">
        <v>18038991.739999998</v>
      </c>
    </row>
    <row r="194" spans="1:5" ht="23.1" customHeight="1">
      <c r="A194" s="116" t="s">
        <v>561</v>
      </c>
      <c r="B194" s="117">
        <v>240008869.22999999</v>
      </c>
      <c r="C194" s="117">
        <v>46612294.490000002</v>
      </c>
      <c r="D194" s="117">
        <v>274963286.56999999</v>
      </c>
      <c r="E194" s="118">
        <v>11657877.15</v>
      </c>
    </row>
    <row r="195" spans="1:5" ht="23.1" customHeight="1">
      <c r="A195" s="116" t="s">
        <v>562</v>
      </c>
      <c r="B195" s="117">
        <v>24397523.460000001</v>
      </c>
      <c r="C195" s="117">
        <v>4472644.92</v>
      </c>
      <c r="D195" s="117">
        <v>27856351.559999999</v>
      </c>
      <c r="E195" s="118">
        <v>1013816.82</v>
      </c>
    </row>
    <row r="196" spans="1:5" ht="23.1" customHeight="1">
      <c r="A196" s="116" t="s">
        <v>563</v>
      </c>
      <c r="B196" s="117">
        <v>604517425.27999997</v>
      </c>
      <c r="C196" s="117">
        <v>38681512.659999996</v>
      </c>
      <c r="D196" s="117">
        <v>631462333.91999996</v>
      </c>
      <c r="E196" s="118">
        <v>11736604.02</v>
      </c>
    </row>
    <row r="197" spans="1:5" ht="23.1" customHeight="1">
      <c r="A197" s="116" t="s">
        <v>564</v>
      </c>
      <c r="B197" s="117">
        <v>117238189.48</v>
      </c>
      <c r="C197" s="117">
        <v>16616903.01</v>
      </c>
      <c r="D197" s="117">
        <v>130633371.98</v>
      </c>
      <c r="E197" s="118">
        <v>3221720.51</v>
      </c>
    </row>
    <row r="198" spans="1:5" ht="23.1" customHeight="1">
      <c r="A198" s="116" t="s">
        <v>565</v>
      </c>
      <c r="B198" s="117">
        <v>31551978.649999999</v>
      </c>
      <c r="C198" s="117">
        <v>2201751.2000000002</v>
      </c>
      <c r="D198" s="117">
        <v>33091646.710000001</v>
      </c>
      <c r="E198" s="118">
        <v>662083.14</v>
      </c>
    </row>
    <row r="199" spans="1:5" ht="23.1" customHeight="1">
      <c r="A199" s="116" t="s">
        <v>566</v>
      </c>
      <c r="B199" s="117">
        <v>62130653.549999997</v>
      </c>
      <c r="C199" s="117">
        <v>6448131.75</v>
      </c>
      <c r="D199" s="117">
        <v>66230981.490000002</v>
      </c>
      <c r="E199" s="118">
        <v>2347803.81</v>
      </c>
    </row>
    <row r="200" spans="1:5" ht="23.1" customHeight="1">
      <c r="A200" s="116" t="s">
        <v>567</v>
      </c>
      <c r="B200" s="117">
        <v>604916773.79999995</v>
      </c>
      <c r="C200" s="117">
        <v>52574890.369999997</v>
      </c>
      <c r="D200" s="117">
        <v>642027865.51999998</v>
      </c>
      <c r="E200" s="118">
        <v>15463798.65</v>
      </c>
    </row>
    <row r="201" spans="1:5" ht="23.1" customHeight="1">
      <c r="A201" s="116" t="s">
        <v>568</v>
      </c>
      <c r="B201" s="117">
        <v>1649033961.99</v>
      </c>
      <c r="C201" s="117">
        <v>181800550.56999999</v>
      </c>
      <c r="D201" s="117">
        <v>1770712904.47</v>
      </c>
      <c r="E201" s="118">
        <v>60121608.090000004</v>
      </c>
    </row>
    <row r="202" spans="1:5" ht="23.1" customHeight="1">
      <c r="A202" s="116" t="s">
        <v>569</v>
      </c>
      <c r="B202" s="117">
        <v>11866705.15</v>
      </c>
      <c r="C202" s="117">
        <v>1956394.49</v>
      </c>
      <c r="D202" s="117">
        <v>13329246.029999999</v>
      </c>
      <c r="E202" s="118">
        <v>493853.61</v>
      </c>
    </row>
    <row r="203" spans="1:5" ht="23.1" customHeight="1">
      <c r="A203" s="116" t="s">
        <v>570</v>
      </c>
      <c r="B203" s="117">
        <v>139356953.41999999</v>
      </c>
      <c r="C203" s="117">
        <v>43204977.880000003</v>
      </c>
      <c r="D203" s="117">
        <v>173651250.15000001</v>
      </c>
      <c r="E203" s="118">
        <v>8910681.1500000004</v>
      </c>
    </row>
    <row r="204" spans="1:5" ht="23.1" customHeight="1">
      <c r="A204" s="116" t="s">
        <v>571</v>
      </c>
      <c r="B204" s="117">
        <v>287731982.32999998</v>
      </c>
      <c r="C204" s="117">
        <v>0</v>
      </c>
      <c r="D204" s="117">
        <v>0</v>
      </c>
      <c r="E204" s="118">
        <v>287731982.32999998</v>
      </c>
    </row>
    <row r="205" spans="1:5" ht="23.1" customHeight="1">
      <c r="A205" s="116" t="s">
        <v>572</v>
      </c>
      <c r="B205" s="117">
        <v>1416.96</v>
      </c>
      <c r="C205" s="117">
        <v>17325761.949999999</v>
      </c>
      <c r="D205" s="117">
        <v>15302125.289999999</v>
      </c>
      <c r="E205" s="118">
        <v>2025053.62</v>
      </c>
    </row>
    <row r="206" spans="1:5" ht="23.1" customHeight="1">
      <c r="A206" s="116" t="s">
        <v>573</v>
      </c>
      <c r="B206" s="117">
        <v>414408.76</v>
      </c>
      <c r="C206" s="117">
        <v>14683478.300000001</v>
      </c>
      <c r="D206" s="117">
        <v>0</v>
      </c>
      <c r="E206" s="118">
        <v>15097887.060000001</v>
      </c>
    </row>
    <row r="207" spans="1:5" ht="23.1" customHeight="1">
      <c r="A207" s="116" t="s">
        <v>574</v>
      </c>
      <c r="B207" s="117">
        <v>341411717.04000002</v>
      </c>
      <c r="C207" s="117">
        <v>108498565.28</v>
      </c>
      <c r="D207" s="117">
        <v>0</v>
      </c>
      <c r="E207" s="118">
        <v>449910282.31999999</v>
      </c>
    </row>
    <row r="208" spans="1:5" ht="23.1" customHeight="1">
      <c r="A208" s="116" t="s">
        <v>575</v>
      </c>
      <c r="B208" s="117">
        <v>55317.77</v>
      </c>
      <c r="C208" s="117">
        <v>102233318.37</v>
      </c>
      <c r="D208" s="117">
        <v>92617015.579999998</v>
      </c>
      <c r="E208" s="118">
        <v>9671620.5600000005</v>
      </c>
    </row>
    <row r="209" spans="1:5" ht="23.1" customHeight="1">
      <c r="A209" s="116" t="s">
        <v>576</v>
      </c>
      <c r="B209" s="117">
        <v>118751.08</v>
      </c>
      <c r="C209" s="117">
        <v>8949870.1199999992</v>
      </c>
      <c r="D209" s="117">
        <v>8900000</v>
      </c>
      <c r="E209" s="118">
        <v>168621.2</v>
      </c>
    </row>
    <row r="210" spans="1:5" ht="23.1" customHeight="1">
      <c r="A210" s="116" t="s">
        <v>577</v>
      </c>
      <c r="B210" s="117">
        <v>5576472.1600000001</v>
      </c>
      <c r="C210" s="117">
        <v>89594027.230000004</v>
      </c>
      <c r="D210" s="117">
        <v>90000000</v>
      </c>
      <c r="E210" s="118">
        <v>5170499.3899999997</v>
      </c>
    </row>
    <row r="211" spans="1:5" ht="23.1" customHeight="1">
      <c r="A211" s="116" t="s">
        <v>578</v>
      </c>
      <c r="B211" s="117">
        <v>137366023.91</v>
      </c>
      <c r="C211" s="117">
        <v>27190745.899999999</v>
      </c>
      <c r="D211" s="117">
        <v>0</v>
      </c>
      <c r="E211" s="118">
        <v>164556769.81</v>
      </c>
    </row>
    <row r="212" spans="1:5" ht="23.1" customHeight="1">
      <c r="A212" s="116" t="s">
        <v>579</v>
      </c>
      <c r="B212" s="117">
        <v>19675422.559999999</v>
      </c>
      <c r="C212" s="117">
        <v>25021058.66</v>
      </c>
      <c r="D212" s="117">
        <v>0</v>
      </c>
      <c r="E212" s="118">
        <v>44696481.219999999</v>
      </c>
    </row>
    <row r="213" spans="1:5" ht="23.1" customHeight="1">
      <c r="A213" s="116" t="s">
        <v>580</v>
      </c>
      <c r="B213" s="117">
        <v>35065655.740000002</v>
      </c>
      <c r="C213" s="117">
        <v>23870022.989999998</v>
      </c>
      <c r="D213" s="117">
        <v>40000000</v>
      </c>
      <c r="E213" s="118">
        <v>18935678.73</v>
      </c>
    </row>
    <row r="214" spans="1:5" ht="23.1" customHeight="1">
      <c r="A214" s="116" t="s">
        <v>581</v>
      </c>
      <c r="B214" s="117">
        <v>0</v>
      </c>
      <c r="C214" s="117">
        <v>86001863.459999993</v>
      </c>
      <c r="D214" s="117">
        <v>1214975.96</v>
      </c>
      <c r="E214" s="118">
        <v>84786887.5</v>
      </c>
    </row>
    <row r="215" spans="1:5" ht="23.1" customHeight="1">
      <c r="A215" s="116" t="s">
        <v>582</v>
      </c>
      <c r="B215" s="117">
        <v>30899.67</v>
      </c>
      <c r="C215" s="117">
        <v>104996517.08</v>
      </c>
      <c r="D215" s="117">
        <v>105023609.83</v>
      </c>
      <c r="E215" s="118">
        <v>3806.92</v>
      </c>
    </row>
    <row r="216" spans="1:5" ht="23.1" customHeight="1">
      <c r="A216" s="116" t="s">
        <v>583</v>
      </c>
      <c r="B216" s="117">
        <v>59988098.159999996</v>
      </c>
      <c r="C216" s="117">
        <v>260254726.83000001</v>
      </c>
      <c r="D216" s="117">
        <v>0</v>
      </c>
      <c r="E216" s="118">
        <v>320242824.99000001</v>
      </c>
    </row>
    <row r="217" spans="1:5" ht="23.1" customHeight="1">
      <c r="A217" s="116" t="s">
        <v>584</v>
      </c>
      <c r="B217" s="117">
        <v>35622935.030000001</v>
      </c>
      <c r="C217" s="117">
        <v>7687243.3799999999</v>
      </c>
      <c r="D217" s="117">
        <v>0</v>
      </c>
      <c r="E217" s="118">
        <v>43310178.409999996</v>
      </c>
    </row>
    <row r="218" spans="1:5" ht="23.1" customHeight="1">
      <c r="A218" s="116" t="s">
        <v>585</v>
      </c>
      <c r="B218" s="117">
        <v>25915230.719999999</v>
      </c>
      <c r="C218" s="117">
        <v>89018271.400000006</v>
      </c>
      <c r="D218" s="117">
        <v>0</v>
      </c>
      <c r="E218" s="118">
        <v>114933502.12</v>
      </c>
    </row>
    <row r="219" spans="1:5" ht="23.1" customHeight="1">
      <c r="A219" s="116" t="s">
        <v>586</v>
      </c>
      <c r="B219" s="117">
        <v>9905899.3300000001</v>
      </c>
      <c r="C219" s="117">
        <v>21956079.82</v>
      </c>
      <c r="D219" s="117">
        <v>29535210.52</v>
      </c>
      <c r="E219" s="118">
        <v>2326768.63</v>
      </c>
    </row>
    <row r="220" spans="1:5" ht="23.1" customHeight="1">
      <c r="A220" s="116" t="s">
        <v>933</v>
      </c>
      <c r="B220" s="117">
        <v>0</v>
      </c>
      <c r="C220" s="117">
        <v>9490239.4299999997</v>
      </c>
      <c r="D220" s="117">
        <v>1461458.34</v>
      </c>
      <c r="E220" s="118">
        <v>8028781.0899999999</v>
      </c>
    </row>
    <row r="221" spans="1:5" ht="23.1" customHeight="1">
      <c r="A221" s="116" t="s">
        <v>587</v>
      </c>
      <c r="B221" s="117">
        <v>2963301.9</v>
      </c>
      <c r="C221" s="117">
        <v>3536538.45</v>
      </c>
      <c r="D221" s="117">
        <v>6499840.3499999996</v>
      </c>
      <c r="E221" s="118">
        <v>0</v>
      </c>
    </row>
    <row r="222" spans="1:5" ht="23.1" customHeight="1">
      <c r="A222" s="116" t="s">
        <v>588</v>
      </c>
      <c r="B222" s="117">
        <v>186357.85</v>
      </c>
      <c r="C222" s="117">
        <v>50561379.420000002</v>
      </c>
      <c r="D222" s="117">
        <v>0</v>
      </c>
      <c r="E222" s="118">
        <v>50747737.270000003</v>
      </c>
    </row>
    <row r="223" spans="1:5" ht="23.1" customHeight="1">
      <c r="A223" s="116" t="s">
        <v>589</v>
      </c>
      <c r="B223" s="117">
        <v>35286.06</v>
      </c>
      <c r="C223" s="117">
        <v>65258283.369999997</v>
      </c>
      <c r="D223" s="117">
        <v>62402620.939999998</v>
      </c>
      <c r="E223" s="118">
        <v>2890948.49</v>
      </c>
    </row>
    <row r="224" spans="1:5" ht="23.1" customHeight="1">
      <c r="A224" s="116" t="s">
        <v>590</v>
      </c>
      <c r="B224" s="117">
        <v>1926416.8</v>
      </c>
      <c r="C224" s="117">
        <v>11202268.67</v>
      </c>
      <c r="D224" s="117">
        <v>0</v>
      </c>
      <c r="E224" s="118">
        <v>13128685.470000001</v>
      </c>
    </row>
    <row r="225" spans="1:5" ht="23.1" customHeight="1">
      <c r="A225" s="116" t="s">
        <v>591</v>
      </c>
      <c r="B225" s="117">
        <v>91170.99</v>
      </c>
      <c r="C225" s="117">
        <v>37616064.68</v>
      </c>
      <c r="D225" s="117">
        <v>91170.99</v>
      </c>
      <c r="E225" s="118">
        <v>37616064.68</v>
      </c>
    </row>
    <row r="226" spans="1:5" ht="23.1" customHeight="1">
      <c r="A226" s="116" t="s">
        <v>592</v>
      </c>
      <c r="B226" s="117">
        <v>136639073.44</v>
      </c>
      <c r="C226" s="117">
        <v>640995742.44000006</v>
      </c>
      <c r="D226" s="117">
        <v>637279011.00999999</v>
      </c>
      <c r="E226" s="118">
        <v>140355804.87</v>
      </c>
    </row>
    <row r="227" spans="1:5" ht="23.1" customHeight="1">
      <c r="A227" s="116" t="s">
        <v>593</v>
      </c>
      <c r="B227" s="117">
        <v>18390594.719999999</v>
      </c>
      <c r="C227" s="117">
        <v>92719018.150000006</v>
      </c>
      <c r="D227" s="117">
        <v>92132663.959999993</v>
      </c>
      <c r="E227" s="118">
        <v>18976948.91</v>
      </c>
    </row>
    <row r="228" spans="1:5" ht="23.1" customHeight="1">
      <c r="A228" s="116" t="s">
        <v>594</v>
      </c>
      <c r="B228" s="117">
        <v>19797960.870000001</v>
      </c>
      <c r="C228" s="117">
        <v>97937354.079999998</v>
      </c>
      <c r="D228" s="117">
        <v>96998166.609999999</v>
      </c>
      <c r="E228" s="118">
        <v>20737148.34</v>
      </c>
    </row>
    <row r="229" spans="1:5" ht="23.1" customHeight="1">
      <c r="A229" s="116" t="s">
        <v>595</v>
      </c>
      <c r="B229" s="117">
        <v>55833770.729999997</v>
      </c>
      <c r="C229" s="117">
        <v>281071651.76999998</v>
      </c>
      <c r="D229" s="117">
        <v>279493697.56</v>
      </c>
      <c r="E229" s="118">
        <v>57411724.939999998</v>
      </c>
    </row>
    <row r="230" spans="1:5" ht="23.1" customHeight="1">
      <c r="A230" s="116" t="s">
        <v>596</v>
      </c>
      <c r="B230" s="117">
        <v>4054531.61</v>
      </c>
      <c r="C230" s="117">
        <v>20829601.510000002</v>
      </c>
      <c r="D230" s="117">
        <v>20556923.010000002</v>
      </c>
      <c r="E230" s="118">
        <v>4327210.1100000003</v>
      </c>
    </row>
    <row r="231" spans="1:5" ht="23.1" customHeight="1">
      <c r="A231" s="116" t="s">
        <v>597</v>
      </c>
      <c r="B231" s="117">
        <v>37373394.840000004</v>
      </c>
      <c r="C231" s="117">
        <v>189886537.16999999</v>
      </c>
      <c r="D231" s="117">
        <v>187514122.59</v>
      </c>
      <c r="E231" s="118">
        <v>39745809.420000002</v>
      </c>
    </row>
    <row r="232" spans="1:5" ht="23.1" customHeight="1">
      <c r="A232" s="116" t="s">
        <v>598</v>
      </c>
      <c r="B232" s="117">
        <v>20136794.289999999</v>
      </c>
      <c r="C232" s="117">
        <v>99074918.700000003</v>
      </c>
      <c r="D232" s="117">
        <v>98729826.030000001</v>
      </c>
      <c r="E232" s="118">
        <v>20481886.960000001</v>
      </c>
    </row>
    <row r="233" spans="1:5" ht="23.1" customHeight="1">
      <c r="A233" s="116" t="s">
        <v>599</v>
      </c>
      <c r="B233" s="117">
        <v>11626838.91</v>
      </c>
      <c r="C233" s="117">
        <v>57754679.299999997</v>
      </c>
      <c r="D233" s="117">
        <v>57365774.280000001</v>
      </c>
      <c r="E233" s="118">
        <v>12015743.93</v>
      </c>
    </row>
    <row r="234" spans="1:5" ht="23.1" customHeight="1">
      <c r="A234" s="116" t="s">
        <v>600</v>
      </c>
      <c r="B234" s="117">
        <v>26359044.68</v>
      </c>
      <c r="C234" s="117">
        <v>136492467.38999999</v>
      </c>
      <c r="D234" s="117">
        <v>134985522.13999999</v>
      </c>
      <c r="E234" s="118">
        <v>27865989.93</v>
      </c>
    </row>
    <row r="235" spans="1:5" ht="23.1" customHeight="1">
      <c r="A235" s="116" t="s">
        <v>601</v>
      </c>
      <c r="B235" s="117">
        <v>16128612.720000001</v>
      </c>
      <c r="C235" s="117">
        <v>74813645.549999997</v>
      </c>
      <c r="D235" s="117">
        <v>75585103.950000003</v>
      </c>
      <c r="E235" s="118">
        <v>15357154.32</v>
      </c>
    </row>
    <row r="236" spans="1:5" ht="23.1" customHeight="1">
      <c r="A236" s="116" t="s">
        <v>602</v>
      </c>
      <c r="B236" s="117">
        <v>94002506.75</v>
      </c>
      <c r="C236" s="117">
        <v>490088815.44</v>
      </c>
      <c r="D236" s="117">
        <v>484936445.36000001</v>
      </c>
      <c r="E236" s="118">
        <v>99154876.829999998</v>
      </c>
    </row>
    <row r="237" spans="1:5" ht="23.1" customHeight="1">
      <c r="A237" s="116" t="s">
        <v>603</v>
      </c>
      <c r="B237" s="117">
        <v>70838889.700000003</v>
      </c>
      <c r="C237" s="117">
        <v>357037591.19999999</v>
      </c>
      <c r="D237" s="117">
        <v>352611022.42000002</v>
      </c>
      <c r="E237" s="118">
        <v>75265458.480000004</v>
      </c>
    </row>
    <row r="238" spans="1:5" ht="23.1" customHeight="1">
      <c r="A238" s="116" t="s">
        <v>604</v>
      </c>
      <c r="B238" s="117">
        <v>5157377.84</v>
      </c>
      <c r="C238" s="117">
        <v>26388997.66</v>
      </c>
      <c r="D238" s="117">
        <v>26218036.84</v>
      </c>
      <c r="E238" s="118">
        <v>5328338.66</v>
      </c>
    </row>
    <row r="239" spans="1:5" ht="23.1" customHeight="1">
      <c r="A239" s="116" t="s">
        <v>605</v>
      </c>
      <c r="B239" s="117">
        <v>82925770.310000002</v>
      </c>
      <c r="C239" s="117">
        <v>426281122.89999998</v>
      </c>
      <c r="D239" s="117">
        <v>421913981.92000002</v>
      </c>
      <c r="E239" s="118">
        <v>87292911.290000007</v>
      </c>
    </row>
    <row r="240" spans="1:5" ht="23.1" customHeight="1">
      <c r="A240" s="116" t="s">
        <v>606</v>
      </c>
      <c r="B240" s="117">
        <v>16493712.380000001</v>
      </c>
      <c r="C240" s="117">
        <v>84146352.549999997</v>
      </c>
      <c r="D240" s="117">
        <v>83290607.019999996</v>
      </c>
      <c r="E240" s="118">
        <v>17349457.91</v>
      </c>
    </row>
    <row r="241" spans="1:5" ht="23.1" customHeight="1">
      <c r="A241" s="116" t="s">
        <v>607</v>
      </c>
      <c r="B241" s="117">
        <v>5235979.97</v>
      </c>
      <c r="C241" s="117">
        <v>22515778.699999999</v>
      </c>
      <c r="D241" s="117">
        <v>23057408.530000001</v>
      </c>
      <c r="E241" s="118">
        <v>4694350.1399999997</v>
      </c>
    </row>
    <row r="242" spans="1:5" ht="23.1" customHeight="1">
      <c r="A242" s="116" t="s">
        <v>608</v>
      </c>
      <c r="B242" s="117">
        <v>1210508.6599999999</v>
      </c>
      <c r="C242" s="117">
        <v>6874563.4000000004</v>
      </c>
      <c r="D242" s="117">
        <v>6812156.7699999996</v>
      </c>
      <c r="E242" s="118">
        <v>1272915.29</v>
      </c>
    </row>
    <row r="243" spans="1:5" ht="23.1" customHeight="1">
      <c r="A243" s="116" t="s">
        <v>609</v>
      </c>
      <c r="B243" s="117">
        <v>64320308.030000001</v>
      </c>
      <c r="C243" s="117">
        <v>330718988.97000003</v>
      </c>
      <c r="D243" s="117">
        <v>327036981.62</v>
      </c>
      <c r="E243" s="118">
        <v>68002315.379999995</v>
      </c>
    </row>
    <row r="244" spans="1:5" ht="23.1" customHeight="1">
      <c r="A244" s="116" t="s">
        <v>610</v>
      </c>
      <c r="B244" s="117">
        <v>168379395.50999999</v>
      </c>
      <c r="C244" s="117">
        <v>896922673.59000003</v>
      </c>
      <c r="D244" s="117">
        <v>886163992.65999997</v>
      </c>
      <c r="E244" s="118">
        <v>179138076.44</v>
      </c>
    </row>
    <row r="245" spans="1:5" ht="23.1" customHeight="1">
      <c r="A245" s="116" t="s">
        <v>611</v>
      </c>
      <c r="B245" s="117">
        <v>1764029.54</v>
      </c>
      <c r="C245" s="117">
        <v>9024010.5800000001</v>
      </c>
      <c r="D245" s="117">
        <v>8883738.5800000001</v>
      </c>
      <c r="E245" s="118">
        <v>1904301.54</v>
      </c>
    </row>
    <row r="246" spans="1:5" ht="23.1" customHeight="1">
      <c r="A246" s="116" t="s">
        <v>612</v>
      </c>
      <c r="B246" s="117">
        <v>52750891.210000001</v>
      </c>
      <c r="C246" s="117">
        <v>263195372.69999999</v>
      </c>
      <c r="D246" s="117">
        <v>260541712.06</v>
      </c>
      <c r="E246" s="118">
        <v>55404551.850000001</v>
      </c>
    </row>
    <row r="247" spans="1:5" ht="23.1" customHeight="1">
      <c r="A247" s="116" t="s">
        <v>613</v>
      </c>
      <c r="B247" s="117">
        <v>120737755.87</v>
      </c>
      <c r="C247" s="117">
        <v>745494864.59000003</v>
      </c>
      <c r="D247" s="117">
        <v>743595024.82000005</v>
      </c>
      <c r="E247" s="118">
        <v>122637595.64</v>
      </c>
    </row>
    <row r="248" spans="1:5" ht="23.1" customHeight="1">
      <c r="A248" s="116" t="s">
        <v>614</v>
      </c>
      <c r="B248" s="117">
        <v>19542828.239999998</v>
      </c>
      <c r="C248" s="117">
        <v>108863653.48999999</v>
      </c>
      <c r="D248" s="117">
        <v>109353226.16</v>
      </c>
      <c r="E248" s="118">
        <v>19053255.57</v>
      </c>
    </row>
    <row r="249" spans="1:5" ht="23.1" customHeight="1">
      <c r="A249" s="116" t="s">
        <v>615</v>
      </c>
      <c r="B249" s="117">
        <v>30165066.07</v>
      </c>
      <c r="C249" s="117">
        <v>176761902.94999999</v>
      </c>
      <c r="D249" s="117">
        <v>176498911.61000001</v>
      </c>
      <c r="E249" s="118">
        <v>30428057.41</v>
      </c>
    </row>
    <row r="250" spans="1:5" ht="23.1" customHeight="1">
      <c r="A250" s="116" t="s">
        <v>616</v>
      </c>
      <c r="B250" s="117">
        <v>51128522</v>
      </c>
      <c r="C250" s="117">
        <v>326700704.67000002</v>
      </c>
      <c r="D250" s="117">
        <v>323499133.24000001</v>
      </c>
      <c r="E250" s="118">
        <v>54330093.43</v>
      </c>
    </row>
    <row r="251" spans="1:5" ht="23.1" customHeight="1">
      <c r="A251" s="116" t="s">
        <v>617</v>
      </c>
      <c r="B251" s="117">
        <v>4605702.28</v>
      </c>
      <c r="C251" s="117">
        <v>30542760.760000002</v>
      </c>
      <c r="D251" s="117">
        <v>30045419.75</v>
      </c>
      <c r="E251" s="118">
        <v>5103043.29</v>
      </c>
    </row>
    <row r="252" spans="1:5" ht="23.1" customHeight="1">
      <c r="A252" s="116" t="s">
        <v>618</v>
      </c>
      <c r="B252" s="117">
        <v>59144849.299999997</v>
      </c>
      <c r="C252" s="117">
        <v>327334185.79000002</v>
      </c>
      <c r="D252" s="117">
        <v>330006647.13999999</v>
      </c>
      <c r="E252" s="118">
        <v>56472387.950000003</v>
      </c>
    </row>
    <row r="253" spans="1:5" ht="23.1" customHeight="1">
      <c r="A253" s="116" t="s">
        <v>619</v>
      </c>
      <c r="B253" s="117">
        <v>38246918.439999998</v>
      </c>
      <c r="C253" s="117">
        <v>129628816.31</v>
      </c>
      <c r="D253" s="117">
        <v>146043273.61000001</v>
      </c>
      <c r="E253" s="118">
        <v>21832461.140000001</v>
      </c>
    </row>
    <row r="254" spans="1:5" ht="23.1" customHeight="1">
      <c r="A254" s="116" t="s">
        <v>620</v>
      </c>
      <c r="B254" s="117">
        <v>13649119.720000001</v>
      </c>
      <c r="C254" s="117">
        <v>76548849.890000001</v>
      </c>
      <c r="D254" s="117">
        <v>77510091.950000003</v>
      </c>
      <c r="E254" s="118">
        <v>12687877.66</v>
      </c>
    </row>
    <row r="255" spans="1:5" ht="23.1" customHeight="1">
      <c r="A255" s="116" t="s">
        <v>621</v>
      </c>
      <c r="B255" s="117">
        <v>24353351.039999999</v>
      </c>
      <c r="C255" s="117">
        <v>142368294.63</v>
      </c>
      <c r="D255" s="117">
        <v>142882515.59999999</v>
      </c>
      <c r="E255" s="118">
        <v>23839130.07</v>
      </c>
    </row>
    <row r="256" spans="1:5" ht="23.1" customHeight="1">
      <c r="A256" s="116" t="s">
        <v>622</v>
      </c>
      <c r="B256" s="117">
        <v>36096746.560000002</v>
      </c>
      <c r="C256" s="117">
        <v>170722580.31999999</v>
      </c>
      <c r="D256" s="117">
        <v>178198886.28</v>
      </c>
      <c r="E256" s="118">
        <v>28620440.600000001</v>
      </c>
    </row>
    <row r="257" spans="1:5" ht="23.1" customHeight="1">
      <c r="A257" s="116" t="s">
        <v>623</v>
      </c>
      <c r="B257" s="117">
        <v>56067811.219999999</v>
      </c>
      <c r="C257" s="117">
        <v>336748710.91000003</v>
      </c>
      <c r="D257" s="117">
        <v>338535364.58999997</v>
      </c>
      <c r="E257" s="118">
        <v>54281157.539999999</v>
      </c>
    </row>
    <row r="258" spans="1:5" ht="23.1" customHeight="1">
      <c r="A258" s="116" t="s">
        <v>624</v>
      </c>
      <c r="B258" s="117">
        <v>73867944.340000004</v>
      </c>
      <c r="C258" s="117">
        <v>475835594.41000003</v>
      </c>
      <c r="D258" s="117">
        <v>468612869.75</v>
      </c>
      <c r="E258" s="118">
        <v>81090669</v>
      </c>
    </row>
    <row r="259" spans="1:5" ht="23.1" customHeight="1">
      <c r="A259" s="116" t="s">
        <v>625</v>
      </c>
      <c r="B259" s="117">
        <v>10823886.41</v>
      </c>
      <c r="C259" s="117">
        <v>53882070.950000003</v>
      </c>
      <c r="D259" s="117">
        <v>55798606.93</v>
      </c>
      <c r="E259" s="118">
        <v>8907350.4299999997</v>
      </c>
    </row>
    <row r="260" spans="1:5" ht="23.1" customHeight="1">
      <c r="A260" s="116" t="s">
        <v>626</v>
      </c>
      <c r="B260" s="117">
        <v>59499344.969999999</v>
      </c>
      <c r="C260" s="117">
        <v>347515264.10000002</v>
      </c>
      <c r="D260" s="117">
        <v>348620715.56</v>
      </c>
      <c r="E260" s="118">
        <v>58393893.509999998</v>
      </c>
    </row>
    <row r="261" spans="1:5" ht="23.1" customHeight="1">
      <c r="A261" s="116" t="s">
        <v>627</v>
      </c>
      <c r="B261" s="117">
        <v>19207200.420000002</v>
      </c>
      <c r="C261" s="117">
        <v>127270812.06999999</v>
      </c>
      <c r="D261" s="117">
        <v>127730356.23999999</v>
      </c>
      <c r="E261" s="118">
        <v>18747656.25</v>
      </c>
    </row>
    <row r="262" spans="1:5" ht="23.1" customHeight="1">
      <c r="A262" s="116" t="s">
        <v>628</v>
      </c>
      <c r="B262" s="117">
        <v>10289076.58</v>
      </c>
      <c r="C262" s="117">
        <v>58195212.060000002</v>
      </c>
      <c r="D262" s="117">
        <v>59345215.770000003</v>
      </c>
      <c r="E262" s="118">
        <v>9139072.8699999992</v>
      </c>
    </row>
    <row r="263" spans="1:5" ht="23.1" customHeight="1">
      <c r="A263" s="116" t="s">
        <v>629</v>
      </c>
      <c r="B263" s="117">
        <v>15224759.140000001</v>
      </c>
      <c r="C263" s="117">
        <v>74277540.719999999</v>
      </c>
      <c r="D263" s="117">
        <v>79415815.719999999</v>
      </c>
      <c r="E263" s="118">
        <v>10086484.140000001</v>
      </c>
    </row>
    <row r="264" spans="1:5" ht="23.1" customHeight="1">
      <c r="A264" s="116" t="s">
        <v>630</v>
      </c>
      <c r="B264" s="117">
        <v>56475548.25</v>
      </c>
      <c r="C264" s="117">
        <v>338794345.92000002</v>
      </c>
      <c r="D264" s="117">
        <v>337865392.45999998</v>
      </c>
      <c r="E264" s="118">
        <v>57404501.710000001</v>
      </c>
    </row>
    <row r="265" spans="1:5" ht="23.1" customHeight="1">
      <c r="A265" s="116" t="s">
        <v>631</v>
      </c>
      <c r="B265" s="117">
        <v>99858814.650000006</v>
      </c>
      <c r="C265" s="117">
        <v>617967809</v>
      </c>
      <c r="D265" s="117">
        <v>611255729.37</v>
      </c>
      <c r="E265" s="118">
        <v>106570894.28</v>
      </c>
    </row>
    <row r="266" spans="1:5" ht="23.1" customHeight="1">
      <c r="A266" s="116" t="s">
        <v>632</v>
      </c>
      <c r="B266" s="117">
        <v>2618281.4900000002</v>
      </c>
      <c r="C266" s="117">
        <v>18296465.600000001</v>
      </c>
      <c r="D266" s="117">
        <v>18213467.73</v>
      </c>
      <c r="E266" s="118">
        <v>2701279.36</v>
      </c>
    </row>
    <row r="267" spans="1:5" ht="23.1" customHeight="1">
      <c r="A267" s="116" t="s">
        <v>633</v>
      </c>
      <c r="B267" s="117">
        <v>89290106.609999999</v>
      </c>
      <c r="C267" s="117">
        <v>456988301.76999998</v>
      </c>
      <c r="D267" s="117">
        <v>468065173.02999997</v>
      </c>
      <c r="E267" s="118">
        <v>78213235.349999994</v>
      </c>
    </row>
    <row r="268" spans="1:5" ht="23.1" customHeight="1">
      <c r="A268" s="116" t="s">
        <v>634</v>
      </c>
      <c r="B268" s="117">
        <v>5582724.4800000004</v>
      </c>
      <c r="C268" s="117">
        <v>0</v>
      </c>
      <c r="D268" s="117">
        <v>67818.69</v>
      </c>
      <c r="E268" s="118">
        <v>5514905.79</v>
      </c>
    </row>
    <row r="269" spans="1:5" ht="23.1" customHeight="1">
      <c r="A269" s="116" t="s">
        <v>635</v>
      </c>
      <c r="B269" s="117">
        <v>105.45</v>
      </c>
      <c r="C269" s="117">
        <v>0</v>
      </c>
      <c r="D269" s="117">
        <v>0</v>
      </c>
      <c r="E269" s="118">
        <v>105.45</v>
      </c>
    </row>
    <row r="270" spans="1:5" ht="23.1" customHeight="1">
      <c r="A270" s="116" t="s">
        <v>636</v>
      </c>
      <c r="B270" s="117">
        <v>9233.84</v>
      </c>
      <c r="C270" s="117">
        <v>0</v>
      </c>
      <c r="D270" s="117">
        <v>0</v>
      </c>
      <c r="E270" s="118">
        <v>9233.84</v>
      </c>
    </row>
    <row r="271" spans="1:5" ht="23.1" customHeight="1">
      <c r="A271" s="119" t="s">
        <v>637</v>
      </c>
      <c r="B271" s="120">
        <v>53516.11</v>
      </c>
      <c r="C271" s="120">
        <v>968100.41</v>
      </c>
      <c r="D271" s="120">
        <v>0</v>
      </c>
      <c r="E271" s="121">
        <v>1021616.52</v>
      </c>
    </row>
    <row r="272" spans="1:5" ht="23.1" customHeight="1"/>
    <row r="273" ht="23.1" customHeight="1"/>
    <row r="274" ht="23.1" customHeight="1"/>
    <row r="275" ht="23.1" customHeight="1"/>
    <row r="276" ht="23.1" customHeight="1"/>
    <row r="277" ht="23.1" customHeight="1"/>
    <row r="278" ht="23.1" customHeight="1"/>
    <row r="279" ht="23.1" customHeight="1"/>
    <row r="280" ht="23.1" customHeight="1"/>
    <row r="281" ht="23.1" customHeight="1"/>
    <row r="282" ht="23.1" customHeight="1"/>
    <row r="283" ht="23.1" customHeight="1"/>
    <row r="284" ht="23.1" customHeight="1"/>
    <row r="285" ht="23.1" customHeight="1"/>
    <row r="286" ht="23.1" customHeight="1"/>
    <row r="287" ht="23.1" customHeight="1"/>
    <row r="288" ht="23.1" customHeight="1"/>
    <row r="289" ht="23.1" customHeight="1"/>
    <row r="290" ht="23.1" customHeight="1"/>
    <row r="291" ht="23.1" customHeight="1"/>
    <row r="292" ht="23.1" customHeight="1"/>
    <row r="293" ht="23.1" customHeight="1"/>
    <row r="294" ht="23.1" customHeight="1"/>
    <row r="295" ht="23.1" customHeight="1"/>
    <row r="296" ht="23.1" customHeight="1"/>
    <row r="297" ht="23.1" customHeight="1"/>
    <row r="298" ht="23.1" customHeight="1"/>
    <row r="299" ht="23.1" customHeight="1"/>
    <row r="300" ht="23.1" customHeight="1"/>
    <row r="301" ht="23.1" customHeight="1"/>
    <row r="302" ht="23.1" customHeight="1"/>
    <row r="303" ht="23.1" customHeight="1"/>
    <row r="304" ht="23.1" customHeight="1"/>
    <row r="305" ht="23.1" customHeight="1"/>
    <row r="306" ht="23.1" customHeight="1"/>
    <row r="307" ht="23.1" customHeight="1"/>
    <row r="308" ht="23.1" customHeight="1"/>
    <row r="309" ht="23.1" customHeight="1"/>
    <row r="310" ht="23.1" customHeight="1"/>
    <row r="311" ht="23.1" customHeight="1"/>
    <row r="312" ht="23.1" customHeight="1"/>
    <row r="313" ht="23.1" customHeight="1"/>
    <row r="314" ht="23.1" customHeight="1"/>
    <row r="315" ht="23.1" customHeight="1"/>
    <row r="316" ht="23.1" customHeight="1"/>
    <row r="317" ht="23.1" customHeight="1"/>
    <row r="318" ht="23.1" customHeight="1"/>
    <row r="319" ht="23.1" customHeight="1"/>
    <row r="320" ht="23.1" customHeight="1"/>
    <row r="321" ht="23.1" customHeight="1"/>
    <row r="322" ht="23.1" customHeight="1"/>
    <row r="323" ht="23.1" customHeight="1"/>
    <row r="324" ht="23.1" customHeight="1"/>
    <row r="325" ht="23.1" customHeight="1"/>
    <row r="326" ht="23.1" customHeight="1"/>
    <row r="327" ht="23.1" customHeight="1"/>
    <row r="328" ht="23.1" customHeight="1"/>
    <row r="329" ht="23.1" customHeight="1"/>
    <row r="330" ht="23.1" customHeight="1"/>
    <row r="331" ht="23.1" customHeight="1"/>
    <row r="332" ht="23.1" customHeight="1"/>
    <row r="333" ht="23.1" customHeight="1"/>
    <row r="334" ht="23.1" customHeight="1"/>
    <row r="335" ht="23.1" customHeight="1"/>
    <row r="336" ht="23.1" customHeight="1"/>
    <row r="337" ht="23.1" customHeight="1"/>
    <row r="338" ht="23.1" customHeight="1"/>
    <row r="339" ht="23.1" customHeight="1"/>
    <row r="340" ht="23.1" customHeight="1"/>
    <row r="341" ht="23.1" customHeight="1"/>
    <row r="342" ht="23.1" customHeight="1"/>
    <row r="343" ht="23.1" customHeight="1"/>
    <row r="344" ht="23.1" customHeight="1"/>
    <row r="345" ht="23.1" customHeight="1"/>
    <row r="346" ht="23.1" customHeight="1"/>
    <row r="347" ht="23.1" customHeight="1"/>
    <row r="348" ht="23.1" customHeight="1"/>
    <row r="349" ht="23.1" customHeight="1"/>
    <row r="350" ht="23.1" customHeight="1"/>
    <row r="351" ht="23.1" customHeight="1"/>
    <row r="352" ht="23.1" customHeight="1"/>
    <row r="353" ht="23.1" customHeight="1"/>
    <row r="354" ht="23.1" customHeight="1"/>
    <row r="355" ht="23.1" customHeight="1"/>
    <row r="356" ht="23.1" customHeight="1"/>
    <row r="357" ht="23.1" customHeight="1"/>
    <row r="358" ht="23.1" customHeight="1"/>
    <row r="359" ht="23.1" customHeight="1"/>
    <row r="360" ht="23.1" customHeight="1"/>
    <row r="361" ht="23.1" customHeight="1"/>
    <row r="362" ht="23.1" customHeight="1"/>
    <row r="363" ht="23.1" customHeight="1"/>
    <row r="364" ht="23.1" customHeight="1"/>
    <row r="365" ht="23.1" customHeight="1"/>
    <row r="366" ht="23.1" customHeight="1"/>
    <row r="367" ht="23.1" customHeight="1"/>
    <row r="368" ht="23.1" customHeight="1"/>
    <row r="369" ht="23.1" customHeight="1"/>
    <row r="370" ht="23.1" customHeight="1"/>
    <row r="371" ht="23.1" customHeight="1"/>
    <row r="372" ht="23.1" customHeight="1"/>
    <row r="373" ht="23.1" customHeight="1"/>
    <row r="374" ht="23.1" customHeight="1"/>
    <row r="375" ht="23.1" customHeight="1"/>
    <row r="376" ht="23.1" customHeight="1"/>
    <row r="377" ht="23.1" customHeight="1"/>
    <row r="378" ht="23.1" customHeight="1"/>
    <row r="379" ht="23.1" customHeight="1"/>
    <row r="380" ht="23.1" customHeight="1"/>
    <row r="381" ht="23.1" customHeight="1"/>
    <row r="382" ht="23.1" customHeight="1"/>
    <row r="383" ht="23.1" customHeight="1"/>
    <row r="384" ht="23.1" customHeight="1"/>
    <row r="385" ht="23.1" customHeight="1"/>
    <row r="386" ht="23.1" customHeight="1"/>
    <row r="387" ht="23.1" customHeight="1"/>
    <row r="388" ht="23.1" customHeight="1"/>
    <row r="389" ht="23.1" customHeight="1"/>
    <row r="390" ht="23.1" customHeight="1"/>
    <row r="391" ht="23.1" customHeight="1"/>
    <row r="392" ht="23.1" customHeight="1"/>
    <row r="393" ht="23.1" customHeight="1"/>
    <row r="394" ht="23.1" customHeight="1"/>
    <row r="395" ht="23.1" customHeight="1"/>
    <row r="396" ht="23.1" customHeight="1"/>
    <row r="397" ht="23.1" customHeight="1"/>
    <row r="398" ht="23.1" customHeight="1"/>
    <row r="399" ht="23.1" customHeight="1"/>
    <row r="400" ht="23.1" customHeight="1"/>
    <row r="401" ht="23.1" customHeight="1"/>
    <row r="402" ht="23.1" customHeight="1"/>
    <row r="403" ht="23.1" customHeight="1"/>
    <row r="404" ht="23.1" customHeight="1"/>
    <row r="405" ht="23.1" customHeight="1"/>
    <row r="406" ht="23.1" customHeight="1"/>
    <row r="407" ht="23.1" customHeight="1"/>
    <row r="408" ht="23.1" customHeight="1"/>
    <row r="409" ht="23.1" customHeight="1"/>
    <row r="410" ht="23.1" customHeight="1"/>
    <row r="411" ht="23.1" customHeight="1"/>
    <row r="412" ht="23.1" customHeight="1"/>
    <row r="413" ht="23.1" customHeight="1"/>
    <row r="414" ht="23.1" customHeight="1"/>
    <row r="415" ht="23.1" customHeight="1"/>
    <row r="416" ht="23.1" customHeight="1"/>
    <row r="417" ht="23.1" customHeight="1"/>
    <row r="418" ht="23.1" customHeight="1"/>
    <row r="419" ht="23.1" customHeight="1"/>
    <row r="420" ht="23.1" customHeight="1"/>
    <row r="421" ht="23.1" customHeight="1"/>
    <row r="422" ht="23.1" customHeight="1"/>
    <row r="423" ht="23.1" customHeight="1"/>
    <row r="424" ht="23.1" customHeight="1"/>
    <row r="425" ht="23.1" customHeight="1"/>
    <row r="426" ht="23.1" customHeight="1"/>
    <row r="427" ht="23.1" customHeight="1"/>
    <row r="428" ht="23.1" customHeight="1"/>
    <row r="429" ht="23.1" customHeight="1"/>
    <row r="430" ht="23.1" customHeight="1"/>
    <row r="431" ht="23.1" customHeight="1"/>
    <row r="432" ht="23.1" customHeight="1"/>
    <row r="433" ht="23.1" customHeight="1"/>
    <row r="434" ht="23.1" customHeight="1"/>
    <row r="435" ht="23.1" customHeight="1"/>
    <row r="436" ht="23.1" customHeight="1"/>
    <row r="437" ht="23.1" customHeight="1"/>
    <row r="438" ht="23.1" customHeight="1"/>
    <row r="439" ht="23.1" customHeight="1"/>
    <row r="440" ht="23.1" customHeight="1"/>
    <row r="441" ht="23.1" customHeight="1"/>
    <row r="442" ht="23.1" customHeight="1"/>
    <row r="443" ht="23.1" customHeight="1"/>
    <row r="444" ht="23.1" customHeight="1"/>
    <row r="445" ht="23.1" customHeight="1"/>
    <row r="446" ht="23.1" customHeight="1"/>
    <row r="447" ht="23.1" customHeight="1"/>
    <row r="448" ht="23.1" customHeight="1"/>
    <row r="449" ht="23.1" customHeight="1"/>
    <row r="450" ht="23.1" customHeight="1"/>
    <row r="451" ht="23.1" customHeight="1"/>
    <row r="452" ht="23.1" customHeight="1"/>
    <row r="453" ht="23.1" customHeight="1"/>
    <row r="454" ht="23.1" customHeight="1"/>
    <row r="455" ht="23.1" customHeight="1"/>
    <row r="456" ht="23.1" customHeight="1"/>
    <row r="457" ht="23.1" customHeight="1"/>
    <row r="458" ht="23.1" customHeight="1"/>
    <row r="459" ht="23.1" customHeight="1"/>
    <row r="460" ht="23.1" customHeight="1"/>
    <row r="461" ht="23.1" customHeight="1"/>
    <row r="462" ht="23.1" customHeight="1"/>
    <row r="463" ht="23.1" customHeight="1"/>
    <row r="464" ht="23.1" customHeight="1"/>
    <row r="465" ht="23.1" customHeight="1"/>
    <row r="466" ht="23.1" customHeight="1"/>
    <row r="467" ht="23.1" customHeight="1"/>
    <row r="468" ht="23.1" customHeight="1"/>
    <row r="469" ht="23.1" customHeight="1"/>
    <row r="470" ht="23.1" customHeight="1"/>
    <row r="471" ht="23.1" customHeight="1"/>
    <row r="472" ht="23.1" customHeight="1"/>
    <row r="473" ht="23.1" customHeight="1"/>
    <row r="474" ht="23.1" customHeight="1"/>
    <row r="475" ht="23.1" customHeight="1"/>
    <row r="476" ht="23.1" customHeight="1"/>
    <row r="477" ht="23.1" customHeight="1"/>
    <row r="478" ht="23.1" customHeight="1"/>
    <row r="479" ht="23.1" customHeight="1"/>
    <row r="480" ht="23.1" customHeight="1"/>
    <row r="481" ht="23.1" customHeight="1"/>
    <row r="482" ht="23.1" customHeight="1"/>
    <row r="483" ht="23.1" customHeight="1"/>
    <row r="484" ht="23.1" customHeight="1"/>
    <row r="485" ht="23.1" customHeight="1"/>
    <row r="486" ht="23.1" customHeight="1"/>
    <row r="487" ht="23.1" customHeight="1"/>
    <row r="488" ht="23.1" customHeight="1"/>
    <row r="489" ht="23.1" customHeight="1"/>
    <row r="490" ht="23.1" customHeight="1"/>
    <row r="491" ht="23.1" customHeight="1"/>
    <row r="492" ht="23.1" customHeight="1"/>
    <row r="493" ht="23.1" customHeight="1"/>
    <row r="494" ht="23.1" customHeight="1"/>
    <row r="495" ht="23.1" customHeight="1"/>
    <row r="496" ht="23.1" customHeight="1"/>
    <row r="497" ht="23.1" customHeight="1"/>
    <row r="498" ht="23.1" customHeight="1"/>
    <row r="499" ht="23.1" customHeight="1"/>
    <row r="500" ht="23.1" customHeight="1"/>
    <row r="501" ht="23.1" customHeight="1"/>
    <row r="502" ht="23.1" customHeight="1"/>
    <row r="503" ht="23.1" customHeight="1"/>
    <row r="504" ht="23.1" customHeight="1"/>
    <row r="505" ht="23.1" customHeight="1"/>
    <row r="506" ht="23.1" customHeight="1"/>
    <row r="507" ht="23.1" customHeight="1"/>
    <row r="508" ht="23.1" customHeight="1"/>
    <row r="509" ht="23.1" customHeight="1"/>
    <row r="510" ht="23.1" customHeight="1"/>
    <row r="511" ht="23.1" customHeight="1"/>
    <row r="512" ht="23.1" customHeight="1"/>
    <row r="513" ht="23.1" customHeight="1"/>
    <row r="514" ht="23.1" customHeight="1"/>
    <row r="515" ht="23.1" customHeight="1"/>
    <row r="516" ht="23.1" customHeight="1"/>
    <row r="517" ht="23.1" customHeight="1"/>
    <row r="518" ht="23.1" customHeight="1"/>
    <row r="519" ht="23.1" customHeight="1"/>
    <row r="520" ht="23.1" customHeight="1"/>
    <row r="521" ht="23.1" customHeight="1"/>
    <row r="522" ht="23.1" customHeight="1"/>
    <row r="523" ht="23.1" customHeight="1"/>
    <row r="524" ht="23.1" customHeight="1"/>
    <row r="525" ht="23.1" customHeight="1"/>
    <row r="526" ht="23.1" customHeight="1"/>
    <row r="527" ht="23.1" customHeight="1"/>
    <row r="528" ht="23.1" customHeight="1"/>
    <row r="529" ht="23.1" customHeight="1"/>
    <row r="530" ht="23.1" customHeight="1"/>
    <row r="531" ht="23.1" customHeight="1"/>
    <row r="532" ht="23.1" customHeight="1"/>
    <row r="533" ht="23.1" customHeight="1"/>
    <row r="534" ht="23.1" customHeight="1"/>
    <row r="535" ht="23.1" customHeight="1"/>
    <row r="536" ht="23.1" customHeight="1"/>
    <row r="537" ht="23.1" customHeight="1"/>
    <row r="538" ht="23.1" customHeight="1"/>
    <row r="539" ht="23.1" customHeight="1"/>
    <row r="540" ht="23.1" customHeight="1"/>
    <row r="541" ht="23.1" customHeight="1"/>
    <row r="542" ht="23.1" customHeight="1"/>
    <row r="543" ht="23.1" customHeight="1"/>
    <row r="544" ht="23.1" customHeight="1"/>
    <row r="545" ht="23.1" customHeight="1"/>
    <row r="546" ht="23.1" customHeight="1"/>
    <row r="547" ht="23.1" customHeight="1"/>
    <row r="548" ht="23.1" customHeight="1"/>
    <row r="549" ht="23.1" customHeight="1"/>
    <row r="550" ht="23.1" customHeight="1"/>
    <row r="551" ht="23.1" customHeight="1"/>
    <row r="552" ht="23.1" customHeight="1"/>
    <row r="553" ht="23.1" customHeight="1"/>
    <row r="554" ht="23.1" customHeight="1"/>
    <row r="555" ht="23.1" customHeight="1"/>
    <row r="556" ht="23.1" customHeight="1"/>
    <row r="557" ht="23.1" customHeight="1"/>
    <row r="558" ht="23.1" customHeight="1"/>
    <row r="559" ht="23.1" customHeight="1"/>
    <row r="560" ht="23.1" customHeight="1"/>
    <row r="561" ht="23.1" customHeight="1"/>
    <row r="562" ht="23.1" customHeight="1"/>
    <row r="563" ht="23.1" customHeight="1"/>
    <row r="564" ht="23.1" customHeight="1"/>
    <row r="565" ht="23.1" customHeight="1"/>
    <row r="566" ht="23.1" customHeight="1"/>
    <row r="567" ht="23.1" customHeight="1"/>
    <row r="568" ht="23.1" customHeight="1"/>
    <row r="569" ht="23.1" customHeight="1"/>
    <row r="570" ht="23.1" customHeight="1"/>
    <row r="571" ht="23.1" customHeight="1"/>
    <row r="572" ht="23.1" customHeight="1"/>
    <row r="573" ht="23.1" customHeight="1"/>
    <row r="574" ht="23.1" customHeight="1"/>
    <row r="575" ht="23.1" customHeight="1"/>
    <row r="576" ht="23.1" customHeight="1"/>
    <row r="577" ht="23.1" customHeight="1"/>
    <row r="578" ht="23.1" customHeight="1"/>
    <row r="579" ht="23.1" customHeight="1"/>
    <row r="580" ht="23.1" customHeight="1"/>
    <row r="581" ht="23.1" customHeight="1"/>
    <row r="582" ht="23.1" customHeight="1"/>
    <row r="583" ht="23.1" customHeight="1"/>
    <row r="584" ht="23.1" customHeight="1"/>
    <row r="585" ht="23.1" customHeight="1"/>
    <row r="586" ht="23.1" customHeight="1"/>
    <row r="587" ht="23.1" customHeight="1"/>
    <row r="588" ht="23.1" customHeight="1"/>
    <row r="589" ht="23.1" customHeight="1"/>
    <row r="590" ht="23.1" customHeight="1"/>
    <row r="591" ht="23.1" customHeight="1"/>
    <row r="592" ht="23.1" customHeight="1"/>
    <row r="593" ht="23.1" customHeight="1"/>
    <row r="594" ht="23.1" customHeight="1"/>
    <row r="595" ht="23.1" customHeight="1"/>
    <row r="596" ht="23.1" customHeight="1"/>
    <row r="597" ht="23.1" customHeight="1"/>
    <row r="598" ht="23.1" customHeight="1"/>
    <row r="599" ht="23.1" customHeight="1"/>
    <row r="600" ht="23.1" customHeight="1"/>
    <row r="601" ht="23.1" customHeight="1"/>
    <row r="602" ht="23.1" customHeight="1"/>
    <row r="603" ht="23.1" customHeight="1"/>
    <row r="604" ht="23.1" customHeight="1"/>
    <row r="605" ht="23.1" customHeight="1"/>
    <row r="606" ht="23.1" customHeight="1"/>
    <row r="607" ht="23.1" customHeight="1"/>
    <row r="608" ht="23.1" customHeight="1"/>
    <row r="609" ht="23.1" customHeight="1"/>
    <row r="610" ht="23.1" customHeight="1"/>
    <row r="611" ht="23.1" customHeight="1"/>
    <row r="612" ht="23.1" customHeight="1"/>
    <row r="613" ht="23.1" customHeight="1"/>
    <row r="614" ht="23.1" customHeight="1"/>
    <row r="615" ht="23.1" customHeight="1"/>
    <row r="616" ht="23.1" customHeight="1"/>
    <row r="617" ht="23.1" customHeight="1"/>
    <row r="618" ht="23.1" customHeight="1"/>
    <row r="619" ht="23.1" customHeight="1"/>
    <row r="620" ht="23.1" customHeight="1"/>
    <row r="621" ht="23.1" customHeight="1"/>
    <row r="622" ht="23.1" customHeight="1"/>
    <row r="623" ht="23.1" customHeight="1"/>
    <row r="624" ht="23.1" customHeight="1"/>
    <row r="625" ht="23.1" customHeight="1"/>
    <row r="626" ht="23.1" customHeight="1"/>
    <row r="627" ht="23.1" customHeight="1"/>
    <row r="628" ht="23.1" customHeight="1"/>
    <row r="629" ht="23.1" customHeight="1"/>
    <row r="630" ht="23.1" customHeight="1"/>
    <row r="631" ht="23.1" customHeight="1"/>
    <row r="632" ht="23.1" customHeight="1"/>
    <row r="633" ht="23.1" customHeight="1"/>
    <row r="634" ht="23.1" customHeight="1"/>
    <row r="635" ht="23.1" customHeight="1"/>
    <row r="636" ht="23.1" customHeight="1"/>
    <row r="637" ht="23.1" customHeight="1"/>
    <row r="638" ht="23.1" customHeight="1"/>
    <row r="639" ht="23.1" customHeight="1"/>
    <row r="640" ht="23.1" customHeight="1"/>
    <row r="641" ht="23.1" customHeight="1"/>
    <row r="642" ht="23.1" customHeight="1"/>
    <row r="643" ht="23.1" customHeight="1"/>
    <row r="644" ht="23.1" customHeight="1"/>
    <row r="645" ht="23.1" customHeight="1"/>
    <row r="646" ht="23.1" customHeight="1"/>
    <row r="647" ht="23.1" customHeight="1"/>
    <row r="648" ht="23.1" customHeight="1"/>
    <row r="649" ht="23.1" customHeight="1"/>
    <row r="650" ht="23.1" customHeight="1"/>
    <row r="651" ht="23.1" customHeight="1"/>
    <row r="652" ht="23.1" customHeight="1"/>
    <row r="653" ht="23.1" customHeight="1"/>
    <row r="654" ht="23.1" customHeight="1"/>
    <row r="655" ht="23.1" customHeight="1"/>
    <row r="656" ht="23.1" customHeight="1"/>
    <row r="657" ht="23.1" customHeight="1"/>
    <row r="658" ht="23.1" customHeight="1"/>
    <row r="659" ht="23.1" customHeight="1"/>
    <row r="660" ht="23.1" customHeight="1"/>
    <row r="661" ht="23.1" customHeight="1"/>
    <row r="662" ht="23.1" customHeight="1"/>
    <row r="663" ht="23.1" customHeight="1"/>
    <row r="664" ht="23.1" customHeight="1"/>
    <row r="665" ht="23.1" customHeight="1"/>
    <row r="666" ht="23.1" customHeight="1"/>
    <row r="667" ht="23.1" customHeight="1"/>
    <row r="668" ht="23.1" customHeight="1"/>
    <row r="669" ht="23.1" customHeight="1"/>
    <row r="670" ht="23.1" customHeight="1"/>
    <row r="671" ht="23.1" customHeight="1"/>
    <row r="672" ht="23.1" customHeight="1"/>
    <row r="673" ht="23.1" customHeight="1"/>
    <row r="674" ht="23.1" customHeight="1"/>
    <row r="675" ht="23.1" customHeight="1"/>
    <row r="676" ht="23.1" customHeight="1"/>
    <row r="677" ht="23.1" customHeight="1"/>
    <row r="678" ht="23.1" customHeight="1"/>
    <row r="679" ht="23.1" customHeight="1"/>
    <row r="680" ht="23.1" customHeight="1"/>
    <row r="681" ht="23.1" customHeight="1"/>
    <row r="682" ht="23.1" customHeight="1"/>
    <row r="683" ht="23.1" customHeight="1"/>
    <row r="684" ht="23.1" customHeight="1"/>
    <row r="685" ht="23.1" customHeight="1"/>
    <row r="686" ht="23.1" customHeight="1"/>
    <row r="687" ht="23.1" customHeight="1"/>
    <row r="688" ht="23.1" customHeight="1"/>
    <row r="689" ht="23.1" customHeight="1"/>
    <row r="690" ht="23.1" customHeight="1"/>
    <row r="691" ht="23.1" customHeight="1"/>
    <row r="692" ht="23.1" customHeight="1"/>
    <row r="693" ht="23.1" customHeight="1"/>
    <row r="694" ht="23.1" customHeight="1"/>
    <row r="695" ht="23.1" customHeight="1"/>
    <row r="696" ht="23.1" customHeight="1"/>
    <row r="697" ht="23.1" customHeight="1"/>
    <row r="698" ht="23.1" customHeight="1"/>
    <row r="699" ht="23.1" customHeight="1"/>
    <row r="700" ht="23.1" customHeight="1"/>
    <row r="701" ht="23.1" customHeight="1"/>
    <row r="702" ht="23.1" customHeight="1"/>
    <row r="703" ht="23.1" customHeight="1"/>
    <row r="704" ht="23.1" customHeight="1"/>
    <row r="705" ht="23.1" customHeight="1"/>
    <row r="706" ht="23.1" customHeight="1"/>
    <row r="707" ht="23.1" customHeight="1"/>
    <row r="708" ht="23.1" customHeight="1"/>
    <row r="709" ht="23.1" customHeight="1"/>
    <row r="710" ht="23.1" customHeight="1"/>
    <row r="711" ht="23.1" customHeight="1"/>
    <row r="712" ht="23.1" customHeight="1"/>
    <row r="713" ht="23.1" customHeight="1"/>
    <row r="714" ht="23.1" customHeight="1"/>
    <row r="715" ht="23.1" customHeight="1"/>
    <row r="716" ht="23.1" customHeight="1"/>
    <row r="717" ht="23.1" customHeight="1"/>
    <row r="718" ht="23.1" customHeight="1"/>
    <row r="719" ht="23.1" customHeight="1"/>
    <row r="720" ht="23.1" customHeight="1"/>
    <row r="721" ht="23.1" customHeight="1"/>
    <row r="722" ht="23.1" customHeight="1"/>
    <row r="723" ht="23.1" customHeight="1"/>
    <row r="724" ht="23.1" customHeight="1"/>
    <row r="725" ht="23.1" customHeight="1"/>
    <row r="726" ht="23.1" customHeight="1"/>
    <row r="727" ht="23.1" customHeight="1"/>
    <row r="728" ht="23.1" customHeight="1"/>
    <row r="729" ht="23.1" customHeight="1"/>
    <row r="730" ht="23.1" customHeight="1"/>
    <row r="731" ht="23.1" customHeight="1"/>
    <row r="732" ht="23.1" customHeight="1"/>
    <row r="733" ht="23.1" customHeight="1"/>
    <row r="734" ht="23.1" customHeight="1"/>
    <row r="735" ht="23.1" customHeight="1"/>
    <row r="736" ht="23.1" customHeight="1"/>
    <row r="737" ht="23.1" customHeight="1"/>
    <row r="738" ht="23.1" customHeight="1"/>
    <row r="739" ht="23.1" customHeight="1"/>
    <row r="740" ht="23.1" customHeight="1"/>
    <row r="741" ht="23.1" customHeight="1"/>
    <row r="742" ht="23.1" customHeight="1"/>
    <row r="743" ht="23.1" customHeight="1"/>
    <row r="744" ht="23.1" customHeight="1"/>
    <row r="745" ht="23.1" customHeight="1"/>
    <row r="746" ht="23.1" customHeight="1"/>
    <row r="747" ht="23.1" customHeight="1"/>
    <row r="748" ht="23.1" customHeight="1"/>
    <row r="749" ht="23.1" customHeight="1"/>
    <row r="750" ht="23.1" customHeight="1"/>
    <row r="751" ht="23.1" customHeight="1"/>
    <row r="752" ht="23.1" customHeight="1"/>
    <row r="753" ht="23.1" customHeight="1"/>
    <row r="754" ht="23.1" customHeight="1"/>
    <row r="755" ht="23.1" customHeight="1"/>
    <row r="756" ht="23.1" customHeight="1"/>
    <row r="757" ht="23.1" customHeight="1"/>
    <row r="758" ht="23.1" customHeight="1"/>
    <row r="759" ht="23.1" customHeight="1"/>
    <row r="760" ht="23.1" customHeight="1"/>
    <row r="761" ht="23.1" customHeight="1"/>
    <row r="762" ht="23.1" customHeight="1"/>
    <row r="763" ht="23.1" customHeight="1"/>
    <row r="764" ht="23.1" customHeight="1"/>
    <row r="765" ht="23.1" customHeight="1"/>
    <row r="766" ht="23.1" customHeight="1"/>
    <row r="767" ht="23.1" customHeight="1"/>
    <row r="768" ht="23.1" customHeight="1"/>
    <row r="769" ht="23.1" customHeight="1"/>
    <row r="770" ht="23.1" customHeight="1"/>
    <row r="771" ht="23.1" customHeight="1"/>
    <row r="772" ht="23.1" customHeight="1"/>
    <row r="773" ht="23.1" customHeight="1"/>
    <row r="774" ht="23.1" customHeight="1"/>
    <row r="775" ht="23.1" customHeight="1"/>
    <row r="776" ht="23.1" customHeight="1"/>
    <row r="777" ht="23.1" customHeight="1"/>
    <row r="778" ht="23.1" customHeight="1"/>
    <row r="779" ht="23.1" customHeight="1"/>
    <row r="780" ht="23.1" customHeight="1"/>
    <row r="781" ht="23.1" customHeight="1"/>
    <row r="782" ht="23.1" customHeight="1"/>
    <row r="783" ht="23.1" customHeight="1"/>
    <row r="784" ht="23.1" customHeight="1"/>
    <row r="785" ht="23.1" customHeight="1"/>
    <row r="786" ht="23.1" customHeight="1"/>
    <row r="787" ht="23.1" customHeight="1"/>
    <row r="788" ht="23.1" customHeight="1"/>
    <row r="789" ht="23.1" customHeight="1"/>
    <row r="790" ht="23.1" customHeight="1"/>
    <row r="791" ht="23.1" customHeight="1"/>
    <row r="792" ht="23.1" customHeight="1"/>
    <row r="793" ht="23.1" customHeight="1"/>
    <row r="794" ht="23.1" customHeight="1"/>
    <row r="795" ht="23.1" customHeight="1"/>
    <row r="796" ht="23.1" customHeight="1"/>
    <row r="797" ht="23.1" customHeight="1"/>
    <row r="798" ht="23.1" customHeight="1"/>
    <row r="799" ht="23.1" customHeight="1"/>
    <row r="800" ht="23.1" customHeight="1"/>
    <row r="801" ht="23.1" customHeight="1"/>
    <row r="802" ht="23.1" customHeight="1"/>
    <row r="803" ht="23.1" customHeight="1"/>
    <row r="804" ht="23.1" customHeight="1"/>
    <row r="805" ht="23.1" customHeight="1"/>
    <row r="806" ht="23.1" customHeight="1"/>
    <row r="807" ht="23.1" customHeight="1"/>
    <row r="808" ht="23.1" customHeight="1"/>
    <row r="809" ht="23.1" customHeight="1"/>
    <row r="810" ht="23.1" customHeight="1"/>
    <row r="811" ht="23.1" customHeight="1"/>
    <row r="812" ht="23.1" customHeight="1"/>
    <row r="813" ht="23.1" customHeight="1"/>
    <row r="814" ht="23.1" customHeight="1"/>
    <row r="815" ht="23.1" customHeight="1"/>
    <row r="816" ht="23.1" customHeight="1"/>
    <row r="817" ht="23.1" customHeight="1"/>
    <row r="818" ht="23.1" customHeight="1"/>
    <row r="819" ht="23.1" customHeight="1"/>
    <row r="820" ht="23.1" customHeight="1"/>
    <row r="821" ht="23.1" customHeight="1"/>
    <row r="822" ht="23.1" customHeight="1"/>
    <row r="823" ht="23.1" customHeight="1"/>
    <row r="824" ht="23.1" customHeight="1"/>
    <row r="825" ht="23.1" customHeight="1"/>
    <row r="826" ht="23.1" customHeight="1"/>
    <row r="827" ht="23.1" customHeight="1"/>
    <row r="828" ht="23.1" customHeight="1"/>
    <row r="829" ht="23.1" customHeight="1"/>
    <row r="830" ht="23.1" customHeight="1"/>
    <row r="831" ht="23.1" customHeight="1"/>
    <row r="832" ht="23.1" customHeight="1"/>
    <row r="833" ht="23.1" customHeight="1"/>
    <row r="834" ht="23.1" customHeight="1"/>
    <row r="835" ht="23.1" customHeight="1"/>
    <row r="836" ht="23.1" customHeight="1"/>
    <row r="837" ht="23.1" customHeight="1"/>
    <row r="838" ht="23.1" customHeight="1"/>
    <row r="839" ht="23.1" customHeight="1"/>
    <row r="840" ht="23.1" customHeight="1"/>
    <row r="841" ht="23.1" customHeight="1"/>
    <row r="842" ht="23.1" customHeight="1"/>
    <row r="843" ht="23.1" customHeight="1"/>
    <row r="844" ht="23.1" customHeight="1"/>
    <row r="845" ht="23.1" customHeight="1"/>
    <row r="846" ht="23.1" customHeight="1"/>
    <row r="847" ht="23.1" customHeight="1"/>
    <row r="848" ht="23.1" customHeight="1"/>
    <row r="849" ht="23.1" customHeight="1"/>
    <row r="850" ht="23.1" customHeight="1"/>
    <row r="851" ht="23.1" customHeight="1"/>
    <row r="852" ht="23.1" customHeight="1"/>
    <row r="853" ht="23.1" customHeight="1"/>
    <row r="854" ht="23.1" customHeight="1"/>
    <row r="855" ht="23.1" customHeight="1"/>
    <row r="856" ht="23.1" customHeight="1"/>
    <row r="857" ht="23.1" customHeight="1"/>
    <row r="858" ht="23.1" customHeight="1"/>
    <row r="859" ht="23.1" customHeight="1"/>
    <row r="860" ht="23.1" customHeight="1"/>
    <row r="861" ht="23.1" customHeight="1"/>
    <row r="862" ht="23.1" customHeight="1"/>
    <row r="863" ht="23.1" customHeight="1"/>
    <row r="864" ht="23.1" customHeight="1"/>
    <row r="865" ht="23.1" customHeight="1"/>
    <row r="866" ht="23.1" customHeight="1"/>
    <row r="867" ht="23.1" customHeight="1"/>
    <row r="868" ht="23.1" customHeight="1"/>
    <row r="869" ht="23.1" customHeight="1"/>
    <row r="870" ht="23.1" customHeight="1"/>
    <row r="871" ht="23.1" customHeight="1"/>
    <row r="872" ht="23.1" customHeight="1"/>
    <row r="873" ht="23.1" customHeight="1"/>
    <row r="874" ht="23.1" customHeight="1"/>
    <row r="875" ht="23.1" customHeight="1"/>
    <row r="876" ht="23.1" customHeight="1"/>
    <row r="877" ht="23.1" customHeight="1"/>
    <row r="878" ht="23.1" customHeight="1"/>
    <row r="879" ht="23.1" customHeight="1"/>
    <row r="880" ht="23.1" customHeight="1"/>
    <row r="881" ht="23.1" customHeight="1"/>
    <row r="882" ht="23.1" customHeight="1"/>
    <row r="883" ht="23.1" customHeight="1"/>
    <row r="884" ht="23.1" customHeight="1"/>
  </sheetData>
  <pageMargins left="0.7" right="0.7" top="0.75" bottom="0.75" header="0.3" footer="0.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30"/>
  <sheetViews>
    <sheetView showGridLines="0" workbookViewId="0">
      <selection activeCell="H25" sqref="H25"/>
    </sheetView>
  </sheetViews>
  <sheetFormatPr defaultRowHeight="12.75"/>
  <cols>
    <col min="1" max="1" width="30" style="82" customWidth="1"/>
    <col min="2" max="5" width="16.7109375" style="82" customWidth="1"/>
    <col min="6" max="6" width="4.7109375" style="82" customWidth="1"/>
    <col min="7" max="7" width="9.140625" style="82"/>
    <col min="8" max="8" width="18.140625" style="82" bestFit="1" customWidth="1"/>
    <col min="9" max="16384" width="9.140625" style="82"/>
  </cols>
  <sheetData>
    <row r="1" spans="1:5" s="95" customFormat="1">
      <c r="A1" s="96" t="s">
        <v>371</v>
      </c>
      <c r="B1"/>
      <c r="C1"/>
      <c r="D1" s="80"/>
      <c r="E1" s="80"/>
    </row>
    <row r="2" spans="1:5" s="95" customFormat="1" ht="15.95" customHeight="1">
      <c r="A2" s="106"/>
      <c r="B2"/>
      <c r="C2"/>
      <c r="D2" s="104"/>
      <c r="E2" s="104"/>
    </row>
    <row r="3" spans="1:5" s="95" customFormat="1" ht="15.95" customHeight="1">
      <c r="A3" s="106"/>
      <c r="B3"/>
      <c r="C3" s="100" t="s">
        <v>944</v>
      </c>
      <c r="D3" s="107"/>
      <c r="E3" s="104"/>
    </row>
    <row r="4" spans="1:5" s="95" customFormat="1" ht="12.75" customHeight="1">
      <c r="A4" s="104"/>
      <c r="B4" s="139"/>
      <c r="C4" s="139"/>
      <c r="D4" s="104"/>
      <c r="E4" s="104"/>
    </row>
    <row r="5" spans="1:5" ht="24" customHeight="1">
      <c r="A5" s="210"/>
      <c r="B5" s="211" t="s">
        <v>917</v>
      </c>
      <c r="C5" s="211" t="s">
        <v>109</v>
      </c>
      <c r="D5" s="211" t="s">
        <v>110</v>
      </c>
      <c r="E5" s="212" t="s">
        <v>111</v>
      </c>
    </row>
    <row r="6" spans="1:5" ht="23.1" customHeight="1">
      <c r="A6" s="213" t="s">
        <v>64</v>
      </c>
      <c r="B6" s="112">
        <v>66868557672.489998</v>
      </c>
      <c r="C6" s="112">
        <v>407300406286.13</v>
      </c>
      <c r="D6" s="112">
        <v>401544717996.21997</v>
      </c>
      <c r="E6" s="122">
        <v>72624245962.399994</v>
      </c>
    </row>
    <row r="7" spans="1:5" ht="23.1" customHeight="1">
      <c r="A7" s="123" t="s">
        <v>124</v>
      </c>
      <c r="B7" s="113">
        <v>1235320.21</v>
      </c>
      <c r="C7" s="113">
        <v>1002141.73</v>
      </c>
      <c r="D7" s="113">
        <v>1507859.6</v>
      </c>
      <c r="E7" s="124">
        <v>729602.34</v>
      </c>
    </row>
    <row r="8" spans="1:5" ht="23.1" customHeight="1">
      <c r="A8" s="187" t="s">
        <v>134</v>
      </c>
      <c r="B8" s="188">
        <v>1235320.21</v>
      </c>
      <c r="C8" s="188">
        <v>1002141.73</v>
      </c>
      <c r="D8" s="188">
        <v>1507859.6</v>
      </c>
      <c r="E8" s="189">
        <v>729602.34</v>
      </c>
    </row>
    <row r="9" spans="1:5" ht="23.1" customHeight="1">
      <c r="A9" s="123" t="s">
        <v>125</v>
      </c>
      <c r="B9" s="113">
        <v>19254465378.330002</v>
      </c>
      <c r="C9" s="113">
        <v>13340940871.639999</v>
      </c>
      <c r="D9" s="113">
        <v>13313739007.559999</v>
      </c>
      <c r="E9" s="124">
        <v>19281667242.41</v>
      </c>
    </row>
    <row r="10" spans="1:5" ht="23.1" customHeight="1">
      <c r="A10" s="125" t="s">
        <v>135</v>
      </c>
      <c r="B10" s="126">
        <v>785382517.28999996</v>
      </c>
      <c r="C10" s="126">
        <v>1963368222.8099999</v>
      </c>
      <c r="D10" s="126">
        <v>1502300893.25</v>
      </c>
      <c r="E10" s="127">
        <v>1246449846.8499999</v>
      </c>
    </row>
    <row r="11" spans="1:5" ht="23.1" customHeight="1">
      <c r="A11" s="125" t="s">
        <v>136</v>
      </c>
      <c r="B11" s="126">
        <v>0</v>
      </c>
      <c r="C11" s="126">
        <v>121589353.69</v>
      </c>
      <c r="D11" s="126">
        <v>71603980</v>
      </c>
      <c r="E11" s="127">
        <v>49985373.689999998</v>
      </c>
    </row>
    <row r="12" spans="1:5" ht="23.1" customHeight="1">
      <c r="A12" s="125" t="s">
        <v>137</v>
      </c>
      <c r="B12" s="126">
        <v>0</v>
      </c>
      <c r="C12" s="126">
        <v>192436328.94999999</v>
      </c>
      <c r="D12" s="126">
        <v>104833791.34999999</v>
      </c>
      <c r="E12" s="127">
        <v>87602537.599999994</v>
      </c>
    </row>
    <row r="13" spans="1:5" ht="23.1" customHeight="1">
      <c r="A13" s="125" t="s">
        <v>138</v>
      </c>
      <c r="B13" s="126">
        <v>82502020.340000004</v>
      </c>
      <c r="C13" s="126">
        <v>778936718.59000003</v>
      </c>
      <c r="D13" s="126">
        <v>473130812.55000001</v>
      </c>
      <c r="E13" s="127">
        <v>388307926.38</v>
      </c>
    </row>
    <row r="14" spans="1:5" ht="23.1" customHeight="1">
      <c r="A14" s="125" t="s">
        <v>139</v>
      </c>
      <c r="B14" s="126">
        <v>106668.13</v>
      </c>
      <c r="C14" s="126">
        <v>0</v>
      </c>
      <c r="D14" s="126">
        <v>7425.92</v>
      </c>
      <c r="E14" s="127">
        <v>99242.21</v>
      </c>
    </row>
    <row r="15" spans="1:5" ht="23.1" customHeight="1">
      <c r="A15" s="125" t="s">
        <v>140</v>
      </c>
      <c r="B15" s="126">
        <v>5663692.5099999998</v>
      </c>
      <c r="C15" s="126">
        <v>163279565.46000001</v>
      </c>
      <c r="D15" s="126">
        <v>167192203.28999999</v>
      </c>
      <c r="E15" s="127">
        <v>1751054.68</v>
      </c>
    </row>
    <row r="16" spans="1:5" ht="23.1" customHeight="1">
      <c r="A16" s="125" t="s">
        <v>141</v>
      </c>
      <c r="B16" s="126">
        <v>194026477.72999999</v>
      </c>
      <c r="C16" s="126">
        <v>493990594.47000003</v>
      </c>
      <c r="D16" s="126">
        <v>141566702</v>
      </c>
      <c r="E16" s="127">
        <v>546450370.20000005</v>
      </c>
    </row>
    <row r="17" spans="1:5" ht="23.1" customHeight="1">
      <c r="A17" s="125" t="s">
        <v>142</v>
      </c>
      <c r="B17" s="126">
        <v>985960649.87</v>
      </c>
      <c r="C17" s="126">
        <v>7367708757.25</v>
      </c>
      <c r="D17" s="126">
        <v>8216569253.9200001</v>
      </c>
      <c r="E17" s="127">
        <v>137100153.19999999</v>
      </c>
    </row>
    <row r="18" spans="1:5" ht="23.1" customHeight="1">
      <c r="A18" s="125" t="s">
        <v>143</v>
      </c>
      <c r="B18" s="126">
        <v>3193906.51</v>
      </c>
      <c r="C18" s="126">
        <v>221608.68</v>
      </c>
      <c r="D18" s="126">
        <v>2319125.9900000002</v>
      </c>
      <c r="E18" s="127">
        <v>1096389.2</v>
      </c>
    </row>
    <row r="19" spans="1:5" ht="23.1" customHeight="1">
      <c r="A19" s="125" t="s">
        <v>144</v>
      </c>
      <c r="B19" s="126">
        <v>1352652602.74</v>
      </c>
      <c r="C19" s="126">
        <v>0</v>
      </c>
      <c r="D19" s="126">
        <v>0</v>
      </c>
      <c r="E19" s="127">
        <v>1352652602.74</v>
      </c>
    </row>
    <row r="20" spans="1:5" ht="23.1" customHeight="1">
      <c r="A20" s="125" t="s">
        <v>145</v>
      </c>
      <c r="B20" s="126">
        <v>8251861.8099999996</v>
      </c>
      <c r="C20" s="126">
        <v>29375.66</v>
      </c>
      <c r="D20" s="126">
        <v>0</v>
      </c>
      <c r="E20" s="127">
        <v>8281237.4699999997</v>
      </c>
    </row>
    <row r="21" spans="1:5" ht="23.1" customHeight="1">
      <c r="A21" s="125" t="s">
        <v>146</v>
      </c>
      <c r="B21" s="126">
        <v>29881916.949999999</v>
      </c>
      <c r="C21" s="126">
        <v>299697.76</v>
      </c>
      <c r="D21" s="126">
        <v>0</v>
      </c>
      <c r="E21" s="127">
        <v>30181614.710000001</v>
      </c>
    </row>
    <row r="22" spans="1:5" ht="23.1" customHeight="1">
      <c r="A22" s="125" t="s">
        <v>147</v>
      </c>
      <c r="B22" s="126">
        <v>0</v>
      </c>
      <c r="C22" s="126">
        <v>184511621.25999999</v>
      </c>
      <c r="D22" s="126">
        <v>184511621.25</v>
      </c>
      <c r="E22" s="127">
        <v>0.01</v>
      </c>
    </row>
    <row r="23" spans="1:5" ht="23.1" customHeight="1">
      <c r="A23" s="125" t="s">
        <v>148</v>
      </c>
      <c r="B23" s="126">
        <v>717088.69</v>
      </c>
      <c r="C23" s="126">
        <v>3547303.49</v>
      </c>
      <c r="D23" s="126">
        <v>2968370.33</v>
      </c>
      <c r="E23" s="127">
        <v>1296021.8500000001</v>
      </c>
    </row>
    <row r="24" spans="1:5" ht="23.1" customHeight="1">
      <c r="A24" s="125" t="s">
        <v>149</v>
      </c>
      <c r="B24" s="126">
        <v>24809139.199999999</v>
      </c>
      <c r="C24" s="126">
        <v>26817788.989999998</v>
      </c>
      <c r="D24" s="126">
        <v>13438542.859999999</v>
      </c>
      <c r="E24" s="127">
        <v>38188385.329999998</v>
      </c>
    </row>
    <row r="25" spans="1:5" ht="23.1" customHeight="1">
      <c r="A25" s="125" t="s">
        <v>150</v>
      </c>
      <c r="B25" s="126">
        <v>172522704</v>
      </c>
      <c r="C25" s="126">
        <v>105489.76</v>
      </c>
      <c r="D25" s="126">
        <v>4979958.54</v>
      </c>
      <c r="E25" s="127">
        <v>167648235.22</v>
      </c>
    </row>
    <row r="26" spans="1:5" ht="23.1" customHeight="1">
      <c r="A26" s="125" t="s">
        <v>151</v>
      </c>
      <c r="B26" s="126">
        <v>161138421.75</v>
      </c>
      <c r="C26" s="126">
        <v>75356890.329999998</v>
      </c>
      <c r="D26" s="126">
        <v>118455186.27</v>
      </c>
      <c r="E26" s="127">
        <v>118040125.81</v>
      </c>
    </row>
    <row r="27" spans="1:5" ht="23.1" customHeight="1">
      <c r="A27" s="125" t="s">
        <v>152</v>
      </c>
      <c r="B27" s="126">
        <v>46156237.799999997</v>
      </c>
      <c r="C27" s="126">
        <v>0</v>
      </c>
      <c r="D27" s="126">
        <v>3663000.54</v>
      </c>
      <c r="E27" s="127">
        <v>42493237.259999998</v>
      </c>
    </row>
    <row r="28" spans="1:5" ht="23.1" customHeight="1">
      <c r="A28" s="125" t="s">
        <v>388</v>
      </c>
      <c r="B28" s="126">
        <v>70000000</v>
      </c>
      <c r="C28" s="126">
        <v>0</v>
      </c>
      <c r="D28" s="126">
        <v>0</v>
      </c>
      <c r="E28" s="127">
        <v>70000000</v>
      </c>
    </row>
    <row r="29" spans="1:5" ht="23.1" customHeight="1">
      <c r="A29" s="125" t="s">
        <v>153</v>
      </c>
      <c r="B29" s="126">
        <v>12992.74</v>
      </c>
      <c r="C29" s="126">
        <v>0</v>
      </c>
      <c r="D29" s="126">
        <v>0</v>
      </c>
      <c r="E29" s="127">
        <v>12992.74</v>
      </c>
    </row>
    <row r="30" spans="1:5" ht="23.1" customHeight="1">
      <c r="A30" s="125" t="s">
        <v>154</v>
      </c>
      <c r="B30" s="126">
        <v>385565.91</v>
      </c>
      <c r="C30" s="126">
        <v>238372.9</v>
      </c>
      <c r="D30" s="126">
        <v>235590.79</v>
      </c>
      <c r="E30" s="127">
        <v>388348.02</v>
      </c>
    </row>
    <row r="31" spans="1:5" ht="23.1" customHeight="1">
      <c r="A31" s="125" t="s">
        <v>155</v>
      </c>
      <c r="B31" s="126">
        <v>45442544.689999998</v>
      </c>
      <c r="C31" s="126">
        <v>11390709.800000001</v>
      </c>
      <c r="D31" s="126">
        <v>135095.25</v>
      </c>
      <c r="E31" s="127">
        <v>56698159.240000002</v>
      </c>
    </row>
    <row r="32" spans="1:5" ht="23.1" customHeight="1">
      <c r="A32" s="125" t="s">
        <v>156</v>
      </c>
      <c r="B32" s="126">
        <v>1959357.79</v>
      </c>
      <c r="C32" s="126">
        <v>0</v>
      </c>
      <c r="D32" s="126">
        <v>373715.05</v>
      </c>
      <c r="E32" s="127">
        <v>1585642.74</v>
      </c>
    </row>
    <row r="33" spans="1:5" ht="23.1" customHeight="1">
      <c r="A33" s="125" t="s">
        <v>157</v>
      </c>
      <c r="B33" s="126">
        <v>74590.490000000005</v>
      </c>
      <c r="C33" s="126">
        <v>0</v>
      </c>
      <c r="D33" s="126">
        <v>74590.490000000005</v>
      </c>
      <c r="E33" s="127">
        <v>0</v>
      </c>
    </row>
    <row r="34" spans="1:5" ht="23.1" customHeight="1">
      <c r="A34" s="125" t="s">
        <v>158</v>
      </c>
      <c r="B34" s="126">
        <v>74423415.209999993</v>
      </c>
      <c r="C34" s="126">
        <v>552365.5</v>
      </c>
      <c r="D34" s="126">
        <v>909714.93</v>
      </c>
      <c r="E34" s="127">
        <v>74066065.780000001</v>
      </c>
    </row>
    <row r="35" spans="1:5" ht="23.1" customHeight="1">
      <c r="A35" s="125" t="s">
        <v>159</v>
      </c>
      <c r="B35" s="126">
        <v>7500093.9299999997</v>
      </c>
      <c r="C35" s="126">
        <v>22715.88</v>
      </c>
      <c r="D35" s="126">
        <v>3737915.53</v>
      </c>
      <c r="E35" s="127">
        <v>3784894.28</v>
      </c>
    </row>
    <row r="36" spans="1:5" ht="23.1" customHeight="1">
      <c r="A36" s="125" t="s">
        <v>160</v>
      </c>
      <c r="B36" s="126">
        <v>2558686.65</v>
      </c>
      <c r="C36" s="126">
        <v>1944851.19</v>
      </c>
      <c r="D36" s="126">
        <v>2593496.31</v>
      </c>
      <c r="E36" s="127">
        <v>1910041.53</v>
      </c>
    </row>
    <row r="37" spans="1:5" ht="23.1" customHeight="1">
      <c r="A37" s="125" t="s">
        <v>161</v>
      </c>
      <c r="B37" s="126">
        <v>127911936.29000001</v>
      </c>
      <c r="C37" s="126">
        <v>191856263.86000001</v>
      </c>
      <c r="D37" s="126">
        <v>24346715.050000001</v>
      </c>
      <c r="E37" s="127">
        <v>295421485.10000002</v>
      </c>
    </row>
    <row r="38" spans="1:5" ht="23.1" customHeight="1">
      <c r="A38" s="125" t="s">
        <v>162</v>
      </c>
      <c r="B38" s="126">
        <v>1100000000</v>
      </c>
      <c r="C38" s="126">
        <v>0</v>
      </c>
      <c r="D38" s="126">
        <v>0</v>
      </c>
      <c r="E38" s="127">
        <v>1100000000</v>
      </c>
    </row>
    <row r="39" spans="1:5" ht="23.1" customHeight="1">
      <c r="A39" s="125" t="s">
        <v>163</v>
      </c>
      <c r="B39" s="126">
        <v>869090480.59000003</v>
      </c>
      <c r="C39" s="126">
        <v>20591610.550000001</v>
      </c>
      <c r="D39" s="126">
        <v>106622121.08</v>
      </c>
      <c r="E39" s="127">
        <v>783059970.05999994</v>
      </c>
    </row>
    <row r="40" spans="1:5" ht="23.1" customHeight="1">
      <c r="A40" s="125" t="s">
        <v>164</v>
      </c>
      <c r="B40" s="126">
        <v>5818016.8099999996</v>
      </c>
      <c r="C40" s="126">
        <v>2911293.66</v>
      </c>
      <c r="D40" s="126">
        <v>3081985.89</v>
      </c>
      <c r="E40" s="127">
        <v>5647324.5800000001</v>
      </c>
    </row>
    <row r="41" spans="1:5" ht="23.1" customHeight="1">
      <c r="A41" s="125" t="s">
        <v>165</v>
      </c>
      <c r="B41" s="126">
        <v>1647133.14</v>
      </c>
      <c r="C41" s="126">
        <v>0</v>
      </c>
      <c r="D41" s="126">
        <v>1647133.14</v>
      </c>
      <c r="E41" s="127">
        <v>0</v>
      </c>
    </row>
    <row r="42" spans="1:5" ht="23.1" customHeight="1">
      <c r="A42" s="125" t="s">
        <v>166</v>
      </c>
      <c r="B42" s="126">
        <v>17675986.149999999</v>
      </c>
      <c r="C42" s="126">
        <v>837332.7</v>
      </c>
      <c r="D42" s="126">
        <v>594353.02</v>
      </c>
      <c r="E42" s="127">
        <v>17918965.829999998</v>
      </c>
    </row>
    <row r="43" spans="1:5" ht="23.1" customHeight="1">
      <c r="A43" s="125" t="s">
        <v>167</v>
      </c>
      <c r="B43" s="126">
        <v>702972252.09000003</v>
      </c>
      <c r="C43" s="126">
        <v>13381098.02</v>
      </c>
      <c r="D43" s="126">
        <v>198119966.99000001</v>
      </c>
      <c r="E43" s="127">
        <v>518233383.12</v>
      </c>
    </row>
    <row r="44" spans="1:5" ht="23.1" customHeight="1">
      <c r="A44" s="125" t="s">
        <v>168</v>
      </c>
      <c r="B44" s="126">
        <v>789393.97</v>
      </c>
      <c r="C44" s="126">
        <v>4330.82</v>
      </c>
      <c r="D44" s="126">
        <v>93745.96</v>
      </c>
      <c r="E44" s="127">
        <v>699978.83</v>
      </c>
    </row>
    <row r="45" spans="1:5" ht="23.1" customHeight="1">
      <c r="A45" s="125" t="s">
        <v>169</v>
      </c>
      <c r="B45" s="126">
        <v>2091810386.4000001</v>
      </c>
      <c r="C45" s="126">
        <v>228464240.61000001</v>
      </c>
      <c r="D45" s="126">
        <v>99669250.849999994</v>
      </c>
      <c r="E45" s="127">
        <v>2220605376.1599998</v>
      </c>
    </row>
    <row r="46" spans="1:5" ht="23.1" customHeight="1">
      <c r="A46" s="125" t="s">
        <v>170</v>
      </c>
      <c r="B46" s="126">
        <v>1404757844.05</v>
      </c>
      <c r="C46" s="126">
        <v>353125622.51999998</v>
      </c>
      <c r="D46" s="126">
        <v>245525202.03999999</v>
      </c>
      <c r="E46" s="127">
        <v>1512358264.53</v>
      </c>
    </row>
    <row r="47" spans="1:5" ht="23.1" customHeight="1">
      <c r="A47" s="125" t="s">
        <v>171</v>
      </c>
      <c r="B47" s="126">
        <v>166273941.41</v>
      </c>
      <c r="C47" s="126">
        <v>0</v>
      </c>
      <c r="D47" s="126">
        <v>0</v>
      </c>
      <c r="E47" s="127">
        <v>166273941.41</v>
      </c>
    </row>
    <row r="48" spans="1:5" ht="23.1" customHeight="1">
      <c r="A48" s="125" t="s">
        <v>172</v>
      </c>
      <c r="B48" s="126">
        <v>764663.74</v>
      </c>
      <c r="C48" s="126">
        <v>0</v>
      </c>
      <c r="D48" s="126">
        <v>0</v>
      </c>
      <c r="E48" s="127">
        <v>764663.74</v>
      </c>
    </row>
    <row r="49" spans="1:5" ht="23.1" customHeight="1">
      <c r="A49" s="125" t="s">
        <v>173</v>
      </c>
      <c r="B49" s="126">
        <v>51618167.469999999</v>
      </c>
      <c r="C49" s="126">
        <v>54270667.130000003</v>
      </c>
      <c r="D49" s="126">
        <v>54305387.810000002</v>
      </c>
      <c r="E49" s="127">
        <v>51583446.789999999</v>
      </c>
    </row>
    <row r="50" spans="1:5" ht="23.1" customHeight="1">
      <c r="A50" s="125" t="s">
        <v>174</v>
      </c>
      <c r="B50" s="126">
        <v>554832.64000000001</v>
      </c>
      <c r="C50" s="126">
        <v>126342</v>
      </c>
      <c r="D50" s="126">
        <v>18795.21</v>
      </c>
      <c r="E50" s="127">
        <v>662379.43000000005</v>
      </c>
    </row>
    <row r="51" spans="1:5" ht="23.1" customHeight="1">
      <c r="A51" s="125" t="s">
        <v>175</v>
      </c>
      <c r="B51" s="126">
        <v>342443414.06</v>
      </c>
      <c r="C51" s="126">
        <v>228395099.69</v>
      </c>
      <c r="D51" s="126">
        <v>87294908.379999995</v>
      </c>
      <c r="E51" s="127">
        <v>483543605.37</v>
      </c>
    </row>
    <row r="52" spans="1:5" ht="23.1" customHeight="1">
      <c r="A52" s="125" t="s">
        <v>176</v>
      </c>
      <c r="B52" s="126">
        <v>1296811.8899999999</v>
      </c>
      <c r="C52" s="126">
        <v>2448483.66</v>
      </c>
      <c r="D52" s="126">
        <v>2028208.25</v>
      </c>
      <c r="E52" s="127">
        <v>1717087.3</v>
      </c>
    </row>
    <row r="53" spans="1:5" ht="23.1" customHeight="1">
      <c r="A53" s="125" t="s">
        <v>177</v>
      </c>
      <c r="B53" s="126">
        <v>182849717.69999999</v>
      </c>
      <c r="C53" s="126">
        <v>10245784.689999999</v>
      </c>
      <c r="D53" s="126">
        <v>52770740.289999999</v>
      </c>
      <c r="E53" s="127">
        <v>140324762.09999999</v>
      </c>
    </row>
    <row r="54" spans="1:5" ht="23.1" customHeight="1">
      <c r="A54" s="125" t="s">
        <v>178</v>
      </c>
      <c r="B54" s="126">
        <v>1867516687.5599999</v>
      </c>
      <c r="C54" s="126">
        <v>308894825.98000002</v>
      </c>
      <c r="D54" s="126">
        <v>783247013.02999997</v>
      </c>
      <c r="E54" s="127">
        <v>1393164500.51</v>
      </c>
    </row>
    <row r="55" spans="1:5" ht="23.1" customHeight="1">
      <c r="A55" s="125" t="s">
        <v>179</v>
      </c>
      <c r="B55" s="126">
        <v>2576116054.5</v>
      </c>
      <c r="C55" s="126">
        <v>39721049.689999998</v>
      </c>
      <c r="D55" s="126">
        <v>226954793.50999999</v>
      </c>
      <c r="E55" s="127">
        <v>2388882310.6799998</v>
      </c>
    </row>
    <row r="56" spans="1:5" ht="23.1" customHeight="1">
      <c r="A56" s="125" t="s">
        <v>180</v>
      </c>
      <c r="B56" s="126">
        <v>34029789.450000003</v>
      </c>
      <c r="C56" s="126">
        <v>0</v>
      </c>
      <c r="D56" s="126">
        <v>18132145.780000001</v>
      </c>
      <c r="E56" s="127">
        <v>15897643.67</v>
      </c>
    </row>
    <row r="57" spans="1:5" ht="23.1" customHeight="1">
      <c r="A57" s="125" t="s">
        <v>181</v>
      </c>
      <c r="B57" s="126">
        <v>3389686.29</v>
      </c>
      <c r="C57" s="126">
        <v>18814.97</v>
      </c>
      <c r="D57" s="126">
        <v>149513.62</v>
      </c>
      <c r="E57" s="127">
        <v>3258987.64</v>
      </c>
    </row>
    <row r="58" spans="1:5" ht="23.1" customHeight="1">
      <c r="A58" s="125" t="s">
        <v>182</v>
      </c>
      <c r="B58" s="126">
        <v>9898378.2400000002</v>
      </c>
      <c r="C58" s="126">
        <v>473224.57</v>
      </c>
      <c r="D58" s="126">
        <v>7333850.3799999999</v>
      </c>
      <c r="E58" s="127">
        <v>3037752.43</v>
      </c>
    </row>
    <row r="59" spans="1:5" ht="23.1" customHeight="1">
      <c r="A59" s="125" t="s">
        <v>183</v>
      </c>
      <c r="B59" s="126">
        <v>818464386.47000003</v>
      </c>
      <c r="C59" s="126">
        <v>192725735.77000001</v>
      </c>
      <c r="D59" s="126">
        <v>48031001.57</v>
      </c>
      <c r="E59" s="127">
        <v>963159120.66999996</v>
      </c>
    </row>
    <row r="60" spans="1:5" ht="23.1" customHeight="1">
      <c r="A60" s="125" t="s">
        <v>184</v>
      </c>
      <c r="B60" s="126">
        <v>1574205439.98</v>
      </c>
      <c r="C60" s="126">
        <v>2689.87</v>
      </c>
      <c r="D60" s="126">
        <v>24058814.09</v>
      </c>
      <c r="E60" s="127">
        <v>1550149315.76</v>
      </c>
    </row>
    <row r="61" spans="1:5" ht="23.1" customHeight="1">
      <c r="A61" s="125" t="s">
        <v>185</v>
      </c>
      <c r="B61" s="126">
        <v>1229301348.1700001</v>
      </c>
      <c r="C61" s="126">
        <v>0</v>
      </c>
      <c r="D61" s="126">
        <v>0</v>
      </c>
      <c r="E61" s="127">
        <v>1229301348.1700001</v>
      </c>
    </row>
    <row r="62" spans="1:5" ht="23.1" customHeight="1">
      <c r="A62" s="128" t="s">
        <v>186</v>
      </c>
      <c r="B62" s="115">
        <v>17945476.539999999</v>
      </c>
      <c r="C62" s="115">
        <v>306098028.45999998</v>
      </c>
      <c r="D62" s="115">
        <v>314112375.20999998</v>
      </c>
      <c r="E62" s="129">
        <v>9931129.7899999991</v>
      </c>
    </row>
    <row r="63" spans="1:5" ht="23.1" customHeight="1">
      <c r="A63" s="123" t="s">
        <v>126</v>
      </c>
      <c r="B63" s="113">
        <v>31860963.68</v>
      </c>
      <c r="C63" s="113">
        <v>12038614.859999999</v>
      </c>
      <c r="D63" s="113">
        <v>16981992.899999999</v>
      </c>
      <c r="E63" s="124">
        <v>26917585.640000001</v>
      </c>
    </row>
    <row r="64" spans="1:5" ht="23.1" customHeight="1">
      <c r="A64" s="187" t="s">
        <v>187</v>
      </c>
      <c r="B64" s="188">
        <v>31860963.68</v>
      </c>
      <c r="C64" s="188">
        <v>12038614.859999999</v>
      </c>
      <c r="D64" s="188">
        <v>16981992.899999999</v>
      </c>
      <c r="E64" s="189">
        <v>26917585.640000001</v>
      </c>
    </row>
    <row r="65" spans="1:5" ht="23.1" customHeight="1">
      <c r="A65" s="123" t="s">
        <v>129</v>
      </c>
      <c r="B65" s="113">
        <v>1448380915.5799999</v>
      </c>
      <c r="C65" s="113">
        <v>977897289.85000002</v>
      </c>
      <c r="D65" s="113">
        <v>740115144.69000006</v>
      </c>
      <c r="E65" s="124">
        <v>1686163060.74</v>
      </c>
    </row>
    <row r="66" spans="1:5" ht="23.1" customHeight="1">
      <c r="A66" s="125" t="s">
        <v>195</v>
      </c>
      <c r="B66" s="126">
        <v>266714.36</v>
      </c>
      <c r="C66" s="126">
        <v>505786.15</v>
      </c>
      <c r="D66" s="126">
        <v>452111.28</v>
      </c>
      <c r="E66" s="127">
        <v>320389.23</v>
      </c>
    </row>
    <row r="67" spans="1:5" ht="23.1" customHeight="1">
      <c r="A67" s="125" t="s">
        <v>188</v>
      </c>
      <c r="B67" s="126">
        <v>9020</v>
      </c>
      <c r="C67" s="126">
        <v>30526.25</v>
      </c>
      <c r="D67" s="126">
        <v>31342.25</v>
      </c>
      <c r="E67" s="127">
        <v>8204</v>
      </c>
    </row>
    <row r="68" spans="1:5" ht="23.1" customHeight="1">
      <c r="A68" s="125" t="s">
        <v>189</v>
      </c>
      <c r="B68" s="126">
        <v>1267663681.22</v>
      </c>
      <c r="C68" s="126">
        <v>977360977.45000005</v>
      </c>
      <c r="D68" s="126">
        <v>721750627.50999999</v>
      </c>
      <c r="E68" s="127">
        <v>1523274031.1600001</v>
      </c>
    </row>
    <row r="69" spans="1:5" ht="23.1" customHeight="1">
      <c r="A69" s="128" t="s">
        <v>384</v>
      </c>
      <c r="B69" s="115">
        <v>180441500</v>
      </c>
      <c r="C69" s="115">
        <v>0</v>
      </c>
      <c r="D69" s="115">
        <v>17881063.649999999</v>
      </c>
      <c r="E69" s="129">
        <v>162560436.34999999</v>
      </c>
    </row>
    <row r="70" spans="1:5" ht="23.1" customHeight="1">
      <c r="A70" s="179" t="s">
        <v>191</v>
      </c>
      <c r="B70" s="151">
        <v>23988596861.93</v>
      </c>
      <c r="C70" s="151">
        <v>297892504356.10999</v>
      </c>
      <c r="D70" s="151">
        <v>294477756833.5</v>
      </c>
      <c r="E70" s="152">
        <v>27403344384.540001</v>
      </c>
    </row>
    <row r="71" spans="1:5" ht="23.1" customHeight="1">
      <c r="A71" s="125" t="s">
        <v>192</v>
      </c>
      <c r="B71" s="126">
        <v>23928487191.060001</v>
      </c>
      <c r="C71" s="126">
        <v>297799891137.73999</v>
      </c>
      <c r="D71" s="126">
        <v>294352484749.12</v>
      </c>
      <c r="E71" s="127">
        <v>27375893579.68</v>
      </c>
    </row>
    <row r="72" spans="1:5" ht="23.1" customHeight="1">
      <c r="A72" s="125" t="s">
        <v>193</v>
      </c>
      <c r="B72" s="126">
        <v>59970892.159999996</v>
      </c>
      <c r="C72" s="126">
        <v>91358429.349999994</v>
      </c>
      <c r="D72" s="126">
        <v>124001908.56999999</v>
      </c>
      <c r="E72" s="127">
        <v>27327412.940000001</v>
      </c>
    </row>
    <row r="73" spans="1:5" ht="23.1" customHeight="1">
      <c r="A73" s="128" t="s">
        <v>194</v>
      </c>
      <c r="B73" s="115">
        <v>138778.71</v>
      </c>
      <c r="C73" s="115">
        <v>1254789.02</v>
      </c>
      <c r="D73" s="115">
        <v>1270175.81</v>
      </c>
      <c r="E73" s="129">
        <v>123391.92</v>
      </c>
    </row>
    <row r="74" spans="1:5" ht="23.1" customHeight="1">
      <c r="A74" s="123" t="s">
        <v>108</v>
      </c>
      <c r="B74" s="113">
        <v>706790753.96000004</v>
      </c>
      <c r="C74" s="113">
        <v>115063959.76000001</v>
      </c>
      <c r="D74" s="113">
        <v>107952959.81</v>
      </c>
      <c r="E74" s="124">
        <v>713901753.90999997</v>
      </c>
    </row>
    <row r="75" spans="1:5" ht="23.1" customHeight="1">
      <c r="A75" s="125" t="s">
        <v>196</v>
      </c>
      <c r="B75" s="126">
        <v>5509971.9000000004</v>
      </c>
      <c r="C75" s="126">
        <v>1016689.32</v>
      </c>
      <c r="D75" s="126">
        <v>1912905.33</v>
      </c>
      <c r="E75" s="127">
        <v>4613755.8899999997</v>
      </c>
    </row>
    <row r="76" spans="1:5" ht="23.1" customHeight="1">
      <c r="A76" s="125" t="s">
        <v>197</v>
      </c>
      <c r="B76" s="126">
        <v>10070263.189999999</v>
      </c>
      <c r="C76" s="126">
        <v>0</v>
      </c>
      <c r="D76" s="126">
        <v>10070263.189999999</v>
      </c>
      <c r="E76" s="127">
        <v>0</v>
      </c>
    </row>
    <row r="77" spans="1:5" ht="23.1" customHeight="1">
      <c r="A77" s="125" t="s">
        <v>198</v>
      </c>
      <c r="B77" s="126">
        <v>1452869.29</v>
      </c>
      <c r="C77" s="126">
        <v>15881.7</v>
      </c>
      <c r="D77" s="126">
        <v>6587.18</v>
      </c>
      <c r="E77" s="127">
        <v>1462163.81</v>
      </c>
    </row>
    <row r="78" spans="1:5" ht="23.1" customHeight="1">
      <c r="A78" s="125" t="s">
        <v>199</v>
      </c>
      <c r="B78" s="126">
        <v>217437575.43000001</v>
      </c>
      <c r="C78" s="126">
        <v>45014140.829999998</v>
      </c>
      <c r="D78" s="126">
        <v>42411264.460000001</v>
      </c>
      <c r="E78" s="127">
        <v>220040451.80000001</v>
      </c>
    </row>
    <row r="79" spans="1:5" ht="23.1" customHeight="1">
      <c r="A79" s="125" t="s">
        <v>200</v>
      </c>
      <c r="B79" s="126">
        <v>301869503.60000002</v>
      </c>
      <c r="C79" s="126">
        <v>19173047.649999999</v>
      </c>
      <c r="D79" s="126">
        <v>17621032.010000002</v>
      </c>
      <c r="E79" s="127">
        <v>303421519.24000001</v>
      </c>
    </row>
    <row r="80" spans="1:5" ht="23.1" customHeight="1">
      <c r="A80" s="125" t="s">
        <v>201</v>
      </c>
      <c r="B80" s="126">
        <v>31858593.390000001</v>
      </c>
      <c r="C80" s="126">
        <v>2725816.72</v>
      </c>
      <c r="D80" s="126">
        <v>2414527.5</v>
      </c>
      <c r="E80" s="127">
        <v>32169882.609999999</v>
      </c>
    </row>
    <row r="81" spans="1:5" ht="23.1" customHeight="1">
      <c r="A81" s="125" t="s">
        <v>202</v>
      </c>
      <c r="B81" s="126">
        <v>2739198.42</v>
      </c>
      <c r="C81" s="126">
        <v>0</v>
      </c>
      <c r="D81" s="126">
        <v>910142.54</v>
      </c>
      <c r="E81" s="127">
        <v>1829055.88</v>
      </c>
    </row>
    <row r="82" spans="1:5" ht="23.1" customHeight="1">
      <c r="A82" s="125" t="s">
        <v>170</v>
      </c>
      <c r="B82" s="126">
        <v>2441013.54</v>
      </c>
      <c r="C82" s="126">
        <v>0</v>
      </c>
      <c r="D82" s="126">
        <v>68495.009999999995</v>
      </c>
      <c r="E82" s="127">
        <v>2372518.5299999998</v>
      </c>
    </row>
    <row r="83" spans="1:5" ht="23.1" customHeight="1">
      <c r="A83" s="125" t="s">
        <v>203</v>
      </c>
      <c r="B83" s="126">
        <v>64083305.969999999</v>
      </c>
      <c r="C83" s="126">
        <v>27759018.600000001</v>
      </c>
      <c r="D83" s="126">
        <v>22967725.48</v>
      </c>
      <c r="E83" s="127">
        <v>68874599.090000004</v>
      </c>
    </row>
    <row r="84" spans="1:5" ht="23.1" customHeight="1">
      <c r="A84" s="125" t="s">
        <v>204</v>
      </c>
      <c r="B84" s="126">
        <v>17207962.91</v>
      </c>
      <c r="C84" s="126">
        <v>15159489.08</v>
      </c>
      <c r="D84" s="126">
        <v>7477569.75</v>
      </c>
      <c r="E84" s="127">
        <v>24889882.239999998</v>
      </c>
    </row>
    <row r="85" spans="1:5" ht="23.1" customHeight="1">
      <c r="A85" s="128" t="s">
        <v>181</v>
      </c>
      <c r="B85" s="115">
        <v>52120496.32</v>
      </c>
      <c r="C85" s="115">
        <v>4199875.8600000003</v>
      </c>
      <c r="D85" s="115">
        <v>2092447.36</v>
      </c>
      <c r="E85" s="129">
        <v>54227924.82</v>
      </c>
    </row>
    <row r="86" spans="1:5" ht="23.1" customHeight="1">
      <c r="A86" s="123" t="s">
        <v>132</v>
      </c>
      <c r="B86" s="113">
        <v>20423682346.950001</v>
      </c>
      <c r="C86" s="113">
        <v>94905039293.229996</v>
      </c>
      <c r="D86" s="113">
        <v>92710054669.699997</v>
      </c>
      <c r="E86" s="124">
        <v>22618666970.48</v>
      </c>
    </row>
    <row r="87" spans="1:5" ht="23.1" customHeight="1">
      <c r="A87" s="125" t="s">
        <v>205</v>
      </c>
      <c r="B87" s="126">
        <v>9063607.4800000004</v>
      </c>
      <c r="C87" s="126">
        <v>11586.17</v>
      </c>
      <c r="D87" s="126">
        <v>1334014.5900000001</v>
      </c>
      <c r="E87" s="127">
        <v>7741179.0599999996</v>
      </c>
    </row>
    <row r="88" spans="1:5" ht="23.1" customHeight="1">
      <c r="A88" s="125" t="s">
        <v>206</v>
      </c>
      <c r="B88" s="126">
        <v>784727316.83999896</v>
      </c>
      <c r="C88" s="126">
        <v>2194306626.9699998</v>
      </c>
      <c r="D88" s="126">
        <v>2269018461.9000001</v>
      </c>
      <c r="E88" s="127">
        <v>710015481.90999997</v>
      </c>
    </row>
    <row r="89" spans="1:5" ht="23.1" customHeight="1">
      <c r="A89" s="125" t="s">
        <v>207</v>
      </c>
      <c r="B89" s="126">
        <v>19622978620.619999</v>
      </c>
      <c r="C89" s="126">
        <v>92687513875.529999</v>
      </c>
      <c r="D89" s="126">
        <v>90424702193.210007</v>
      </c>
      <c r="E89" s="127">
        <v>21885790302.939999</v>
      </c>
    </row>
    <row r="90" spans="1:5" ht="23.1" customHeight="1">
      <c r="A90" s="128" t="s">
        <v>208</v>
      </c>
      <c r="B90" s="115">
        <v>6912802.0099999998</v>
      </c>
      <c r="C90" s="115">
        <v>23207204.559999999</v>
      </c>
      <c r="D90" s="115">
        <v>15000000</v>
      </c>
      <c r="E90" s="129">
        <v>15120006.57</v>
      </c>
    </row>
    <row r="91" spans="1:5" ht="23.1" customHeight="1">
      <c r="A91" s="123" t="s">
        <v>209</v>
      </c>
      <c r="B91" s="113">
        <v>262428998.75999999</v>
      </c>
      <c r="C91" s="113">
        <v>42462372.170000002</v>
      </c>
      <c r="D91" s="113">
        <v>58610174.549999997</v>
      </c>
      <c r="E91" s="124">
        <v>246281196.38</v>
      </c>
    </row>
    <row r="92" spans="1:5" ht="23.1" customHeight="1">
      <c r="A92" s="125" t="s">
        <v>210</v>
      </c>
      <c r="B92" s="126">
        <v>3722207.79</v>
      </c>
      <c r="C92" s="126">
        <v>804145.76</v>
      </c>
      <c r="D92" s="126">
        <v>855753.29</v>
      </c>
      <c r="E92" s="127">
        <v>3670600.26</v>
      </c>
    </row>
    <row r="93" spans="1:5" ht="23.1" customHeight="1">
      <c r="A93" s="125" t="s">
        <v>211</v>
      </c>
      <c r="B93" s="126">
        <v>1354207.56</v>
      </c>
      <c r="C93" s="126">
        <v>115674.48</v>
      </c>
      <c r="D93" s="126">
        <v>194591.46</v>
      </c>
      <c r="E93" s="127">
        <v>1275290.58</v>
      </c>
    </row>
    <row r="94" spans="1:5" ht="23.1" customHeight="1">
      <c r="A94" s="125" t="s">
        <v>376</v>
      </c>
      <c r="B94" s="126">
        <v>6358455.25</v>
      </c>
      <c r="C94" s="126">
        <v>5190000.01</v>
      </c>
      <c r="D94" s="126">
        <v>4054283.11</v>
      </c>
      <c r="E94" s="127">
        <v>7494172.1500000004</v>
      </c>
    </row>
    <row r="95" spans="1:5" ht="23.1" customHeight="1">
      <c r="A95" s="125" t="s">
        <v>212</v>
      </c>
      <c r="B95" s="126">
        <v>69793717.010000005</v>
      </c>
      <c r="C95" s="126">
        <v>9200757.1600000001</v>
      </c>
      <c r="D95" s="126">
        <v>24171977</v>
      </c>
      <c r="E95" s="127">
        <v>54822497.170000002</v>
      </c>
    </row>
    <row r="96" spans="1:5" ht="23.1" customHeight="1">
      <c r="A96" s="125" t="s">
        <v>213</v>
      </c>
      <c r="B96" s="126">
        <v>867638.94</v>
      </c>
      <c r="C96" s="126">
        <v>0</v>
      </c>
      <c r="D96" s="126">
        <v>1343.99</v>
      </c>
      <c r="E96" s="127">
        <v>866294.95</v>
      </c>
    </row>
    <row r="97" spans="1:5" ht="23.1" customHeight="1">
      <c r="A97" s="125" t="s">
        <v>385</v>
      </c>
      <c r="B97" s="126">
        <v>5000000</v>
      </c>
      <c r="C97" s="126">
        <v>0</v>
      </c>
      <c r="D97" s="126">
        <v>0</v>
      </c>
      <c r="E97" s="127">
        <v>5000000</v>
      </c>
    </row>
    <row r="98" spans="1:5" ht="23.1" customHeight="1">
      <c r="A98" s="125" t="s">
        <v>214</v>
      </c>
      <c r="B98" s="126">
        <v>3550.57</v>
      </c>
      <c r="C98" s="126">
        <v>0</v>
      </c>
      <c r="D98" s="126">
        <v>3431.78</v>
      </c>
      <c r="E98" s="127">
        <v>118.79</v>
      </c>
    </row>
    <row r="99" spans="1:5" ht="23.1" customHeight="1">
      <c r="A99" s="125" t="s">
        <v>215</v>
      </c>
      <c r="B99" s="126">
        <v>51179.57</v>
      </c>
      <c r="C99" s="126">
        <v>0</v>
      </c>
      <c r="D99" s="126">
        <v>0.28999999999999998</v>
      </c>
      <c r="E99" s="127">
        <v>51179.28</v>
      </c>
    </row>
    <row r="100" spans="1:5" ht="23.1" customHeight="1">
      <c r="A100" s="125" t="s">
        <v>216</v>
      </c>
      <c r="B100" s="126">
        <v>555020.46</v>
      </c>
      <c r="C100" s="126">
        <v>779.35</v>
      </c>
      <c r="D100" s="126">
        <v>198849.45</v>
      </c>
      <c r="E100" s="127">
        <v>356950.36</v>
      </c>
    </row>
    <row r="101" spans="1:5" ht="23.1" customHeight="1">
      <c r="A101" s="125" t="s">
        <v>217</v>
      </c>
      <c r="B101" s="126">
        <v>8120559.3700000001</v>
      </c>
      <c r="C101" s="126">
        <v>5475255.6600000001</v>
      </c>
      <c r="D101" s="126">
        <v>11337625.41</v>
      </c>
      <c r="E101" s="127">
        <v>2258189.62</v>
      </c>
    </row>
    <row r="102" spans="1:5" ht="23.1" customHeight="1">
      <c r="A102" s="125" t="s">
        <v>218</v>
      </c>
      <c r="B102" s="126">
        <v>5294940.3499999996</v>
      </c>
      <c r="C102" s="126">
        <v>3619520.98</v>
      </c>
      <c r="D102" s="126">
        <v>2733759.12</v>
      </c>
      <c r="E102" s="127">
        <v>6180702.21</v>
      </c>
    </row>
    <row r="103" spans="1:5" ht="23.1" customHeight="1">
      <c r="A103" s="125" t="s">
        <v>219</v>
      </c>
      <c r="B103" s="126">
        <v>1043164.96</v>
      </c>
      <c r="C103" s="126">
        <v>0</v>
      </c>
      <c r="D103" s="126">
        <v>14723.79</v>
      </c>
      <c r="E103" s="127">
        <v>1028441.17</v>
      </c>
    </row>
    <row r="104" spans="1:5" ht="23.1" customHeight="1">
      <c r="A104" s="125" t="s">
        <v>220</v>
      </c>
      <c r="B104" s="126">
        <v>18452149.690000001</v>
      </c>
      <c r="C104" s="126">
        <v>321000</v>
      </c>
      <c r="D104" s="126">
        <v>2373670.7200000002</v>
      </c>
      <c r="E104" s="127">
        <v>16399478.970000001</v>
      </c>
    </row>
    <row r="105" spans="1:5" ht="23.1" customHeight="1">
      <c r="A105" s="125" t="s">
        <v>221</v>
      </c>
      <c r="B105" s="126">
        <v>252173.11</v>
      </c>
      <c r="C105" s="126">
        <v>383904.39</v>
      </c>
      <c r="D105" s="126">
        <v>10727.18</v>
      </c>
      <c r="E105" s="127">
        <v>625350.31999999995</v>
      </c>
    </row>
    <row r="106" spans="1:5" ht="23.1" customHeight="1">
      <c r="A106" s="125" t="s">
        <v>222</v>
      </c>
      <c r="B106" s="126">
        <v>930042.66</v>
      </c>
      <c r="C106" s="126">
        <v>1341.26</v>
      </c>
      <c r="D106" s="126">
        <v>20317.830000000002</v>
      </c>
      <c r="E106" s="127">
        <v>911066.09</v>
      </c>
    </row>
    <row r="107" spans="1:5" ht="23.1" customHeight="1">
      <c r="A107" s="125" t="s">
        <v>223</v>
      </c>
      <c r="B107" s="126">
        <v>774.4</v>
      </c>
      <c r="C107" s="126">
        <v>0</v>
      </c>
      <c r="D107" s="126">
        <v>0</v>
      </c>
      <c r="E107" s="127">
        <v>774.4</v>
      </c>
    </row>
    <row r="108" spans="1:5" ht="23.1" customHeight="1">
      <c r="A108" s="125" t="s">
        <v>382</v>
      </c>
      <c r="B108" s="126">
        <v>10.18</v>
      </c>
      <c r="C108" s="126">
        <v>0</v>
      </c>
      <c r="D108" s="126">
        <v>0</v>
      </c>
      <c r="E108" s="127">
        <v>10.18</v>
      </c>
    </row>
    <row r="109" spans="1:5" ht="23.1" customHeight="1">
      <c r="A109" s="125" t="s">
        <v>224</v>
      </c>
      <c r="B109" s="126">
        <v>127812.14</v>
      </c>
      <c r="C109" s="126">
        <v>0</v>
      </c>
      <c r="D109" s="126">
        <v>17533.59</v>
      </c>
      <c r="E109" s="127">
        <v>110278.55</v>
      </c>
    </row>
    <row r="110" spans="1:5" ht="23.1" customHeight="1">
      <c r="A110" s="125" t="s">
        <v>225</v>
      </c>
      <c r="B110" s="126">
        <v>0.11</v>
      </c>
      <c r="C110" s="126">
        <v>0</v>
      </c>
      <c r="D110" s="126">
        <v>0</v>
      </c>
      <c r="E110" s="127">
        <v>0.11</v>
      </c>
    </row>
    <row r="111" spans="1:5" ht="23.1" customHeight="1">
      <c r="A111" s="125" t="s">
        <v>226</v>
      </c>
      <c r="B111" s="126">
        <v>1928562.72</v>
      </c>
      <c r="C111" s="126">
        <v>0</v>
      </c>
      <c r="D111" s="126">
        <v>35696.74</v>
      </c>
      <c r="E111" s="127">
        <v>1892865.98</v>
      </c>
    </row>
    <row r="112" spans="1:5" ht="23.1" customHeight="1">
      <c r="A112" s="125" t="s">
        <v>389</v>
      </c>
      <c r="B112" s="126">
        <v>105192447.55</v>
      </c>
      <c r="C112" s="126">
        <v>9321.6</v>
      </c>
      <c r="D112" s="126">
        <v>6651683.9299999997</v>
      </c>
      <c r="E112" s="127">
        <v>98550085.219999999</v>
      </c>
    </row>
    <row r="113" spans="1:5" ht="23.1" customHeight="1">
      <c r="A113" s="125" t="s">
        <v>227</v>
      </c>
      <c r="B113" s="126">
        <v>6772987.9299999997</v>
      </c>
      <c r="C113" s="126">
        <v>0</v>
      </c>
      <c r="D113" s="126">
        <v>309789.21000000002</v>
      </c>
      <c r="E113" s="127">
        <v>6463198.7199999997</v>
      </c>
    </row>
    <row r="114" spans="1:5" ht="23.1" customHeight="1">
      <c r="A114" s="125" t="s">
        <v>228</v>
      </c>
      <c r="B114" s="126">
        <v>8340827.0800000001</v>
      </c>
      <c r="C114" s="126">
        <v>3493304.48</v>
      </c>
      <c r="D114" s="126">
        <v>4388649.97</v>
      </c>
      <c r="E114" s="127">
        <v>7445481.5899999999</v>
      </c>
    </row>
    <row r="115" spans="1:5" ht="23.1" customHeight="1">
      <c r="A115" s="125" t="s">
        <v>229</v>
      </c>
      <c r="B115" s="126">
        <v>950.42</v>
      </c>
      <c r="C115" s="126">
        <v>0</v>
      </c>
      <c r="D115" s="126">
        <v>0</v>
      </c>
      <c r="E115" s="127">
        <v>950.42</v>
      </c>
    </row>
    <row r="116" spans="1:5" ht="23.1" customHeight="1">
      <c r="A116" s="125" t="s">
        <v>230</v>
      </c>
      <c r="B116" s="126">
        <v>74365.62</v>
      </c>
      <c r="C116" s="126">
        <v>0</v>
      </c>
      <c r="D116" s="126">
        <v>74365.62</v>
      </c>
      <c r="E116" s="127">
        <v>0</v>
      </c>
    </row>
    <row r="117" spans="1:5" ht="23.1" customHeight="1">
      <c r="A117" s="125" t="s">
        <v>231</v>
      </c>
      <c r="B117" s="126">
        <v>731254.22</v>
      </c>
      <c r="C117" s="126">
        <v>0</v>
      </c>
      <c r="D117" s="126">
        <v>668505.97</v>
      </c>
      <c r="E117" s="127">
        <v>62748.25</v>
      </c>
    </row>
    <row r="118" spans="1:5" ht="23.1" customHeight="1">
      <c r="A118" s="125" t="s">
        <v>232</v>
      </c>
      <c r="B118" s="126">
        <v>5931157.2699999996</v>
      </c>
      <c r="C118" s="126">
        <v>18987.98</v>
      </c>
      <c r="D118" s="126">
        <v>476670.97</v>
      </c>
      <c r="E118" s="127">
        <v>5473474.2800000003</v>
      </c>
    </row>
    <row r="119" spans="1:5" ht="23.1" customHeight="1">
      <c r="A119" s="125" t="s">
        <v>233</v>
      </c>
      <c r="B119" s="126">
        <v>11527527.82</v>
      </c>
      <c r="C119" s="126">
        <v>958379.06</v>
      </c>
      <c r="D119" s="126">
        <v>2537.6</v>
      </c>
      <c r="E119" s="127">
        <v>12483369.279999999</v>
      </c>
    </row>
    <row r="120" spans="1:5" ht="23.1" customHeight="1">
      <c r="A120" s="125" t="s">
        <v>234</v>
      </c>
      <c r="B120" s="126">
        <v>1314.01</v>
      </c>
      <c r="C120" s="126">
        <v>0</v>
      </c>
      <c r="D120" s="126">
        <v>0</v>
      </c>
      <c r="E120" s="127">
        <v>1314.01</v>
      </c>
    </row>
    <row r="121" spans="1:5" ht="23.1" customHeight="1">
      <c r="A121" s="128" t="s">
        <v>181</v>
      </c>
      <c r="B121" s="115">
        <v>0</v>
      </c>
      <c r="C121" s="115">
        <v>12870000</v>
      </c>
      <c r="D121" s="115">
        <v>13686.53</v>
      </c>
      <c r="E121" s="129">
        <v>12856313.470000001</v>
      </c>
    </row>
    <row r="122" spans="1:5" ht="23.1" customHeight="1">
      <c r="A122" s="123" t="s">
        <v>133</v>
      </c>
      <c r="B122" s="113">
        <v>751116133.09000003</v>
      </c>
      <c r="C122" s="113">
        <v>13457386.779999999</v>
      </c>
      <c r="D122" s="113">
        <v>117999353.91</v>
      </c>
      <c r="E122" s="124">
        <v>646574165.96000004</v>
      </c>
    </row>
    <row r="123" spans="1:5" ht="23.1" customHeight="1">
      <c r="A123" s="125" t="s">
        <v>235</v>
      </c>
      <c r="B123" s="126">
        <v>2042.56</v>
      </c>
      <c r="C123" s="126">
        <v>0</v>
      </c>
      <c r="D123" s="126">
        <v>0</v>
      </c>
      <c r="E123" s="127">
        <v>2042.56</v>
      </c>
    </row>
    <row r="124" spans="1:5" ht="23.1" customHeight="1">
      <c r="A124" s="125" t="s">
        <v>236</v>
      </c>
      <c r="B124" s="126">
        <v>562716.84</v>
      </c>
      <c r="C124" s="126">
        <v>50946.57</v>
      </c>
      <c r="D124" s="126">
        <v>0</v>
      </c>
      <c r="E124" s="127">
        <v>613663.41</v>
      </c>
    </row>
    <row r="125" spans="1:5" ht="23.1" customHeight="1">
      <c r="A125" s="125" t="s">
        <v>237</v>
      </c>
      <c r="B125" s="126">
        <v>67099939.329999998</v>
      </c>
      <c r="C125" s="126">
        <v>0</v>
      </c>
      <c r="D125" s="126">
        <v>15337865.91</v>
      </c>
      <c r="E125" s="127">
        <v>51762073.420000002</v>
      </c>
    </row>
    <row r="126" spans="1:5" ht="23.1" customHeight="1">
      <c r="A126" s="125" t="s">
        <v>238</v>
      </c>
      <c r="B126" s="126">
        <v>492923111.98000002</v>
      </c>
      <c r="C126" s="126">
        <v>11825594.449999999</v>
      </c>
      <c r="D126" s="126">
        <v>85900632.549999997</v>
      </c>
      <c r="E126" s="127">
        <v>418848073.88</v>
      </c>
    </row>
    <row r="127" spans="1:5" ht="23.1" customHeight="1">
      <c r="A127" s="125" t="s">
        <v>239</v>
      </c>
      <c r="B127" s="126">
        <v>189894303.44999999</v>
      </c>
      <c r="C127" s="126">
        <v>1580845.37</v>
      </c>
      <c r="D127" s="126">
        <v>16730067.439999999</v>
      </c>
      <c r="E127" s="127">
        <v>174745081.38</v>
      </c>
    </row>
    <row r="128" spans="1:5" ht="23.1" customHeight="1">
      <c r="A128" s="125" t="s">
        <v>240</v>
      </c>
      <c r="B128" s="126">
        <v>19960.96</v>
      </c>
      <c r="C128" s="126">
        <v>0</v>
      </c>
      <c r="D128" s="126">
        <v>19960.96</v>
      </c>
      <c r="E128" s="127">
        <v>0</v>
      </c>
    </row>
    <row r="129" spans="1:5" ht="23.1" customHeight="1">
      <c r="A129" s="125" t="s">
        <v>241</v>
      </c>
      <c r="B129" s="126">
        <v>377069.39</v>
      </c>
      <c r="C129" s="126">
        <v>0.39</v>
      </c>
      <c r="D129" s="126">
        <v>10827.05</v>
      </c>
      <c r="E129" s="127">
        <v>366242.73</v>
      </c>
    </row>
    <row r="130" spans="1:5" ht="23.1" customHeight="1">
      <c r="A130" s="128" t="s">
        <v>242</v>
      </c>
      <c r="B130" s="115">
        <v>236988.58</v>
      </c>
      <c r="C130" s="115">
        <v>0</v>
      </c>
      <c r="D130" s="115">
        <v>0</v>
      </c>
      <c r="E130" s="129">
        <v>236988.58</v>
      </c>
    </row>
  </sheetData>
  <pageMargins left="0.7" right="0.7" top="0.75" bottom="0.75"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39"/>
  <sheetViews>
    <sheetView showGridLines="0" zoomScaleNormal="100" workbookViewId="0">
      <selection activeCell="I25" sqref="I25"/>
    </sheetView>
  </sheetViews>
  <sheetFormatPr defaultRowHeight="12.75"/>
  <cols>
    <col min="1" max="1" width="30" style="82" customWidth="1"/>
    <col min="2" max="5" width="16.7109375" style="82" customWidth="1"/>
    <col min="6" max="6" width="0.28515625" style="82" customWidth="1"/>
    <col min="7" max="7" width="9.140625" style="82"/>
    <col min="8" max="11" width="16.28515625" style="82" bestFit="1" customWidth="1"/>
    <col min="12" max="16384" width="9.140625" style="82"/>
  </cols>
  <sheetData>
    <row r="1" spans="1:5">
      <c r="A1" s="96" t="s">
        <v>380</v>
      </c>
      <c r="B1" s="80"/>
      <c r="C1" s="80"/>
      <c r="D1" s="80"/>
      <c r="E1" s="80"/>
    </row>
    <row r="2" spans="1:5">
      <c r="A2"/>
      <c r="B2" s="80"/>
      <c r="C2" s="80"/>
      <c r="D2" s="80"/>
      <c r="E2" s="80"/>
    </row>
    <row r="3" spans="1:5">
      <c r="A3" s="80"/>
      <c r="B3" s="100" t="s">
        <v>944</v>
      </c>
      <c r="C3" s="80"/>
      <c r="D3" s="80"/>
      <c r="E3" s="80"/>
    </row>
    <row r="4" spans="1:5">
      <c r="A4" s="80"/>
      <c r="B4" s="80"/>
      <c r="C4" s="80"/>
      <c r="D4" s="80"/>
      <c r="E4" s="80"/>
    </row>
    <row r="5" spans="1:5" ht="23.1" customHeight="1">
      <c r="A5" s="210"/>
      <c r="B5" s="211" t="s">
        <v>917</v>
      </c>
      <c r="C5" s="211" t="s">
        <v>109</v>
      </c>
      <c r="D5" s="211" t="s">
        <v>110</v>
      </c>
      <c r="E5" s="212" t="s">
        <v>111</v>
      </c>
    </row>
    <row r="6" spans="1:5" ht="23.1" customHeight="1">
      <c r="A6" s="213" t="s">
        <v>64</v>
      </c>
      <c r="B6" s="112">
        <v>83789570294.089996</v>
      </c>
      <c r="C6" s="112">
        <v>201239217924.32999</v>
      </c>
      <c r="D6" s="112">
        <v>190553112635.29999</v>
      </c>
      <c r="E6" s="122">
        <v>94475675583.119995</v>
      </c>
    </row>
    <row r="7" spans="1:5" ht="23.1" customHeight="1">
      <c r="A7" s="123" t="s">
        <v>125</v>
      </c>
      <c r="B7" s="113">
        <v>4517086282.43999</v>
      </c>
      <c r="C7" s="113">
        <v>12107447777.65</v>
      </c>
      <c r="D7" s="113">
        <v>11911477154.67</v>
      </c>
      <c r="E7" s="124">
        <v>4713056905.4200096</v>
      </c>
    </row>
    <row r="8" spans="1:5" ht="23.1" customHeight="1">
      <c r="A8" s="130" t="s">
        <v>243</v>
      </c>
      <c r="B8" s="131">
        <v>160460680.28999999</v>
      </c>
      <c r="C8" s="131">
        <v>55694205.729999997</v>
      </c>
      <c r="D8" s="131">
        <v>48477167.030000001</v>
      </c>
      <c r="E8" s="132">
        <v>167677718.99000001</v>
      </c>
    </row>
    <row r="9" spans="1:5" ht="23.1" customHeight="1">
      <c r="A9" s="130" t="s">
        <v>244</v>
      </c>
      <c r="B9" s="131">
        <v>389590105.48000002</v>
      </c>
      <c r="C9" s="131">
        <v>162590163.80000001</v>
      </c>
      <c r="D9" s="131">
        <v>107906981.39</v>
      </c>
      <c r="E9" s="132">
        <v>444273287.88999999</v>
      </c>
    </row>
    <row r="10" spans="1:5" ht="23.1" customHeight="1">
      <c r="A10" s="130" t="s">
        <v>245</v>
      </c>
      <c r="B10" s="131">
        <v>25975327.34</v>
      </c>
      <c r="C10" s="131">
        <v>13153279.720000001</v>
      </c>
      <c r="D10" s="131">
        <v>3811085.17</v>
      </c>
      <c r="E10" s="132">
        <v>35317521.890000001</v>
      </c>
    </row>
    <row r="11" spans="1:5" ht="23.1" customHeight="1">
      <c r="A11" s="130" t="s">
        <v>246</v>
      </c>
      <c r="B11" s="131">
        <v>376166048.41000003</v>
      </c>
      <c r="C11" s="131">
        <v>56336778.140000001</v>
      </c>
      <c r="D11" s="131">
        <v>56311036.520000003</v>
      </c>
      <c r="E11" s="132">
        <v>376191790.02999997</v>
      </c>
    </row>
    <row r="12" spans="1:5" ht="23.1" customHeight="1">
      <c r="A12" s="130" t="s">
        <v>247</v>
      </c>
      <c r="B12" s="131">
        <v>540831052.40999997</v>
      </c>
      <c r="C12" s="131">
        <v>18704430.359999999</v>
      </c>
      <c r="D12" s="131">
        <v>28441669.210000001</v>
      </c>
      <c r="E12" s="132">
        <v>531093813.56</v>
      </c>
    </row>
    <row r="13" spans="1:5" ht="23.1" customHeight="1">
      <c r="A13" s="130" t="s">
        <v>248</v>
      </c>
      <c r="B13" s="131">
        <v>1247785476</v>
      </c>
      <c r="C13" s="131">
        <v>1906338.07</v>
      </c>
      <c r="D13" s="131">
        <v>1992920.45</v>
      </c>
      <c r="E13" s="132">
        <v>1247698893.6199999</v>
      </c>
    </row>
    <row r="14" spans="1:5" ht="23.1" customHeight="1">
      <c r="A14" s="130" t="s">
        <v>249</v>
      </c>
      <c r="B14" s="131">
        <v>98098352.939999998</v>
      </c>
      <c r="C14" s="131">
        <v>10329456468.969999</v>
      </c>
      <c r="D14" s="131">
        <v>10339154142.559999</v>
      </c>
      <c r="E14" s="132">
        <v>88400679.349999994</v>
      </c>
    </row>
    <row r="15" spans="1:5" ht="23.1" customHeight="1">
      <c r="A15" s="133" t="s">
        <v>250</v>
      </c>
      <c r="B15" s="134">
        <v>1678179239.5699899</v>
      </c>
      <c r="C15" s="134">
        <v>1469606112.8599999</v>
      </c>
      <c r="D15" s="134">
        <v>1325382152.3399999</v>
      </c>
      <c r="E15" s="135">
        <v>1822403200.0900099</v>
      </c>
    </row>
    <row r="16" spans="1:5" ht="23.1" customHeight="1">
      <c r="A16" s="123" t="s">
        <v>251</v>
      </c>
      <c r="B16" s="113">
        <v>3643736938.3800001</v>
      </c>
      <c r="C16" s="113">
        <v>1655056945.73</v>
      </c>
      <c r="D16" s="113">
        <v>1934705658.5999999</v>
      </c>
      <c r="E16" s="124">
        <v>3364088225.5100002</v>
      </c>
    </row>
    <row r="17" spans="1:5" ht="23.1" customHeight="1">
      <c r="A17" s="214" t="s">
        <v>252</v>
      </c>
      <c r="B17" s="215">
        <v>3643736938.3800001</v>
      </c>
      <c r="C17" s="215">
        <v>1655056945.73</v>
      </c>
      <c r="D17" s="215">
        <v>1934705658.5999999</v>
      </c>
      <c r="E17" s="216">
        <v>3364088225.5100002</v>
      </c>
    </row>
    <row r="18" spans="1:5" ht="23.1" customHeight="1">
      <c r="A18" s="123" t="s">
        <v>126</v>
      </c>
      <c r="B18" s="113">
        <v>645489234.26999998</v>
      </c>
      <c r="C18" s="113">
        <v>218124822.31999999</v>
      </c>
      <c r="D18" s="113">
        <v>197336313.49000001</v>
      </c>
      <c r="E18" s="124">
        <v>666277743.10000002</v>
      </c>
    </row>
    <row r="19" spans="1:5" ht="23.1" customHeight="1">
      <c r="A19" s="130" t="s">
        <v>253</v>
      </c>
      <c r="B19" s="131">
        <v>1815056.74</v>
      </c>
      <c r="C19" s="131">
        <v>404352.13</v>
      </c>
      <c r="D19" s="131">
        <v>1953377</v>
      </c>
      <c r="E19" s="132">
        <v>266031.87</v>
      </c>
    </row>
    <row r="20" spans="1:5" ht="23.1" customHeight="1">
      <c r="A20" s="130" t="s">
        <v>254</v>
      </c>
      <c r="B20" s="131">
        <v>6659825.8700000001</v>
      </c>
      <c r="C20" s="131">
        <v>2264513.58</v>
      </c>
      <c r="D20" s="131">
        <v>1707987.56</v>
      </c>
      <c r="E20" s="132">
        <v>7216351.8899999997</v>
      </c>
    </row>
    <row r="21" spans="1:5" ht="23.1" customHeight="1">
      <c r="A21" s="130" t="s">
        <v>255</v>
      </c>
      <c r="B21" s="131">
        <v>28548434.050000001</v>
      </c>
      <c r="C21" s="131">
        <v>3120242.22</v>
      </c>
      <c r="D21" s="131">
        <v>2596653</v>
      </c>
      <c r="E21" s="132">
        <v>29072023.27</v>
      </c>
    </row>
    <row r="22" spans="1:5" ht="23.1" customHeight="1">
      <c r="A22" s="130" t="s">
        <v>256</v>
      </c>
      <c r="B22" s="131">
        <v>78779998.159999996</v>
      </c>
      <c r="C22" s="131">
        <v>5818443.5099999998</v>
      </c>
      <c r="D22" s="131">
        <v>7812975.5700000003</v>
      </c>
      <c r="E22" s="132">
        <v>76785466.099999994</v>
      </c>
    </row>
    <row r="23" spans="1:5" ht="23.1" customHeight="1">
      <c r="A23" s="130" t="s">
        <v>257</v>
      </c>
      <c r="B23" s="131">
        <v>285352624.99000001</v>
      </c>
      <c r="C23" s="131">
        <v>5706408.4400000004</v>
      </c>
      <c r="D23" s="131">
        <v>15399818.439999999</v>
      </c>
      <c r="E23" s="132">
        <v>275659214.99000001</v>
      </c>
    </row>
    <row r="24" spans="1:5" ht="23.1" customHeight="1">
      <c r="A24" s="130" t="s">
        <v>258</v>
      </c>
      <c r="B24" s="131">
        <v>52063889.009999998</v>
      </c>
      <c r="C24" s="131">
        <v>175585531.31999999</v>
      </c>
      <c r="D24" s="131">
        <v>152030335.22</v>
      </c>
      <c r="E24" s="132">
        <v>75619085.109999999</v>
      </c>
    </row>
    <row r="25" spans="1:5" ht="23.1" customHeight="1">
      <c r="A25" s="133" t="s">
        <v>381</v>
      </c>
      <c r="B25" s="134">
        <v>192269405.44999999</v>
      </c>
      <c r="C25" s="134">
        <v>25225331.120000001</v>
      </c>
      <c r="D25" s="134">
        <v>15835166.699999999</v>
      </c>
      <c r="E25" s="135">
        <v>201659569.87</v>
      </c>
    </row>
    <row r="26" spans="1:5" ht="23.1" customHeight="1">
      <c r="A26" s="123" t="s">
        <v>127</v>
      </c>
      <c r="B26" s="113">
        <v>837488357.25999999</v>
      </c>
      <c r="C26" s="113">
        <v>440510137.13</v>
      </c>
      <c r="D26" s="113">
        <v>372684486.75</v>
      </c>
      <c r="E26" s="124">
        <v>905314007.63999999</v>
      </c>
    </row>
    <row r="27" spans="1:5" ht="23.1" customHeight="1">
      <c r="A27" s="130" t="s">
        <v>259</v>
      </c>
      <c r="B27" s="131">
        <v>24291027.199999999</v>
      </c>
      <c r="C27" s="131">
        <v>6002258.0300000003</v>
      </c>
      <c r="D27" s="131">
        <v>686243.57</v>
      </c>
      <c r="E27" s="132">
        <v>29607041.66</v>
      </c>
    </row>
    <row r="28" spans="1:5" ht="23.1" customHeight="1">
      <c r="A28" s="130" t="s">
        <v>260</v>
      </c>
      <c r="B28" s="131">
        <v>481707631.62</v>
      </c>
      <c r="C28" s="131">
        <v>68480979.700000003</v>
      </c>
      <c r="D28" s="131">
        <v>47343436.82</v>
      </c>
      <c r="E28" s="132">
        <v>502845174.5</v>
      </c>
    </row>
    <row r="29" spans="1:5" ht="23.1" customHeight="1">
      <c r="A29" s="130" t="s">
        <v>261</v>
      </c>
      <c r="B29" s="131">
        <v>29749726.640000001</v>
      </c>
      <c r="C29" s="131">
        <v>10197228.33</v>
      </c>
      <c r="D29" s="131">
        <v>14571692.58</v>
      </c>
      <c r="E29" s="132">
        <v>25375262.390000001</v>
      </c>
    </row>
    <row r="30" spans="1:5" ht="23.1" customHeight="1">
      <c r="A30" s="130" t="s">
        <v>262</v>
      </c>
      <c r="B30" s="131">
        <v>7412338.7699999996</v>
      </c>
      <c r="C30" s="131">
        <v>10695450.779999999</v>
      </c>
      <c r="D30" s="131">
        <v>10676168.800000001</v>
      </c>
      <c r="E30" s="132">
        <v>7431620.75</v>
      </c>
    </row>
    <row r="31" spans="1:5" ht="23.1" customHeight="1">
      <c r="A31" s="133" t="s">
        <v>190</v>
      </c>
      <c r="B31" s="134">
        <v>294327633.02999997</v>
      </c>
      <c r="C31" s="134">
        <v>345134220.29000002</v>
      </c>
      <c r="D31" s="134">
        <v>299406944.98000002</v>
      </c>
      <c r="E31" s="135">
        <v>340054908.33999997</v>
      </c>
    </row>
    <row r="32" spans="1:5" ht="23.1" customHeight="1">
      <c r="A32" s="123" t="s">
        <v>128</v>
      </c>
      <c r="B32" s="113">
        <v>438113077.20999998</v>
      </c>
      <c r="C32" s="113">
        <v>173825299.13999999</v>
      </c>
      <c r="D32" s="113">
        <v>145940637.46000001</v>
      </c>
      <c r="E32" s="124">
        <v>465997738.88999999</v>
      </c>
    </row>
    <row r="33" spans="1:5" ht="23.1" customHeight="1">
      <c r="A33" s="130" t="s">
        <v>263</v>
      </c>
      <c r="B33" s="131">
        <v>72535643.180000007</v>
      </c>
      <c r="C33" s="131">
        <v>6821518.79</v>
      </c>
      <c r="D33" s="131">
        <v>25182721.530000001</v>
      </c>
      <c r="E33" s="132">
        <v>54174440.439999998</v>
      </c>
    </row>
    <row r="34" spans="1:5" ht="23.1" customHeight="1">
      <c r="A34" s="130" t="s">
        <v>264</v>
      </c>
      <c r="B34" s="131">
        <v>102889691.08</v>
      </c>
      <c r="C34" s="131">
        <v>33844948.579999998</v>
      </c>
      <c r="D34" s="131">
        <v>19323442.75</v>
      </c>
      <c r="E34" s="132">
        <v>117411196.91</v>
      </c>
    </row>
    <row r="35" spans="1:5" ht="23.1" customHeight="1">
      <c r="A35" s="130" t="s">
        <v>265</v>
      </c>
      <c r="B35" s="131">
        <v>82713342.230000004</v>
      </c>
      <c r="C35" s="131">
        <v>71758808.959999993</v>
      </c>
      <c r="D35" s="131">
        <v>27769006.629999999</v>
      </c>
      <c r="E35" s="132">
        <v>126703144.56</v>
      </c>
    </row>
    <row r="36" spans="1:5" ht="23.1" customHeight="1">
      <c r="A36" s="130" t="s">
        <v>266</v>
      </c>
      <c r="B36" s="131">
        <v>17860416.23</v>
      </c>
      <c r="C36" s="131">
        <v>92256.58</v>
      </c>
      <c r="D36" s="131">
        <v>2306638.12</v>
      </c>
      <c r="E36" s="132">
        <v>15646034.689999999</v>
      </c>
    </row>
    <row r="37" spans="1:5" ht="23.1" customHeight="1">
      <c r="A37" s="130" t="s">
        <v>267</v>
      </c>
      <c r="B37" s="131">
        <v>1666639.4</v>
      </c>
      <c r="C37" s="131">
        <v>557488.03</v>
      </c>
      <c r="D37" s="131">
        <v>686137.59</v>
      </c>
      <c r="E37" s="132">
        <v>1537989.84</v>
      </c>
    </row>
    <row r="38" spans="1:5" ht="23.1" customHeight="1">
      <c r="A38" s="130" t="s">
        <v>268</v>
      </c>
      <c r="B38" s="131">
        <v>20190794.079999998</v>
      </c>
      <c r="C38" s="131">
        <v>12481155.439999999</v>
      </c>
      <c r="D38" s="131">
        <v>6330330.8799999999</v>
      </c>
      <c r="E38" s="132">
        <v>26341618.640000001</v>
      </c>
    </row>
    <row r="39" spans="1:5" ht="23.1" customHeight="1">
      <c r="A39" s="130" t="s">
        <v>269</v>
      </c>
      <c r="B39" s="131">
        <v>69361281.75</v>
      </c>
      <c r="C39" s="131">
        <v>15638133.01</v>
      </c>
      <c r="D39" s="131">
        <v>29542261.469999999</v>
      </c>
      <c r="E39" s="132">
        <v>55457153.289999999</v>
      </c>
    </row>
    <row r="40" spans="1:5" ht="23.1" customHeight="1">
      <c r="A40" s="130" t="s">
        <v>270</v>
      </c>
      <c r="B40" s="131">
        <v>38841040.890000001</v>
      </c>
      <c r="C40" s="131">
        <v>13514356.91</v>
      </c>
      <c r="D40" s="131">
        <v>10795802.92</v>
      </c>
      <c r="E40" s="132">
        <v>41559594.880000003</v>
      </c>
    </row>
    <row r="41" spans="1:5" ht="23.1" customHeight="1">
      <c r="A41" s="133" t="s">
        <v>271</v>
      </c>
      <c r="B41" s="134">
        <v>32054228.370000001</v>
      </c>
      <c r="C41" s="134">
        <v>19116632.84</v>
      </c>
      <c r="D41" s="134">
        <v>24004295.57</v>
      </c>
      <c r="E41" s="135">
        <v>27166565.640000001</v>
      </c>
    </row>
    <row r="42" spans="1:5" ht="23.1" customHeight="1">
      <c r="A42" s="123" t="s">
        <v>129</v>
      </c>
      <c r="B42" s="113">
        <v>657771265.47000003</v>
      </c>
      <c r="C42" s="113">
        <v>1634107299.0599999</v>
      </c>
      <c r="D42" s="113">
        <v>1321855458.0899999</v>
      </c>
      <c r="E42" s="124">
        <v>970023106.44000006</v>
      </c>
    </row>
    <row r="43" spans="1:5" ht="23.1" customHeight="1">
      <c r="A43" s="214" t="s">
        <v>272</v>
      </c>
      <c r="B43" s="215">
        <v>657771265.47000003</v>
      </c>
      <c r="C43" s="215">
        <v>1634107299.0599999</v>
      </c>
      <c r="D43" s="215">
        <v>1321855458.0899999</v>
      </c>
      <c r="E43" s="216">
        <v>970023106.44000006</v>
      </c>
    </row>
    <row r="44" spans="1:5" ht="23.1" customHeight="1">
      <c r="A44" s="123" t="s">
        <v>130</v>
      </c>
      <c r="B44" s="113">
        <v>39085927.07</v>
      </c>
      <c r="C44" s="113">
        <v>41463268.170000002</v>
      </c>
      <c r="D44" s="113">
        <v>10041900.42</v>
      </c>
      <c r="E44" s="124">
        <v>70507294.819999993</v>
      </c>
    </row>
    <row r="45" spans="1:5" ht="23.1" customHeight="1">
      <c r="A45" s="130" t="s">
        <v>273</v>
      </c>
      <c r="B45" s="131">
        <v>2901111.88</v>
      </c>
      <c r="C45" s="131">
        <v>1483182.28</v>
      </c>
      <c r="D45" s="131">
        <v>2055516.29</v>
      </c>
      <c r="E45" s="132">
        <v>2328777.87</v>
      </c>
    </row>
    <row r="46" spans="1:5" ht="23.1" customHeight="1">
      <c r="A46" s="130" t="s">
        <v>274</v>
      </c>
      <c r="B46" s="131">
        <v>7014588.25</v>
      </c>
      <c r="C46" s="131">
        <v>267485.8</v>
      </c>
      <c r="D46" s="131">
        <v>1715344.08</v>
      </c>
      <c r="E46" s="132">
        <v>5566729.9699999997</v>
      </c>
    </row>
    <row r="47" spans="1:5" ht="23.1" customHeight="1">
      <c r="A47" s="130" t="s">
        <v>275</v>
      </c>
      <c r="B47" s="131">
        <v>1030482.64</v>
      </c>
      <c r="C47" s="131">
        <v>296870.40999999997</v>
      </c>
      <c r="D47" s="131">
        <v>846977.99</v>
      </c>
      <c r="E47" s="132">
        <v>480375.06</v>
      </c>
    </row>
    <row r="48" spans="1:5" ht="23.1" customHeight="1">
      <c r="A48" s="130" t="s">
        <v>952</v>
      </c>
      <c r="B48" s="131">
        <v>0</v>
      </c>
      <c r="C48" s="131">
        <v>37788456.990000002</v>
      </c>
      <c r="D48" s="131">
        <v>469842.97</v>
      </c>
      <c r="E48" s="132">
        <v>37318614.020000003</v>
      </c>
    </row>
    <row r="49" spans="1:5" ht="23.1" customHeight="1">
      <c r="A49" s="133" t="s">
        <v>276</v>
      </c>
      <c r="B49" s="134">
        <v>28139744.300000001</v>
      </c>
      <c r="C49" s="134">
        <v>1627272.69</v>
      </c>
      <c r="D49" s="134">
        <v>4954219.09</v>
      </c>
      <c r="E49" s="135">
        <v>24812797.899999999</v>
      </c>
    </row>
    <row r="50" spans="1:5" ht="23.1" customHeight="1">
      <c r="A50" s="123" t="s">
        <v>131</v>
      </c>
      <c r="B50" s="113">
        <v>2229561593.1100001</v>
      </c>
      <c r="C50" s="113">
        <v>1706557112.24</v>
      </c>
      <c r="D50" s="113">
        <v>1660395391.4200001</v>
      </c>
      <c r="E50" s="124">
        <v>2275723313.9299998</v>
      </c>
    </row>
    <row r="51" spans="1:5" ht="23.1" customHeight="1">
      <c r="A51" s="130" t="s">
        <v>277</v>
      </c>
      <c r="B51" s="131">
        <v>17877432.260000002</v>
      </c>
      <c r="C51" s="131">
        <v>50426202.049999997</v>
      </c>
      <c r="D51" s="131">
        <v>26196243.77</v>
      </c>
      <c r="E51" s="132">
        <v>42107390.539999999</v>
      </c>
    </row>
    <row r="52" spans="1:5" ht="23.1" customHeight="1">
      <c r="A52" s="130" t="s">
        <v>278</v>
      </c>
      <c r="B52" s="131">
        <v>73946326.629999995</v>
      </c>
      <c r="C52" s="131">
        <v>89964955.319999993</v>
      </c>
      <c r="D52" s="131">
        <v>50352929.369999997</v>
      </c>
      <c r="E52" s="132">
        <v>113558352.58</v>
      </c>
    </row>
    <row r="53" spans="1:5" ht="23.1" customHeight="1">
      <c r="A53" s="130" t="s">
        <v>279</v>
      </c>
      <c r="B53" s="131">
        <v>2062552.33</v>
      </c>
      <c r="C53" s="131">
        <v>101683821.97</v>
      </c>
      <c r="D53" s="131">
        <v>53242893.479999997</v>
      </c>
      <c r="E53" s="132">
        <v>50503480.82</v>
      </c>
    </row>
    <row r="54" spans="1:5" ht="23.1" customHeight="1">
      <c r="A54" s="130" t="s">
        <v>280</v>
      </c>
      <c r="B54" s="131">
        <v>37319257.670000002</v>
      </c>
      <c r="C54" s="131">
        <v>8066388.2300000004</v>
      </c>
      <c r="D54" s="131">
        <v>8673133.7100000009</v>
      </c>
      <c r="E54" s="132">
        <v>36712512.189999998</v>
      </c>
    </row>
    <row r="55" spans="1:5" ht="23.1" customHeight="1">
      <c r="A55" s="130" t="s">
        <v>281</v>
      </c>
      <c r="B55" s="131">
        <v>7281027.1600000001</v>
      </c>
      <c r="C55" s="131">
        <v>18159747.59</v>
      </c>
      <c r="D55" s="131">
        <v>16031331.32</v>
      </c>
      <c r="E55" s="132">
        <v>9409443.4299999997</v>
      </c>
    </row>
    <row r="56" spans="1:5" ht="23.1" customHeight="1">
      <c r="A56" s="130" t="s">
        <v>282</v>
      </c>
      <c r="B56" s="131">
        <v>210038359.00999999</v>
      </c>
      <c r="C56" s="131">
        <v>79305613.890000001</v>
      </c>
      <c r="D56" s="131">
        <v>90852399.159999996</v>
      </c>
      <c r="E56" s="132">
        <v>198491573.74000001</v>
      </c>
    </row>
    <row r="57" spans="1:5" ht="23.1" customHeight="1">
      <c r="A57" s="130" t="s">
        <v>283</v>
      </c>
      <c r="B57" s="131">
        <v>18010013.719999999</v>
      </c>
      <c r="C57" s="131">
        <v>1458728.88</v>
      </c>
      <c r="D57" s="131">
        <v>10844734.33</v>
      </c>
      <c r="E57" s="132">
        <v>8624008.2699999996</v>
      </c>
    </row>
    <row r="58" spans="1:5" ht="23.1" customHeight="1">
      <c r="A58" s="130" t="s">
        <v>284</v>
      </c>
      <c r="B58" s="131">
        <v>17579937.609999999</v>
      </c>
      <c r="C58" s="131">
        <v>7455957.5800000001</v>
      </c>
      <c r="D58" s="131">
        <v>11839369.83</v>
      </c>
      <c r="E58" s="132">
        <v>13196525.359999999</v>
      </c>
    </row>
    <row r="59" spans="1:5" ht="23.1" customHeight="1">
      <c r="A59" s="130" t="s">
        <v>285</v>
      </c>
      <c r="B59" s="131">
        <v>28309572.870000001</v>
      </c>
      <c r="C59" s="131">
        <v>46118302.729999997</v>
      </c>
      <c r="D59" s="131">
        <v>35516820.229999997</v>
      </c>
      <c r="E59" s="132">
        <v>38911055.369999997</v>
      </c>
    </row>
    <row r="60" spans="1:5" ht="23.1" customHeight="1">
      <c r="A60" s="130" t="s">
        <v>286</v>
      </c>
      <c r="B60" s="131">
        <v>30410761.379999999</v>
      </c>
      <c r="C60" s="131">
        <v>13481738.539999999</v>
      </c>
      <c r="D60" s="131">
        <v>10985230.029999999</v>
      </c>
      <c r="E60" s="132">
        <v>32907269.890000001</v>
      </c>
    </row>
    <row r="61" spans="1:5" ht="23.1" customHeight="1">
      <c r="A61" s="130" t="s">
        <v>287</v>
      </c>
      <c r="B61" s="131">
        <v>467443154.74000001</v>
      </c>
      <c r="C61" s="131">
        <v>86237007.810000002</v>
      </c>
      <c r="D61" s="131">
        <v>186224908.68000001</v>
      </c>
      <c r="E61" s="132">
        <v>367455253.87</v>
      </c>
    </row>
    <row r="62" spans="1:5" ht="23.1" customHeight="1">
      <c r="A62" s="130" t="s">
        <v>288</v>
      </c>
      <c r="B62" s="131">
        <v>545667593.99000001</v>
      </c>
      <c r="C62" s="131">
        <v>427416672.12</v>
      </c>
      <c r="D62" s="131">
        <v>355495859.98000002</v>
      </c>
      <c r="E62" s="132">
        <v>617588406.13</v>
      </c>
    </row>
    <row r="63" spans="1:5" ht="23.1" customHeight="1">
      <c r="A63" s="130" t="s">
        <v>289</v>
      </c>
      <c r="B63" s="131">
        <v>133719888.7</v>
      </c>
      <c r="C63" s="131">
        <v>177860878.19999999</v>
      </c>
      <c r="D63" s="131">
        <v>107311522.73999999</v>
      </c>
      <c r="E63" s="132">
        <v>204269244.16</v>
      </c>
    </row>
    <row r="64" spans="1:5" ht="23.1" customHeight="1">
      <c r="A64" s="130" t="s">
        <v>290</v>
      </c>
      <c r="B64" s="131">
        <v>439481575.63</v>
      </c>
      <c r="C64" s="131">
        <v>485682962.16000003</v>
      </c>
      <c r="D64" s="131">
        <v>572738083.64999998</v>
      </c>
      <c r="E64" s="132">
        <v>352426454.13999999</v>
      </c>
    </row>
    <row r="65" spans="1:5" ht="23.1" customHeight="1">
      <c r="A65" s="130" t="s">
        <v>291</v>
      </c>
      <c r="B65" s="131">
        <v>3614850.2</v>
      </c>
      <c r="C65" s="131">
        <v>1128095.94</v>
      </c>
      <c r="D65" s="131">
        <v>1446193.77</v>
      </c>
      <c r="E65" s="132">
        <v>3296752.37</v>
      </c>
    </row>
    <row r="66" spans="1:5" ht="23.1" customHeight="1">
      <c r="A66" s="130" t="s">
        <v>292</v>
      </c>
      <c r="B66" s="131">
        <v>139133082.47</v>
      </c>
      <c r="C66" s="131">
        <v>36520753.789999999</v>
      </c>
      <c r="D66" s="131">
        <v>57005143.670000002</v>
      </c>
      <c r="E66" s="132">
        <v>118648692.59</v>
      </c>
    </row>
    <row r="67" spans="1:5" ht="23.1" customHeight="1">
      <c r="A67" s="130" t="s">
        <v>293</v>
      </c>
      <c r="B67" s="131">
        <v>52331919.140000001</v>
      </c>
      <c r="C67" s="131">
        <v>73921601.439999998</v>
      </c>
      <c r="D67" s="131">
        <v>62533771.119999997</v>
      </c>
      <c r="E67" s="132">
        <v>63719749.460000001</v>
      </c>
    </row>
    <row r="68" spans="1:5" ht="23.1" customHeight="1">
      <c r="A68" s="133" t="s">
        <v>294</v>
      </c>
      <c r="B68" s="134">
        <v>5334287.5999999996</v>
      </c>
      <c r="C68" s="134">
        <v>1667684</v>
      </c>
      <c r="D68" s="134">
        <v>3104822.58</v>
      </c>
      <c r="E68" s="135">
        <v>3897149.02</v>
      </c>
    </row>
    <row r="69" spans="1:5" ht="23.1" customHeight="1">
      <c r="A69" s="123" t="s">
        <v>108</v>
      </c>
      <c r="B69" s="113">
        <v>69410272.689999998</v>
      </c>
      <c r="C69" s="113">
        <v>89675758.219999999</v>
      </c>
      <c r="D69" s="113">
        <v>76279169.659999996</v>
      </c>
      <c r="E69" s="124">
        <v>82806861.25</v>
      </c>
    </row>
    <row r="70" spans="1:5" ht="23.1" customHeight="1">
      <c r="A70" s="130" t="s">
        <v>243</v>
      </c>
      <c r="B70" s="131">
        <v>537377.61</v>
      </c>
      <c r="C70" s="131">
        <v>0.01</v>
      </c>
      <c r="D70" s="131">
        <v>0</v>
      </c>
      <c r="E70" s="132">
        <v>537377.62</v>
      </c>
    </row>
    <row r="71" spans="1:5" ht="23.1" customHeight="1">
      <c r="A71" s="130" t="s">
        <v>295</v>
      </c>
      <c r="B71" s="131">
        <v>8457776.3900000006</v>
      </c>
      <c r="C71" s="131">
        <v>6349910.0199999996</v>
      </c>
      <c r="D71" s="131">
        <v>910679.45</v>
      </c>
      <c r="E71" s="132">
        <v>13897006.960000001</v>
      </c>
    </row>
    <row r="72" spans="1:5" ht="23.1" customHeight="1">
      <c r="A72" s="130" t="s">
        <v>296</v>
      </c>
      <c r="B72" s="131">
        <v>13626562.6</v>
      </c>
      <c r="C72" s="131">
        <v>227444.54</v>
      </c>
      <c r="D72" s="131">
        <v>373987.75</v>
      </c>
      <c r="E72" s="132">
        <v>13480019.390000001</v>
      </c>
    </row>
    <row r="73" spans="1:5" ht="23.1" customHeight="1">
      <c r="A73" s="130" t="s">
        <v>297</v>
      </c>
      <c r="B73" s="131">
        <v>5156342.87</v>
      </c>
      <c r="C73" s="131">
        <v>1750018.98</v>
      </c>
      <c r="D73" s="131">
        <v>1501880.13</v>
      </c>
      <c r="E73" s="132">
        <v>5404481.7199999997</v>
      </c>
    </row>
    <row r="74" spans="1:5" ht="23.1" customHeight="1">
      <c r="A74" s="130" t="s">
        <v>298</v>
      </c>
      <c r="B74" s="131">
        <v>9109000.5199999996</v>
      </c>
      <c r="C74" s="131">
        <v>59548934.460000001</v>
      </c>
      <c r="D74" s="131">
        <v>59689031.530000001</v>
      </c>
      <c r="E74" s="132">
        <v>8968903.4499999993</v>
      </c>
    </row>
    <row r="75" spans="1:5" ht="23.1" customHeight="1">
      <c r="A75" s="130" t="s">
        <v>299</v>
      </c>
      <c r="B75" s="131">
        <v>4397696.93</v>
      </c>
      <c r="C75" s="131">
        <v>1007477.04</v>
      </c>
      <c r="D75" s="131">
        <v>1243523.21</v>
      </c>
      <c r="E75" s="132">
        <v>4161650.76</v>
      </c>
    </row>
    <row r="76" spans="1:5" ht="23.1" customHeight="1">
      <c r="A76" s="130" t="s">
        <v>300</v>
      </c>
      <c r="B76" s="131">
        <v>7349005.5599999996</v>
      </c>
      <c r="C76" s="131">
        <v>7406677.2699999996</v>
      </c>
      <c r="D76" s="131">
        <v>5835783.6699999999</v>
      </c>
      <c r="E76" s="132">
        <v>8919899.1600000001</v>
      </c>
    </row>
    <row r="77" spans="1:5" ht="23.1" customHeight="1">
      <c r="A77" s="130" t="s">
        <v>301</v>
      </c>
      <c r="B77" s="131">
        <v>2239790.9700000002</v>
      </c>
      <c r="C77" s="131">
        <v>107822.49</v>
      </c>
      <c r="D77" s="131">
        <v>1219910.3</v>
      </c>
      <c r="E77" s="132">
        <v>1127703.1599999999</v>
      </c>
    </row>
    <row r="78" spans="1:5" ht="23.1" customHeight="1">
      <c r="A78" s="130" t="s">
        <v>302</v>
      </c>
      <c r="B78" s="131">
        <v>1131731.1599999999</v>
      </c>
      <c r="C78" s="131">
        <v>1192333.46</v>
      </c>
      <c r="D78" s="131">
        <v>393514.03</v>
      </c>
      <c r="E78" s="132">
        <v>1930550.59</v>
      </c>
    </row>
    <row r="79" spans="1:5" ht="23.1" customHeight="1">
      <c r="A79" s="130" t="s">
        <v>303</v>
      </c>
      <c r="B79" s="131">
        <v>352251.3</v>
      </c>
      <c r="C79" s="131">
        <v>5815.15</v>
      </c>
      <c r="D79" s="131">
        <v>273.23</v>
      </c>
      <c r="E79" s="132">
        <v>357793.22</v>
      </c>
    </row>
    <row r="80" spans="1:5" ht="23.1" customHeight="1">
      <c r="A80" s="133" t="s">
        <v>304</v>
      </c>
      <c r="B80" s="134">
        <v>17052736.780000001</v>
      </c>
      <c r="C80" s="134">
        <v>12079324.800000001</v>
      </c>
      <c r="D80" s="134">
        <v>5110586.3600000003</v>
      </c>
      <c r="E80" s="135">
        <v>24021475.219999999</v>
      </c>
    </row>
    <row r="81" spans="1:5" ht="23.1" customHeight="1">
      <c r="A81" s="123" t="s">
        <v>133</v>
      </c>
      <c r="B81" s="113">
        <v>70711827346.190002</v>
      </c>
      <c r="C81" s="113">
        <v>183172449504.67001</v>
      </c>
      <c r="D81" s="113">
        <v>172922396464.73999</v>
      </c>
      <c r="E81" s="124">
        <v>80961880386.119995</v>
      </c>
    </row>
    <row r="82" spans="1:5" ht="23.1" customHeight="1">
      <c r="A82" s="180" t="s">
        <v>305</v>
      </c>
      <c r="B82" s="112">
        <v>45747114302.589996</v>
      </c>
      <c r="C82" s="112">
        <v>116684646976.47</v>
      </c>
      <c r="D82" s="112">
        <v>107457182044.09</v>
      </c>
      <c r="E82" s="122">
        <v>54974579234.970001</v>
      </c>
    </row>
    <row r="83" spans="1:5" ht="23.1" customHeight="1">
      <c r="A83" s="130" t="s">
        <v>306</v>
      </c>
      <c r="B83" s="131">
        <v>4196352026.0700002</v>
      </c>
      <c r="C83" s="131">
        <v>1974010777.45</v>
      </c>
      <c r="D83" s="131">
        <v>2031207119.3099999</v>
      </c>
      <c r="E83" s="132">
        <v>4139155684.21</v>
      </c>
    </row>
    <row r="84" spans="1:5" ht="23.1" customHeight="1">
      <c r="A84" s="130" t="s">
        <v>307</v>
      </c>
      <c r="B84" s="131">
        <v>14358929880.540001</v>
      </c>
      <c r="C84" s="131">
        <v>22273257724.459999</v>
      </c>
      <c r="D84" s="131">
        <v>21586482222.07</v>
      </c>
      <c r="E84" s="132">
        <v>15045705382.93</v>
      </c>
    </row>
    <row r="85" spans="1:5" ht="23.1" customHeight="1">
      <c r="A85" s="130" t="s">
        <v>308</v>
      </c>
      <c r="B85" s="131">
        <v>14109597.289999999</v>
      </c>
      <c r="C85" s="131">
        <v>18158707.07</v>
      </c>
      <c r="D85" s="131">
        <v>21204792.850000001</v>
      </c>
      <c r="E85" s="132">
        <v>11063511.51</v>
      </c>
    </row>
    <row r="86" spans="1:5" ht="23.1" customHeight="1">
      <c r="A86" s="130" t="s">
        <v>309</v>
      </c>
      <c r="B86" s="131">
        <v>186723353.62</v>
      </c>
      <c r="C86" s="131">
        <v>141956922.50999999</v>
      </c>
      <c r="D86" s="131">
        <v>169746463.65000001</v>
      </c>
      <c r="E86" s="132">
        <v>158933812.47999999</v>
      </c>
    </row>
    <row r="87" spans="1:5" ht="23.1" customHeight="1">
      <c r="A87" s="130" t="s">
        <v>310</v>
      </c>
      <c r="B87" s="131">
        <v>724920819.01999998</v>
      </c>
      <c r="C87" s="131">
        <v>1157502507.8199999</v>
      </c>
      <c r="D87" s="131">
        <v>1116777722.8499999</v>
      </c>
      <c r="E87" s="132">
        <v>765645603.99000001</v>
      </c>
    </row>
    <row r="88" spans="1:5" ht="23.1" customHeight="1">
      <c r="A88" s="130" t="s">
        <v>311</v>
      </c>
      <c r="B88" s="131">
        <v>4226477745.9900098</v>
      </c>
      <c r="C88" s="131">
        <v>5144459839.7000103</v>
      </c>
      <c r="D88" s="131">
        <v>4727309530.3500004</v>
      </c>
      <c r="E88" s="132">
        <v>4643628055.3399801</v>
      </c>
    </row>
    <row r="89" spans="1:5" ht="23.1" customHeight="1">
      <c r="A89" s="130" t="s">
        <v>312</v>
      </c>
      <c r="B89" s="131">
        <v>35643216.729999997</v>
      </c>
      <c r="C89" s="131">
        <v>83180235.939999893</v>
      </c>
      <c r="D89" s="131">
        <v>74582637.469999999</v>
      </c>
      <c r="E89" s="132">
        <v>44240815.200000003</v>
      </c>
    </row>
    <row r="90" spans="1:5" ht="23.1" customHeight="1">
      <c r="A90" s="130" t="s">
        <v>313</v>
      </c>
      <c r="B90" s="131">
        <v>729524403.76999998</v>
      </c>
      <c r="C90" s="131">
        <v>435285634.94999999</v>
      </c>
      <c r="D90" s="131">
        <v>373121135.51999998</v>
      </c>
      <c r="E90" s="132">
        <v>791688903.20000005</v>
      </c>
    </row>
    <row r="91" spans="1:5" ht="23.1" customHeight="1">
      <c r="A91" s="130" t="s">
        <v>314</v>
      </c>
      <c r="B91" s="131">
        <v>1699225214.1199999</v>
      </c>
      <c r="C91" s="131">
        <v>909442938.24000001</v>
      </c>
      <c r="D91" s="131">
        <v>835436786.60000002</v>
      </c>
      <c r="E91" s="132">
        <v>1773231365.76</v>
      </c>
    </row>
    <row r="92" spans="1:5" ht="23.1" customHeight="1">
      <c r="A92" s="130" t="s">
        <v>315</v>
      </c>
      <c r="B92" s="131">
        <v>155539997.90000001</v>
      </c>
      <c r="C92" s="131">
        <v>1249961880.74</v>
      </c>
      <c r="D92" s="131">
        <v>1055491959.15</v>
      </c>
      <c r="E92" s="132">
        <v>350009919.49000001</v>
      </c>
    </row>
    <row r="93" spans="1:5" ht="23.1" customHeight="1">
      <c r="A93" s="130" t="s">
        <v>316</v>
      </c>
      <c r="B93" s="131">
        <v>1707193795.73</v>
      </c>
      <c r="C93" s="131">
        <v>2005597114.96</v>
      </c>
      <c r="D93" s="131">
        <v>1222623670.9400001</v>
      </c>
      <c r="E93" s="132">
        <v>2490167239.75</v>
      </c>
    </row>
    <row r="94" spans="1:5" ht="23.1" customHeight="1">
      <c r="A94" s="130" t="s">
        <v>317</v>
      </c>
      <c r="B94" s="131">
        <v>674490644.32000005</v>
      </c>
      <c r="C94" s="131">
        <v>966140728.95000005</v>
      </c>
      <c r="D94" s="131">
        <v>1101635483.51</v>
      </c>
      <c r="E94" s="132">
        <v>538995889.75999999</v>
      </c>
    </row>
    <row r="95" spans="1:5" ht="23.1" customHeight="1">
      <c r="A95" s="130" t="s">
        <v>318</v>
      </c>
      <c r="B95" s="131">
        <v>141930406.30000001</v>
      </c>
      <c r="C95" s="131">
        <v>408477767.64999998</v>
      </c>
      <c r="D95" s="131">
        <v>401169425.25</v>
      </c>
      <c r="E95" s="132">
        <v>149238748.69999999</v>
      </c>
    </row>
    <row r="96" spans="1:5" ht="23.1" customHeight="1">
      <c r="A96" s="130" t="s">
        <v>319</v>
      </c>
      <c r="B96" s="131">
        <v>379970562.64999998</v>
      </c>
      <c r="C96" s="131">
        <v>832340062.50999999</v>
      </c>
      <c r="D96" s="131">
        <v>829230272.46000004</v>
      </c>
      <c r="E96" s="132">
        <v>383080352.69999999</v>
      </c>
    </row>
    <row r="97" spans="1:5" ht="23.1" customHeight="1">
      <c r="A97" s="130" t="s">
        <v>320</v>
      </c>
      <c r="B97" s="131">
        <v>91673955.010000005</v>
      </c>
      <c r="C97" s="131">
        <v>915433310.36000001</v>
      </c>
      <c r="D97" s="131">
        <v>628641174.39999998</v>
      </c>
      <c r="E97" s="132">
        <v>378466090.97000003</v>
      </c>
    </row>
    <row r="98" spans="1:5" ht="23.1" customHeight="1">
      <c r="A98" s="130" t="s">
        <v>321</v>
      </c>
      <c r="B98" s="131">
        <v>171905547.93000001</v>
      </c>
      <c r="C98" s="131">
        <v>342776168.44</v>
      </c>
      <c r="D98" s="131">
        <v>359711470.38</v>
      </c>
      <c r="E98" s="132">
        <v>154970245.99000001</v>
      </c>
    </row>
    <row r="99" spans="1:5" ht="23.1" customHeight="1">
      <c r="A99" s="130" t="s">
        <v>322</v>
      </c>
      <c r="B99" s="131">
        <v>46796115.82</v>
      </c>
      <c r="C99" s="131">
        <v>288461631.26999998</v>
      </c>
      <c r="D99" s="131">
        <v>212188663.21000001</v>
      </c>
      <c r="E99" s="132">
        <v>123069083.88</v>
      </c>
    </row>
    <row r="100" spans="1:5" ht="23.1" customHeight="1">
      <c r="A100" s="130" t="s">
        <v>323</v>
      </c>
      <c r="B100" s="131">
        <v>326359830.42000002</v>
      </c>
      <c r="C100" s="131">
        <v>1766420351.98</v>
      </c>
      <c r="D100" s="131">
        <v>1529129202.3599999</v>
      </c>
      <c r="E100" s="132">
        <v>563650980.03999996</v>
      </c>
    </row>
    <row r="101" spans="1:5" ht="23.1" customHeight="1">
      <c r="A101" s="130" t="s">
        <v>324</v>
      </c>
      <c r="B101" s="131">
        <v>172921880.13</v>
      </c>
      <c r="C101" s="131">
        <v>355920330.88</v>
      </c>
      <c r="D101" s="131">
        <v>398781982.48000002</v>
      </c>
      <c r="E101" s="132">
        <v>130060228.53</v>
      </c>
    </row>
    <row r="102" spans="1:5" ht="23.1" customHeight="1">
      <c r="A102" s="130" t="s">
        <v>325</v>
      </c>
      <c r="B102" s="131">
        <v>36741918.729999997</v>
      </c>
      <c r="C102" s="131">
        <v>116521396.38</v>
      </c>
      <c r="D102" s="131">
        <v>152184579.41</v>
      </c>
      <c r="E102" s="132">
        <v>1078735.7</v>
      </c>
    </row>
    <row r="103" spans="1:5" ht="23.1" customHeight="1">
      <c r="A103" s="130" t="s">
        <v>326</v>
      </c>
      <c r="B103" s="131">
        <v>309959235.32999998</v>
      </c>
      <c r="C103" s="131">
        <v>1182090185.4200001</v>
      </c>
      <c r="D103" s="131">
        <v>1342836032.6300001</v>
      </c>
      <c r="E103" s="132">
        <v>149213388.12</v>
      </c>
    </row>
    <row r="104" spans="1:5" ht="23.1" customHeight="1">
      <c r="A104" s="130" t="s">
        <v>327</v>
      </c>
      <c r="B104" s="131">
        <v>1349942145.6600001</v>
      </c>
      <c r="C104" s="131">
        <v>835390387.51999998</v>
      </c>
      <c r="D104" s="131">
        <v>824673142.38999999</v>
      </c>
      <c r="E104" s="132">
        <v>1360659390.79</v>
      </c>
    </row>
    <row r="105" spans="1:5" ht="23.1" customHeight="1">
      <c r="A105" s="130" t="s">
        <v>328</v>
      </c>
      <c r="B105" s="131">
        <v>258535368.02000001</v>
      </c>
      <c r="C105" s="131">
        <v>216126655.83000001</v>
      </c>
      <c r="D105" s="131">
        <v>259067133.16</v>
      </c>
      <c r="E105" s="132">
        <v>215594890.69</v>
      </c>
    </row>
    <row r="106" spans="1:5" ht="23.1" customHeight="1">
      <c r="A106" s="130" t="s">
        <v>329</v>
      </c>
      <c r="B106" s="131">
        <v>345639069.43000001</v>
      </c>
      <c r="C106" s="131">
        <v>556836567.65999997</v>
      </c>
      <c r="D106" s="131">
        <v>640216020.63</v>
      </c>
      <c r="E106" s="132">
        <v>262259616.46000001</v>
      </c>
    </row>
    <row r="107" spans="1:5" ht="23.1" customHeight="1">
      <c r="A107" s="130" t="s">
        <v>330</v>
      </c>
      <c r="B107" s="131">
        <v>263596175.63</v>
      </c>
      <c r="C107" s="131">
        <v>374757911.13</v>
      </c>
      <c r="D107" s="131">
        <v>486738143.64999998</v>
      </c>
      <c r="E107" s="132">
        <v>151615943.11000001</v>
      </c>
    </row>
    <row r="108" spans="1:5" ht="23.1" customHeight="1">
      <c r="A108" s="130" t="s">
        <v>331</v>
      </c>
      <c r="B108" s="131">
        <v>1369458430.4000001</v>
      </c>
      <c r="C108" s="131">
        <v>2407274579.6199999</v>
      </c>
      <c r="D108" s="131">
        <v>2756647284.0500002</v>
      </c>
      <c r="E108" s="132">
        <v>1020085725.97</v>
      </c>
    </row>
    <row r="109" spans="1:5" ht="23.1" customHeight="1">
      <c r="A109" s="130" t="s">
        <v>332</v>
      </c>
      <c r="B109" s="131">
        <v>1494506631.5799999</v>
      </c>
      <c r="C109" s="131">
        <v>1862537235.3199999</v>
      </c>
      <c r="D109" s="131">
        <v>1819915498.0899999</v>
      </c>
      <c r="E109" s="132">
        <v>1537128368.8099999</v>
      </c>
    </row>
    <row r="110" spans="1:5" ht="23.1" customHeight="1">
      <c r="A110" s="130" t="s">
        <v>333</v>
      </c>
      <c r="B110" s="131">
        <v>92264827.680000007</v>
      </c>
      <c r="C110" s="131">
        <v>123515673.3</v>
      </c>
      <c r="D110" s="131">
        <v>83234404.510000005</v>
      </c>
      <c r="E110" s="132">
        <v>132546096.47</v>
      </c>
    </row>
    <row r="111" spans="1:5" ht="23.1" customHeight="1">
      <c r="A111" s="130" t="s">
        <v>334</v>
      </c>
      <c r="B111" s="131">
        <v>2342858570</v>
      </c>
      <c r="C111" s="131">
        <v>2788554130.6799998</v>
      </c>
      <c r="D111" s="131">
        <v>2376164331.1799998</v>
      </c>
      <c r="E111" s="132">
        <v>2755248369.5</v>
      </c>
    </row>
    <row r="112" spans="1:5" ht="23.1" customHeight="1">
      <c r="A112" s="130" t="s">
        <v>335</v>
      </c>
      <c r="B112" s="131">
        <v>793076889.95000005</v>
      </c>
      <c r="C112" s="131">
        <v>3400960146.25</v>
      </c>
      <c r="D112" s="131">
        <v>2163995336.7800002</v>
      </c>
      <c r="E112" s="132">
        <v>2030041699.4200001</v>
      </c>
    </row>
    <row r="113" spans="1:5" ht="23.1" customHeight="1">
      <c r="A113" s="130" t="s">
        <v>336</v>
      </c>
      <c r="B113" s="131">
        <v>536931923.03999996</v>
      </c>
      <c r="C113" s="131">
        <v>3662351080.5599999</v>
      </c>
      <c r="D113" s="131">
        <v>3625538493.0799999</v>
      </c>
      <c r="E113" s="132">
        <v>573744510.51999998</v>
      </c>
    </row>
    <row r="114" spans="1:5" ht="23.1" customHeight="1">
      <c r="A114" s="133" t="s">
        <v>337</v>
      </c>
      <c r="B114" s="134">
        <v>6512914123.7799997</v>
      </c>
      <c r="C114" s="134">
        <v>57888946390.919998</v>
      </c>
      <c r="D114" s="134">
        <v>52251499929.720001</v>
      </c>
      <c r="E114" s="135">
        <v>12150360584.98</v>
      </c>
    </row>
    <row r="115" spans="1:5" ht="23.1" customHeight="1">
      <c r="A115" s="180" t="s">
        <v>338</v>
      </c>
      <c r="B115" s="112">
        <v>12235016803.67</v>
      </c>
      <c r="C115" s="112">
        <v>60156450917.790001</v>
      </c>
      <c r="D115" s="112">
        <v>57894204633.769997</v>
      </c>
      <c r="E115" s="122">
        <v>14497263087.690001</v>
      </c>
    </row>
    <row r="116" spans="1:5" ht="23.1" customHeight="1">
      <c r="A116" s="130" t="s">
        <v>339</v>
      </c>
      <c r="B116" s="131">
        <v>282.79000000000002</v>
      </c>
      <c r="C116" s="131">
        <v>0</v>
      </c>
      <c r="D116" s="131">
        <v>0</v>
      </c>
      <c r="E116" s="132">
        <v>282.79000000000002</v>
      </c>
    </row>
    <row r="117" spans="1:5" ht="23.1" customHeight="1">
      <c r="A117" s="130" t="s">
        <v>340</v>
      </c>
      <c r="B117" s="131">
        <v>100401042.84</v>
      </c>
      <c r="C117" s="131">
        <v>10828648.18</v>
      </c>
      <c r="D117" s="131">
        <v>7335181.5999999996</v>
      </c>
      <c r="E117" s="132">
        <v>103894509.42</v>
      </c>
    </row>
    <row r="118" spans="1:5" ht="23.1" customHeight="1">
      <c r="A118" s="130" t="s">
        <v>341</v>
      </c>
      <c r="B118" s="131">
        <v>53857937.810000002</v>
      </c>
      <c r="C118" s="131">
        <v>5908767.6500000004</v>
      </c>
      <c r="D118" s="131">
        <v>10151464.59</v>
      </c>
      <c r="E118" s="132">
        <v>49615240.869999997</v>
      </c>
    </row>
    <row r="119" spans="1:5" ht="23.1" customHeight="1">
      <c r="A119" s="130" t="s">
        <v>342</v>
      </c>
      <c r="B119" s="131">
        <v>9627689.8399999999</v>
      </c>
      <c r="C119" s="131">
        <v>62941036.920000002</v>
      </c>
      <c r="D119" s="131">
        <v>62014228.700000003</v>
      </c>
      <c r="E119" s="132">
        <v>10554498.060000001</v>
      </c>
    </row>
    <row r="120" spans="1:5" ht="23.1" customHeight="1">
      <c r="A120" s="130" t="s">
        <v>343</v>
      </c>
      <c r="B120" s="131">
        <v>11767886391.780001</v>
      </c>
      <c r="C120" s="131">
        <v>59888672501.779999</v>
      </c>
      <c r="D120" s="131">
        <v>57637691246.07</v>
      </c>
      <c r="E120" s="132">
        <v>14018867647.49</v>
      </c>
    </row>
    <row r="121" spans="1:5" ht="23.1" customHeight="1">
      <c r="A121" s="133" t="s">
        <v>344</v>
      </c>
      <c r="B121" s="134">
        <v>303243458.61000001</v>
      </c>
      <c r="C121" s="134">
        <v>188099963.25999999</v>
      </c>
      <c r="D121" s="134">
        <v>177012512.81</v>
      </c>
      <c r="E121" s="135">
        <v>314330909.06</v>
      </c>
    </row>
    <row r="122" spans="1:5" ht="23.1" customHeight="1">
      <c r="A122" s="180" t="s">
        <v>345</v>
      </c>
      <c r="B122" s="112">
        <v>8534807717.6300001</v>
      </c>
      <c r="C122" s="112">
        <v>4231270979.48</v>
      </c>
      <c r="D122" s="112">
        <v>5439384045.96</v>
      </c>
      <c r="E122" s="122">
        <v>7326694651.1499996</v>
      </c>
    </row>
    <row r="123" spans="1:5" ht="23.1" customHeight="1">
      <c r="A123" s="130" t="s">
        <v>346</v>
      </c>
      <c r="B123" s="131">
        <v>66409787.840000004</v>
      </c>
      <c r="C123" s="131">
        <v>60817650.920000002</v>
      </c>
      <c r="D123" s="131">
        <v>73999036.439999998</v>
      </c>
      <c r="E123" s="132">
        <v>53228402.32</v>
      </c>
    </row>
    <row r="124" spans="1:5" ht="23.1" customHeight="1">
      <c r="A124" s="130" t="s">
        <v>347</v>
      </c>
      <c r="B124" s="131">
        <v>7945570542.9099998</v>
      </c>
      <c r="C124" s="131">
        <v>3830362024.3099999</v>
      </c>
      <c r="D124" s="131">
        <v>4929962807.8699999</v>
      </c>
      <c r="E124" s="132">
        <v>6845969759.3500004</v>
      </c>
    </row>
    <row r="125" spans="1:5" ht="23.1" customHeight="1">
      <c r="A125" s="130" t="s">
        <v>348</v>
      </c>
      <c r="B125" s="131">
        <v>4252302.63</v>
      </c>
      <c r="C125" s="131">
        <v>722191.73</v>
      </c>
      <c r="D125" s="131">
        <v>1747029.63</v>
      </c>
      <c r="E125" s="132">
        <v>3227464.73</v>
      </c>
    </row>
    <row r="126" spans="1:5" ht="23.1" customHeight="1">
      <c r="A126" s="130" t="s">
        <v>349</v>
      </c>
      <c r="B126" s="131">
        <v>518545012.61000001</v>
      </c>
      <c r="C126" s="131">
        <v>339366618.62</v>
      </c>
      <c r="D126" s="131">
        <v>433675172.01999998</v>
      </c>
      <c r="E126" s="132">
        <v>424236459.20999998</v>
      </c>
    </row>
    <row r="127" spans="1:5" ht="23.1" customHeight="1">
      <c r="A127" s="133" t="s">
        <v>310</v>
      </c>
      <c r="B127" s="134">
        <v>30071.64</v>
      </c>
      <c r="C127" s="134">
        <v>2493.9</v>
      </c>
      <c r="D127" s="134">
        <v>0</v>
      </c>
      <c r="E127" s="135">
        <v>32565.54</v>
      </c>
    </row>
    <row r="128" spans="1:5" ht="23.1" customHeight="1">
      <c r="A128" s="180" t="s">
        <v>350</v>
      </c>
      <c r="B128" s="112">
        <v>4194888522.3000002</v>
      </c>
      <c r="C128" s="112">
        <v>2100080630.9300001</v>
      </c>
      <c r="D128" s="112">
        <v>2131625740.9200001</v>
      </c>
      <c r="E128" s="122">
        <v>4163343412.3099999</v>
      </c>
    </row>
    <row r="129" spans="1:5" ht="23.1" customHeight="1">
      <c r="A129" s="130" t="s">
        <v>351</v>
      </c>
      <c r="B129" s="131">
        <v>2226100927.9899998</v>
      </c>
      <c r="C129" s="131">
        <v>1471416172.05</v>
      </c>
      <c r="D129" s="131">
        <v>1459382408.5699999</v>
      </c>
      <c r="E129" s="132">
        <v>2238134691.4699998</v>
      </c>
    </row>
    <row r="130" spans="1:5" ht="23.1" customHeight="1">
      <c r="A130" s="130" t="s">
        <v>352</v>
      </c>
      <c r="B130" s="131">
        <v>153275554.34</v>
      </c>
      <c r="C130" s="131">
        <v>77363890.959999993</v>
      </c>
      <c r="D130" s="131">
        <v>47455379.460000001</v>
      </c>
      <c r="E130" s="132">
        <v>183184065.84</v>
      </c>
    </row>
    <row r="131" spans="1:5" ht="23.1" customHeight="1">
      <c r="A131" s="130" t="s">
        <v>353</v>
      </c>
      <c r="B131" s="131">
        <v>10712324.060000001</v>
      </c>
      <c r="C131" s="131">
        <v>2687425.5</v>
      </c>
      <c r="D131" s="131">
        <v>7051783.5899999999</v>
      </c>
      <c r="E131" s="132">
        <v>6347965.9699999997</v>
      </c>
    </row>
    <row r="132" spans="1:5" ht="23.1" customHeight="1">
      <c r="A132" s="130" t="s">
        <v>354</v>
      </c>
      <c r="B132" s="131">
        <v>4455937.6100000003</v>
      </c>
      <c r="C132" s="131">
        <v>4819235.01</v>
      </c>
      <c r="D132" s="131">
        <v>4963327.88</v>
      </c>
      <c r="E132" s="132">
        <v>4311844.74</v>
      </c>
    </row>
    <row r="133" spans="1:5" ht="23.1" customHeight="1">
      <c r="A133" s="130" t="s">
        <v>355</v>
      </c>
      <c r="B133" s="131">
        <v>64576546.869999997</v>
      </c>
      <c r="C133" s="131">
        <v>40530617.579999998</v>
      </c>
      <c r="D133" s="131">
        <v>40534698.210000001</v>
      </c>
      <c r="E133" s="132">
        <v>64572466.240000002</v>
      </c>
    </row>
    <row r="134" spans="1:5" ht="23.1" customHeight="1">
      <c r="A134" s="130" t="s">
        <v>356</v>
      </c>
      <c r="B134" s="131">
        <v>1619626060.1900001</v>
      </c>
      <c r="C134" s="131">
        <v>406422127.87</v>
      </c>
      <c r="D134" s="131">
        <v>477314684.31</v>
      </c>
      <c r="E134" s="132">
        <v>1548733503.75</v>
      </c>
    </row>
    <row r="135" spans="1:5" ht="23.1" customHeight="1">
      <c r="A135" s="130" t="s">
        <v>357</v>
      </c>
      <c r="B135" s="131">
        <v>71232995.849999994</v>
      </c>
      <c r="C135" s="131">
        <v>57391250.890000001</v>
      </c>
      <c r="D135" s="131">
        <v>64341103.5</v>
      </c>
      <c r="E135" s="132">
        <v>64283143.240000002</v>
      </c>
    </row>
    <row r="136" spans="1:5" ht="23.1" customHeight="1">
      <c r="A136" s="130" t="s">
        <v>358</v>
      </c>
      <c r="B136" s="131">
        <v>281365.68</v>
      </c>
      <c r="C136" s="131">
        <v>236949.16</v>
      </c>
      <c r="D136" s="131">
        <v>215451.51999999999</v>
      </c>
      <c r="E136" s="132">
        <v>302863.32</v>
      </c>
    </row>
    <row r="137" spans="1:5" ht="23.1" customHeight="1">
      <c r="A137" s="130" t="s">
        <v>359</v>
      </c>
      <c r="B137" s="131">
        <v>37758942.609999999</v>
      </c>
      <c r="C137" s="131">
        <v>26949366.859999999</v>
      </c>
      <c r="D137" s="131">
        <v>17049200.129999999</v>
      </c>
      <c r="E137" s="132">
        <v>47659109.340000004</v>
      </c>
    </row>
    <row r="138" spans="1:5" ht="23.1" customHeight="1">
      <c r="A138" s="130" t="s">
        <v>360</v>
      </c>
      <c r="B138" s="217">
        <v>6762947.5</v>
      </c>
      <c r="C138" s="217">
        <v>9460128.3499999996</v>
      </c>
      <c r="D138" s="217">
        <v>11006926.890000001</v>
      </c>
      <c r="E138" s="132">
        <v>5216148.96</v>
      </c>
    </row>
    <row r="139" spans="1:5" ht="23.1" customHeight="1">
      <c r="A139" s="133" t="s">
        <v>361</v>
      </c>
      <c r="B139" s="134">
        <v>104919.6</v>
      </c>
      <c r="C139" s="134">
        <v>2803466.7</v>
      </c>
      <c r="D139" s="134">
        <v>2310776.86</v>
      </c>
      <c r="E139" s="135">
        <v>597609.43999999994</v>
      </c>
    </row>
  </sheetData>
  <pageMargins left="0.7" right="0.7" top="0.75" bottom="0.75" header="0.3" footer="0.3"/>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
  <sheetViews>
    <sheetView showGridLines="0" workbookViewId="0">
      <selection activeCell="G25" sqref="G25"/>
    </sheetView>
  </sheetViews>
  <sheetFormatPr defaultColWidth="20.28515625" defaultRowHeight="34.5" customHeight="1"/>
  <cols>
    <col min="1" max="1" width="26.28515625" style="7" customWidth="1"/>
    <col min="2" max="2" width="17.7109375" style="7" bestFit="1" customWidth="1"/>
    <col min="3" max="4" width="16" style="7" bestFit="1" customWidth="1"/>
    <col min="5" max="5" width="17.7109375" style="7" bestFit="1" customWidth="1"/>
    <col min="6" max="16384" width="20.28515625" style="7"/>
  </cols>
  <sheetData>
    <row r="1" spans="1:5" ht="12">
      <c r="A1" s="96" t="s">
        <v>372</v>
      </c>
      <c r="B1" s="108"/>
      <c r="C1" s="108"/>
      <c r="D1" s="108"/>
      <c r="E1" s="108"/>
    </row>
    <row r="2" spans="1:5" ht="11.25">
      <c r="A2" s="108"/>
      <c r="B2" s="108"/>
      <c r="C2" s="108"/>
      <c r="D2" s="108"/>
      <c r="E2" s="108"/>
    </row>
    <row r="3" spans="1:5" ht="17.25" customHeight="1">
      <c r="A3" s="108"/>
      <c r="B3" s="100" t="s">
        <v>944</v>
      </c>
      <c r="C3" s="108"/>
      <c r="D3" s="108"/>
      <c r="E3" s="108"/>
    </row>
    <row r="4" spans="1:5" ht="18" customHeight="1">
      <c r="A4" s="109"/>
      <c r="B4" s="108"/>
      <c r="C4" s="108"/>
      <c r="D4" s="108"/>
      <c r="E4" s="108"/>
    </row>
    <row r="5" spans="1:5" ht="15" customHeight="1">
      <c r="A5" s="236" t="s">
        <v>72</v>
      </c>
      <c r="B5" s="196" t="s">
        <v>73</v>
      </c>
      <c r="C5" s="235" t="s">
        <v>74</v>
      </c>
      <c r="D5" s="235"/>
      <c r="E5" s="25" t="s">
        <v>73</v>
      </c>
    </row>
    <row r="6" spans="1:5" ht="22.5">
      <c r="A6" s="237"/>
      <c r="B6" s="26" t="s">
        <v>387</v>
      </c>
      <c r="C6" s="27" t="s">
        <v>81</v>
      </c>
      <c r="D6" s="27" t="s">
        <v>82</v>
      </c>
      <c r="E6" s="28" t="s">
        <v>946</v>
      </c>
    </row>
    <row r="7" spans="1:5" ht="16.5" customHeight="1">
      <c r="A7" s="11" t="s">
        <v>75</v>
      </c>
      <c r="B7" s="8">
        <v>2048390.04</v>
      </c>
      <c r="C7" s="8">
        <v>8035514.7400000002</v>
      </c>
      <c r="D7" s="8">
        <v>8241702.7400000002</v>
      </c>
      <c r="E7" s="9">
        <f>B7+C7-D7</f>
        <v>1842202.040000001</v>
      </c>
    </row>
    <row r="8" spans="1:5" ht="16.5" customHeight="1">
      <c r="A8" s="11" t="s">
        <v>76</v>
      </c>
      <c r="B8" s="8">
        <v>4807445.22</v>
      </c>
      <c r="C8" s="8">
        <v>4409342.96</v>
      </c>
      <c r="D8" s="8">
        <v>7429892.0599999996</v>
      </c>
      <c r="E8" s="9">
        <f t="shared" ref="E8:E13" si="0">B8+C8-D8</f>
        <v>1786896.12</v>
      </c>
    </row>
    <row r="9" spans="1:5" ht="16.5" customHeight="1">
      <c r="A9" s="11" t="s">
        <v>77</v>
      </c>
      <c r="B9" s="8">
        <v>14707320.68</v>
      </c>
      <c r="C9" s="8">
        <v>124070457.73999999</v>
      </c>
      <c r="D9" s="8">
        <v>112259007.52</v>
      </c>
      <c r="E9" s="9">
        <f t="shared" si="0"/>
        <v>26518770.899999991</v>
      </c>
    </row>
    <row r="10" spans="1:5" ht="16.5" customHeight="1">
      <c r="A10" s="11" t="s">
        <v>78</v>
      </c>
      <c r="B10" s="8">
        <v>44012373.759999998</v>
      </c>
      <c r="C10" s="8">
        <v>119078010.90000001</v>
      </c>
      <c r="D10" s="8">
        <v>121709158.78</v>
      </c>
      <c r="E10" s="9">
        <f t="shared" si="0"/>
        <v>41381225.879999995</v>
      </c>
    </row>
    <row r="11" spans="1:5" ht="16.5" customHeight="1">
      <c r="A11" s="11" t="s">
        <v>79</v>
      </c>
      <c r="B11" s="8">
        <v>1484403555</v>
      </c>
      <c r="C11" s="8">
        <v>975938868.63</v>
      </c>
      <c r="D11" s="8">
        <v>1983842525.49</v>
      </c>
      <c r="E11" s="9">
        <f t="shared" si="0"/>
        <v>476499898.1400001</v>
      </c>
    </row>
    <row r="12" spans="1:5" ht="16.5" hidden="1" customHeight="1">
      <c r="A12" s="11"/>
      <c r="B12" s="8"/>
      <c r="C12" s="8">
        <v>0</v>
      </c>
      <c r="D12" s="8">
        <v>0</v>
      </c>
      <c r="E12" s="9">
        <f t="shared" si="0"/>
        <v>0</v>
      </c>
    </row>
    <row r="13" spans="1:5" ht="16.5" customHeight="1">
      <c r="A13" s="11" t="s">
        <v>65</v>
      </c>
      <c r="B13" s="8">
        <v>747189.66</v>
      </c>
      <c r="C13" s="8">
        <v>2338705.0699999998</v>
      </c>
      <c r="D13" s="8">
        <v>2934307.48</v>
      </c>
      <c r="E13" s="9">
        <f t="shared" si="0"/>
        <v>151587.25</v>
      </c>
    </row>
    <row r="14" spans="1:5" ht="25.5" customHeight="1">
      <c r="A14" s="4" t="s">
        <v>64</v>
      </c>
      <c r="B14" s="3">
        <f>SUM(B7:B13)</f>
        <v>1550726274.3600001</v>
      </c>
      <c r="C14" s="3">
        <f t="shared" ref="C14:D14" si="1">SUM(C7:C13)</f>
        <v>1233870900.04</v>
      </c>
      <c r="D14" s="3">
        <f t="shared" si="1"/>
        <v>2236416594.0700002</v>
      </c>
      <c r="E14" s="10">
        <f>B14+C14-D14</f>
        <v>548180580.32999992</v>
      </c>
    </row>
  </sheetData>
  <mergeCells count="2">
    <mergeCell ref="C5:D5"/>
    <mergeCell ref="A5:A6"/>
  </mergeCells>
  <pageMargins left="0.7" right="0.7" top="0.75" bottom="0.75" header="0.3" footer="0.3"/>
  <pageSetup paperSize="9" orientation="portrait" verticalDpi="59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6"/>
  <sheetViews>
    <sheetView showGridLines="0" tabSelected="1" zoomScaleNormal="100" workbookViewId="0">
      <selection activeCell="E33" sqref="E33"/>
    </sheetView>
  </sheetViews>
  <sheetFormatPr defaultRowHeight="11.25"/>
  <cols>
    <col min="1" max="1" width="42.5703125" style="5" bestFit="1" customWidth="1"/>
    <col min="2" max="2" width="16" style="5" bestFit="1" customWidth="1"/>
    <col min="3" max="3" width="16.5703125" style="5" bestFit="1" customWidth="1"/>
    <col min="4" max="4" width="16" style="5" bestFit="1" customWidth="1"/>
    <col min="5" max="16384" width="9.140625" style="5"/>
  </cols>
  <sheetData>
    <row r="1" spans="1:4" ht="12">
      <c r="A1" s="110" t="s">
        <v>373</v>
      </c>
      <c r="B1" s="111"/>
      <c r="C1" s="111"/>
      <c r="D1" s="111"/>
    </row>
    <row r="2" spans="1:4">
      <c r="A2" s="111"/>
      <c r="B2" s="111"/>
      <c r="C2" s="111"/>
      <c r="D2" s="111"/>
    </row>
    <row r="3" spans="1:4" ht="12">
      <c r="A3" s="96"/>
      <c r="B3" s="100" t="s">
        <v>944</v>
      </c>
      <c r="C3" s="111"/>
      <c r="D3" s="111"/>
    </row>
    <row r="4" spans="1:4" ht="15" customHeight="1">
      <c r="A4" s="109"/>
      <c r="B4" s="111"/>
      <c r="C4" s="111"/>
      <c r="D4" s="111"/>
    </row>
    <row r="5" spans="1:4" s="13" customFormat="1" ht="33.75">
      <c r="A5" s="29" t="s">
        <v>66</v>
      </c>
      <c r="B5" s="30" t="s">
        <v>80</v>
      </c>
      <c r="C5" s="30" t="s">
        <v>945</v>
      </c>
      <c r="D5" s="31" t="s">
        <v>83</v>
      </c>
    </row>
    <row r="6" spans="1:4" ht="15" customHeight="1">
      <c r="A6" s="14" t="s">
        <v>67</v>
      </c>
      <c r="B6" s="15">
        <v>3592969.2</v>
      </c>
      <c r="C6" s="15">
        <v>10584</v>
      </c>
      <c r="D6" s="16">
        <f>B6+C6</f>
        <v>3603553.2</v>
      </c>
    </row>
    <row r="7" spans="1:4" ht="15" customHeight="1">
      <c r="A7" s="14" t="s">
        <v>68</v>
      </c>
      <c r="B7" s="15">
        <v>12909360</v>
      </c>
      <c r="C7" s="15">
        <v>212840</v>
      </c>
      <c r="D7" s="16">
        <f t="shared" ref="D7:D15" si="0">B7+C7</f>
        <v>13122200</v>
      </c>
    </row>
    <row r="8" spans="1:4" ht="15" customHeight="1">
      <c r="A8" s="23">
        <v>2</v>
      </c>
      <c r="B8" s="15">
        <v>1596096864</v>
      </c>
      <c r="C8" s="15">
        <v>20492432</v>
      </c>
      <c r="D8" s="16">
        <f t="shared" si="0"/>
        <v>1616589296</v>
      </c>
    </row>
    <row r="9" spans="1:4" ht="15" customHeight="1">
      <c r="A9" s="23">
        <v>1</v>
      </c>
      <c r="B9" s="15">
        <v>1602447970</v>
      </c>
      <c r="C9" s="15">
        <v>7336382</v>
      </c>
      <c r="D9" s="16">
        <f t="shared" si="0"/>
        <v>1609784352</v>
      </c>
    </row>
    <row r="10" spans="1:4" ht="15" customHeight="1">
      <c r="A10" s="23">
        <v>0.5</v>
      </c>
      <c r="B10" s="15">
        <v>591960689.5</v>
      </c>
      <c r="C10" s="15">
        <v>6154400.5</v>
      </c>
      <c r="D10" s="16">
        <f t="shared" si="0"/>
        <v>598115090</v>
      </c>
    </row>
    <row r="11" spans="1:4" ht="15" customHeight="1">
      <c r="A11" s="23">
        <v>0.2</v>
      </c>
      <c r="B11" s="15">
        <v>334700998.60000002</v>
      </c>
      <c r="C11" s="15">
        <v>2304062.4</v>
      </c>
      <c r="D11" s="16">
        <f t="shared" si="0"/>
        <v>337005061</v>
      </c>
    </row>
    <row r="12" spans="1:4" ht="15" customHeight="1">
      <c r="A12" s="23">
        <v>0.1</v>
      </c>
      <c r="B12" s="15">
        <v>211564367.69999999</v>
      </c>
      <c r="C12" s="15">
        <v>2355404.2999999998</v>
      </c>
      <c r="D12" s="16">
        <f t="shared" si="0"/>
        <v>213919772</v>
      </c>
    </row>
    <row r="13" spans="1:4" ht="15" customHeight="1">
      <c r="A13" s="23">
        <v>0.05</v>
      </c>
      <c r="B13" s="15">
        <v>111982548</v>
      </c>
      <c r="C13" s="15">
        <v>1572002.5</v>
      </c>
      <c r="D13" s="16">
        <f t="shared" si="0"/>
        <v>113554550.5</v>
      </c>
    </row>
    <row r="14" spans="1:4" ht="15" customHeight="1">
      <c r="A14" s="23">
        <v>0.02</v>
      </c>
      <c r="B14" s="15">
        <v>59415771.439999998</v>
      </c>
      <c r="C14" s="15">
        <v>580320.22</v>
      </c>
      <c r="D14" s="16">
        <f t="shared" si="0"/>
        <v>59996091.659999996</v>
      </c>
    </row>
    <row r="15" spans="1:4" ht="15" customHeight="1">
      <c r="A15" s="23">
        <v>0.01</v>
      </c>
      <c r="B15" s="15">
        <v>37969702.340000004</v>
      </c>
      <c r="C15" s="15">
        <v>864552.49</v>
      </c>
      <c r="D15" s="16">
        <f t="shared" si="0"/>
        <v>38834254.830000006</v>
      </c>
    </row>
    <row r="16" spans="1:4" ht="25.5" customHeight="1">
      <c r="A16" s="18" t="s">
        <v>64</v>
      </c>
      <c r="B16" s="19">
        <f>SUM(B6:B15)</f>
        <v>4562641240.7799997</v>
      </c>
      <c r="C16" s="19">
        <f>SUM(C6:C15)</f>
        <v>41882980.409999996</v>
      </c>
      <c r="D16" s="20">
        <f>SUM(D6:D15)</f>
        <v>4604524221.1899996</v>
      </c>
    </row>
    <row r="18" spans="1:4">
      <c r="A18" s="17" t="s">
        <v>71</v>
      </c>
    </row>
    <row r="20" spans="1:4" ht="39.75" customHeight="1">
      <c r="A20" s="197" t="s">
        <v>69</v>
      </c>
      <c r="B20" s="30" t="s">
        <v>80</v>
      </c>
      <c r="C20" s="30" t="s">
        <v>945</v>
      </c>
      <c r="D20" s="31" t="s">
        <v>83</v>
      </c>
    </row>
    <row r="21" spans="1:4" ht="15" customHeight="1">
      <c r="A21" s="21" t="s">
        <v>918</v>
      </c>
      <c r="B21" s="6">
        <v>376700</v>
      </c>
      <c r="C21" s="6">
        <v>24600</v>
      </c>
      <c r="D21" s="22">
        <f>B21+C21</f>
        <v>401300</v>
      </c>
    </row>
    <row r="22" spans="1:4" ht="15" customHeight="1">
      <c r="A22" s="21" t="s">
        <v>92</v>
      </c>
      <c r="B22" s="12">
        <v>3623380</v>
      </c>
      <c r="C22" s="6">
        <v>108500</v>
      </c>
      <c r="D22" s="22">
        <f t="shared" ref="D22:D25" si="1">B22+C22</f>
        <v>3731880</v>
      </c>
    </row>
    <row r="23" spans="1:4" ht="15" customHeight="1">
      <c r="A23" s="21" t="s">
        <v>70</v>
      </c>
      <c r="B23" s="12">
        <v>5469640</v>
      </c>
      <c r="C23" s="6">
        <v>60000</v>
      </c>
      <c r="D23" s="22">
        <f t="shared" si="1"/>
        <v>5529640</v>
      </c>
    </row>
    <row r="24" spans="1:4" ht="15" customHeight="1">
      <c r="A24" s="21" t="s">
        <v>919</v>
      </c>
      <c r="B24" s="12">
        <v>1635340</v>
      </c>
      <c r="C24" s="6">
        <v>19740</v>
      </c>
      <c r="D24" s="22">
        <f t="shared" si="1"/>
        <v>1655080</v>
      </c>
    </row>
    <row r="25" spans="1:4" ht="15" customHeight="1">
      <c r="A25" s="21" t="s">
        <v>920</v>
      </c>
      <c r="B25" s="12">
        <v>1804300</v>
      </c>
      <c r="C25" s="6">
        <v>0</v>
      </c>
      <c r="D25" s="22">
        <f t="shared" si="1"/>
        <v>1804300</v>
      </c>
    </row>
    <row r="26" spans="1:4" ht="25.5" customHeight="1">
      <c r="A26" s="18" t="s">
        <v>64</v>
      </c>
      <c r="B26" s="19">
        <f>SUM(B21:B25)</f>
        <v>12909360</v>
      </c>
      <c r="C26" s="19">
        <f>SUM(C21:C25)</f>
        <v>212840</v>
      </c>
      <c r="D26" s="24">
        <f>SUM(D21:D25)</f>
        <v>13122200</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
  <sheetViews>
    <sheetView workbookViewId="0">
      <selection activeCell="T36" sqref="T36"/>
    </sheetView>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2"/>
  <sheetViews>
    <sheetView showGridLines="0" workbookViewId="0">
      <selection activeCell="A25" sqref="A25"/>
    </sheetView>
  </sheetViews>
  <sheetFormatPr defaultRowHeight="12.75"/>
  <cols>
    <col min="1" max="1" width="21.85546875" customWidth="1"/>
    <col min="2" max="2" width="19.140625" customWidth="1"/>
    <col min="3" max="3" width="20.5703125" customWidth="1"/>
    <col min="4" max="4" width="20.85546875" customWidth="1"/>
    <col min="5" max="5" width="19.7109375" customWidth="1"/>
    <col min="7" max="7" width="16.5703125" bestFit="1" customWidth="1"/>
    <col min="8" max="9" width="17.7109375" bestFit="1" customWidth="1"/>
    <col min="10" max="10" width="16.5703125" bestFit="1" customWidth="1"/>
  </cols>
  <sheetData>
    <row r="1" spans="1:5">
      <c r="A1" s="96" t="s">
        <v>363</v>
      </c>
      <c r="B1" s="97"/>
      <c r="C1" s="97"/>
    </row>
    <row r="2" spans="1:5">
      <c r="A2" s="97"/>
      <c r="B2" s="97"/>
      <c r="C2" s="97"/>
    </row>
    <row r="3" spans="1:5">
      <c r="A3" s="97"/>
      <c r="B3" s="96" t="s">
        <v>944</v>
      </c>
      <c r="C3" s="97"/>
    </row>
    <row r="4" spans="1:5" ht="15">
      <c r="A4" s="2"/>
    </row>
    <row r="5" spans="1:5" ht="30" customHeight="1">
      <c r="A5" s="190" t="s">
        <v>19</v>
      </c>
      <c r="B5" s="46" t="s">
        <v>386</v>
      </c>
      <c r="C5" s="46" t="s">
        <v>7</v>
      </c>
      <c r="D5" s="46" t="s">
        <v>8</v>
      </c>
      <c r="E5" s="191" t="s">
        <v>947</v>
      </c>
    </row>
    <row r="6" spans="1:5" ht="33" customHeight="1">
      <c r="A6" s="32" t="s">
        <v>20</v>
      </c>
      <c r="B6" s="33"/>
      <c r="C6" s="33"/>
      <c r="D6" s="34"/>
      <c r="E6" s="35"/>
    </row>
    <row r="7" spans="1:5" ht="22.5">
      <c r="A7" s="36" t="s">
        <v>0</v>
      </c>
      <c r="B7" s="37">
        <v>106600605000</v>
      </c>
      <c r="C7" s="37">
        <v>83800000000</v>
      </c>
      <c r="D7" s="37">
        <v>76898328000</v>
      </c>
      <c r="E7" s="38">
        <f>B7+C7-D7</f>
        <v>113502277000</v>
      </c>
    </row>
    <row r="8" spans="1:5" ht="22.5">
      <c r="A8" s="36" t="s">
        <v>1</v>
      </c>
      <c r="B8" s="37">
        <v>0</v>
      </c>
      <c r="C8" s="37">
        <v>0</v>
      </c>
      <c r="D8" s="37">
        <v>0</v>
      </c>
      <c r="E8" s="38">
        <f>B8+C8-D8</f>
        <v>0</v>
      </c>
    </row>
    <row r="9" spans="1:5" ht="25.5" customHeight="1">
      <c r="A9" s="77" t="s">
        <v>14</v>
      </c>
      <c r="B9" s="72">
        <f>SUM(B7:B8)</f>
        <v>106600605000</v>
      </c>
      <c r="C9" s="72">
        <f>SUM(C7:C8)</f>
        <v>83800000000</v>
      </c>
      <c r="D9" s="72">
        <f>SUM(D7:D8)</f>
        <v>76898328000</v>
      </c>
      <c r="E9" s="73">
        <f>SUM(E7:E8)</f>
        <v>113502277000</v>
      </c>
    </row>
    <row r="10" spans="1:5" ht="22.5">
      <c r="A10" s="39" t="s">
        <v>87</v>
      </c>
      <c r="B10" s="40"/>
      <c r="C10" s="40"/>
      <c r="D10" s="41"/>
      <c r="E10" s="42"/>
    </row>
    <row r="11" spans="1:5" ht="22.5">
      <c r="A11" s="36" t="s">
        <v>86</v>
      </c>
      <c r="B11" s="37">
        <v>193670913799.38</v>
      </c>
      <c r="C11" s="37">
        <v>64599387623.589996</v>
      </c>
      <c r="D11" s="37">
        <v>63226979837.059998</v>
      </c>
      <c r="E11" s="38">
        <f>B11+C11-D11</f>
        <v>195043321585.91</v>
      </c>
    </row>
    <row r="12" spans="1:5" ht="15" customHeight="1">
      <c r="A12" s="36" t="s">
        <v>2</v>
      </c>
      <c r="B12" s="37">
        <v>165037889475.32999</v>
      </c>
      <c r="C12" s="37">
        <v>220175718699.26001</v>
      </c>
      <c r="D12" s="37">
        <v>213822351311.20999</v>
      </c>
      <c r="E12" s="38">
        <f>B12+C12-D12</f>
        <v>171391256863.37997</v>
      </c>
    </row>
    <row r="13" spans="1:5" ht="15" customHeight="1">
      <c r="A13" s="36" t="s">
        <v>3</v>
      </c>
      <c r="B13" s="37">
        <v>66868557672.489998</v>
      </c>
      <c r="C13" s="37">
        <v>407300406286.13</v>
      </c>
      <c r="D13" s="37">
        <v>401544717996.21997</v>
      </c>
      <c r="E13" s="38">
        <f>B13+C13-D13</f>
        <v>72624245962.400024</v>
      </c>
    </row>
    <row r="14" spans="1:5" ht="15" customHeight="1">
      <c r="A14" s="36" t="s">
        <v>85</v>
      </c>
      <c r="B14" s="37">
        <v>83789570294.089996</v>
      </c>
      <c r="C14" s="37">
        <v>201239217924.32999</v>
      </c>
      <c r="D14" s="37">
        <v>190553112635.29999</v>
      </c>
      <c r="E14" s="38">
        <f>B14+C14-D14</f>
        <v>94475675583.119995</v>
      </c>
    </row>
    <row r="15" spans="1:5" ht="25.5" customHeight="1">
      <c r="A15" s="77" t="s">
        <v>14</v>
      </c>
      <c r="B15" s="72">
        <f>SUM(B11:B14)</f>
        <v>509366931241.28992</v>
      </c>
      <c r="C15" s="72">
        <f t="shared" ref="C15:E15" si="0">SUM(C11:C14)</f>
        <v>893314730533.30994</v>
      </c>
      <c r="D15" s="72">
        <f t="shared" si="0"/>
        <v>869147161779.79004</v>
      </c>
      <c r="E15" s="73">
        <f t="shared" si="0"/>
        <v>533534499994.81</v>
      </c>
    </row>
    <row r="16" spans="1:5" ht="15" customHeight="1">
      <c r="A16" s="39" t="s">
        <v>21</v>
      </c>
      <c r="B16" s="40"/>
      <c r="C16" s="40"/>
      <c r="D16" s="41"/>
      <c r="E16" s="42"/>
    </row>
    <row r="17" spans="1:10" ht="22.5">
      <c r="A17" s="36" t="s">
        <v>4</v>
      </c>
      <c r="B17" s="37">
        <v>1126908253.8</v>
      </c>
      <c r="C17" s="37">
        <v>7300906600.3000002</v>
      </c>
      <c r="D17" s="37">
        <v>8250291176.5200005</v>
      </c>
      <c r="E17" s="38">
        <f>B17+C17-D17</f>
        <v>177523677.57999992</v>
      </c>
    </row>
    <row r="18" spans="1:10" ht="15" customHeight="1">
      <c r="A18" s="36" t="s">
        <v>22</v>
      </c>
      <c r="B18" s="37">
        <v>2662232611.4099998</v>
      </c>
      <c r="C18" s="37">
        <v>18163730915.330002</v>
      </c>
      <c r="D18" s="37">
        <v>20690522652.07</v>
      </c>
      <c r="E18" s="38">
        <f>B18+C18-D18</f>
        <v>135440874.67000198</v>
      </c>
    </row>
    <row r="19" spans="1:10" ht="15" customHeight="1">
      <c r="A19" s="36" t="s">
        <v>5</v>
      </c>
      <c r="B19" s="37">
        <v>398855437.69999999</v>
      </c>
      <c r="C19" s="37">
        <v>369472662.69999999</v>
      </c>
      <c r="D19" s="37">
        <v>405335794.37</v>
      </c>
      <c r="E19" s="38">
        <f>B19+C19-D19</f>
        <v>362992306.02999997</v>
      </c>
    </row>
    <row r="20" spans="1:10" ht="15" customHeight="1">
      <c r="A20" s="36" t="s">
        <v>6</v>
      </c>
      <c r="B20" s="37">
        <v>22123052.879999999</v>
      </c>
      <c r="C20" s="37">
        <v>6498107.8899999997</v>
      </c>
      <c r="D20" s="37">
        <v>6940274.1799999997</v>
      </c>
      <c r="E20" s="38">
        <f>B20+C20-D20</f>
        <v>21680886.59</v>
      </c>
    </row>
    <row r="21" spans="1:10" ht="25.5" customHeight="1">
      <c r="A21" s="77" t="s">
        <v>14</v>
      </c>
      <c r="B21" s="72">
        <f>SUM(B17:B20)</f>
        <v>4210119355.79</v>
      </c>
      <c r="C21" s="72">
        <f t="shared" ref="C21:E21" si="1">SUM(C17:C20)</f>
        <v>25840608286.220001</v>
      </c>
      <c r="D21" s="72">
        <f t="shared" si="1"/>
        <v>29353089897.139999</v>
      </c>
      <c r="E21" s="73">
        <f t="shared" si="1"/>
        <v>697637744.87000191</v>
      </c>
      <c r="G21" s="1"/>
      <c r="H21" s="1"/>
      <c r="I21" s="1"/>
      <c r="J21" s="1"/>
    </row>
    <row r="22" spans="1:10" ht="25.5" customHeight="1">
      <c r="A22" s="43" t="s">
        <v>64</v>
      </c>
      <c r="B22" s="44">
        <f>B9+B15+B21</f>
        <v>620177655597.07996</v>
      </c>
      <c r="C22" s="44">
        <f t="shared" ref="C22:D22" si="2">C9+C15+C21</f>
        <v>1002955338819.5299</v>
      </c>
      <c r="D22" s="44">
        <f t="shared" si="2"/>
        <v>975398579676.93005</v>
      </c>
      <c r="E22" s="45">
        <f>B22+C22-D22</f>
        <v>647734414739.67981</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3"/>
  <sheetViews>
    <sheetView showGridLines="0" zoomScaleNormal="100" workbookViewId="0">
      <selection activeCell="A39" sqref="A39"/>
    </sheetView>
  </sheetViews>
  <sheetFormatPr defaultRowHeight="12.75"/>
  <cols>
    <col min="1" max="1" width="23.28515625" customWidth="1"/>
    <col min="2" max="5" width="19.7109375" customWidth="1"/>
    <col min="6" max="6" width="16.42578125" bestFit="1" customWidth="1"/>
  </cols>
  <sheetData>
    <row r="1" spans="1:7">
      <c r="A1" s="98" t="s">
        <v>364</v>
      </c>
      <c r="B1" s="97"/>
      <c r="C1" s="97"/>
    </row>
    <row r="2" spans="1:7">
      <c r="A2" s="97"/>
      <c r="B2" s="97"/>
      <c r="C2" s="97"/>
    </row>
    <row r="3" spans="1:7">
      <c r="A3" s="97"/>
      <c r="B3" s="96" t="s">
        <v>944</v>
      </c>
      <c r="C3" s="97"/>
    </row>
    <row r="5" spans="1:7" ht="30" customHeight="1">
      <c r="A5" s="29" t="s">
        <v>23</v>
      </c>
      <c r="B5" s="30" t="s">
        <v>386</v>
      </c>
      <c r="C5" s="30" t="s">
        <v>8</v>
      </c>
      <c r="D5" s="30" t="s">
        <v>7</v>
      </c>
      <c r="E5" s="191" t="s">
        <v>947</v>
      </c>
    </row>
    <row r="6" spans="1:7" ht="22.5">
      <c r="A6" s="39" t="s">
        <v>24</v>
      </c>
      <c r="B6" s="40"/>
      <c r="C6" s="40"/>
      <c r="D6" s="41"/>
      <c r="E6" s="47"/>
    </row>
    <row r="7" spans="1:7" ht="22.5">
      <c r="A7" s="36" t="s">
        <v>25</v>
      </c>
      <c r="B7" s="37">
        <v>6565441820.6499996</v>
      </c>
      <c r="C7" s="37">
        <v>42157670593.940002</v>
      </c>
      <c r="D7" s="37">
        <v>13935362677.25</v>
      </c>
      <c r="E7" s="38">
        <f>B7+C7-D7</f>
        <v>34787749737.340004</v>
      </c>
      <c r="F7" s="68"/>
      <c r="G7" s="69"/>
    </row>
    <row r="8" spans="1:7" ht="22.5">
      <c r="A8" s="36" t="s">
        <v>26</v>
      </c>
      <c r="B8" s="37">
        <v>22500000000</v>
      </c>
      <c r="C8" s="37">
        <v>109210000000</v>
      </c>
      <c r="D8" s="37">
        <v>118830000000</v>
      </c>
      <c r="E8" s="38">
        <f>B8+C8-D8</f>
        <v>12880000000</v>
      </c>
    </row>
    <row r="9" spans="1:7" ht="25.5" customHeight="1">
      <c r="A9" s="77" t="s">
        <v>14</v>
      </c>
      <c r="B9" s="72">
        <f>SUM(B7:B8)</f>
        <v>29065441820.650002</v>
      </c>
      <c r="C9" s="72">
        <f t="shared" ref="C9:D9" si="0">SUM(C7:C8)</f>
        <v>151367670593.94</v>
      </c>
      <c r="D9" s="72">
        <f t="shared" si="0"/>
        <v>132765362677.25</v>
      </c>
      <c r="E9" s="73">
        <f t="shared" ref="E9:E32" si="1">+B9+C9-D9</f>
        <v>47667749737.339996</v>
      </c>
    </row>
    <row r="10" spans="1:7">
      <c r="A10" s="39" t="s">
        <v>27</v>
      </c>
      <c r="B10" s="40"/>
      <c r="C10" s="40"/>
      <c r="D10" s="41"/>
      <c r="E10" s="47"/>
    </row>
    <row r="11" spans="1:7" ht="22.5">
      <c r="A11" s="36" t="s">
        <v>28</v>
      </c>
      <c r="B11" s="37">
        <v>1923108467.1900001</v>
      </c>
      <c r="C11" s="37">
        <v>3122118210.8200002</v>
      </c>
      <c r="D11" s="37">
        <v>4408769584.3500004</v>
      </c>
      <c r="E11" s="38">
        <f>B11+C11-D11</f>
        <v>636457093.65999985</v>
      </c>
      <c r="F11" s="70"/>
    </row>
    <row r="12" spans="1:7" ht="22.5">
      <c r="A12" s="36" t="s">
        <v>29</v>
      </c>
      <c r="B12" s="37">
        <v>-1.3411045074462891E-7</v>
      </c>
      <c r="C12" s="37">
        <v>75662594</v>
      </c>
      <c r="D12" s="37">
        <v>0</v>
      </c>
      <c r="E12" s="38">
        <f>B12+C12-D12</f>
        <v>75662593.999999866</v>
      </c>
    </row>
    <row r="13" spans="1:7" ht="22.5">
      <c r="A13" s="36" t="s">
        <v>30</v>
      </c>
      <c r="B13" s="37">
        <v>32862509815.950001</v>
      </c>
      <c r="C13" s="37">
        <v>12511858159.01</v>
      </c>
      <c r="D13" s="37">
        <v>4730555528.6400003</v>
      </c>
      <c r="E13" s="38">
        <f>B13+C13-D13</f>
        <v>40643812446.32</v>
      </c>
    </row>
    <row r="14" spans="1:7" ht="22.5">
      <c r="A14" s="36" t="s">
        <v>84</v>
      </c>
      <c r="B14" s="37">
        <v>3554324245.2600002</v>
      </c>
      <c r="C14" s="37">
        <v>65404193344.93</v>
      </c>
      <c r="D14" s="37">
        <v>65435035541.190002</v>
      </c>
      <c r="E14" s="38">
        <f>B14+C14-D14</f>
        <v>3523482049</v>
      </c>
    </row>
    <row r="15" spans="1:7">
      <c r="A15" s="48" t="s">
        <v>31</v>
      </c>
      <c r="B15" s="49"/>
      <c r="C15" s="49"/>
      <c r="D15" s="49"/>
      <c r="E15" s="50"/>
    </row>
    <row r="16" spans="1:7" ht="22.5">
      <c r="A16" s="51" t="s">
        <v>32</v>
      </c>
      <c r="B16" s="52">
        <v>456672763.06</v>
      </c>
      <c r="C16" s="52">
        <v>36618599074.489998</v>
      </c>
      <c r="D16" s="52">
        <v>36162522083.730003</v>
      </c>
      <c r="E16" s="53">
        <f>B16+C16-D16</f>
        <v>912749753.81999207</v>
      </c>
    </row>
    <row r="17" spans="1:6">
      <c r="A17" s="51" t="s">
        <v>33</v>
      </c>
      <c r="B17" s="52">
        <v>3097651482.1999998</v>
      </c>
      <c r="C17" s="52">
        <v>28785594270.439999</v>
      </c>
      <c r="D17" s="52">
        <v>29272513457.459999</v>
      </c>
      <c r="E17" s="53">
        <f>B17+C17-D17</f>
        <v>2610732295.1800003</v>
      </c>
    </row>
    <row r="18" spans="1:6" ht="3.75" customHeight="1">
      <c r="A18" s="51"/>
      <c r="B18" s="49"/>
      <c r="C18" s="49"/>
      <c r="D18" s="49"/>
      <c r="E18" s="50"/>
    </row>
    <row r="19" spans="1:6" ht="22.5">
      <c r="A19" s="36" t="s">
        <v>34</v>
      </c>
      <c r="B19" s="37">
        <v>5891678734.6999998</v>
      </c>
      <c r="C19" s="37">
        <v>0</v>
      </c>
      <c r="D19" s="37">
        <v>707950340.45000005</v>
      </c>
      <c r="E19" s="38">
        <f>B19+C19-D19</f>
        <v>5183728394.25</v>
      </c>
    </row>
    <row r="20" spans="1:6" ht="22.5">
      <c r="A20" s="36" t="s">
        <v>88</v>
      </c>
      <c r="B20" s="37">
        <v>0</v>
      </c>
      <c r="C20" s="37">
        <v>0</v>
      </c>
      <c r="D20" s="37">
        <v>0</v>
      </c>
      <c r="E20" s="38">
        <f>B20+C20-D20</f>
        <v>0</v>
      </c>
    </row>
    <row r="21" spans="1:6">
      <c r="A21" s="36" t="s">
        <v>35</v>
      </c>
      <c r="B21" s="37">
        <v>424869227.74000001</v>
      </c>
      <c r="C21" s="37">
        <v>5374273550.6700001</v>
      </c>
      <c r="D21" s="37">
        <v>4460428704.2799997</v>
      </c>
      <c r="E21" s="38">
        <f>B21+C21-D21</f>
        <v>1338714074.1300001</v>
      </c>
    </row>
    <row r="22" spans="1:6">
      <c r="A22" s="48" t="s">
        <v>31</v>
      </c>
      <c r="B22" s="49"/>
      <c r="C22" s="49"/>
      <c r="D22" s="49"/>
      <c r="E22" s="50"/>
    </row>
    <row r="23" spans="1:6">
      <c r="A23" s="51" t="s">
        <v>36</v>
      </c>
      <c r="B23" s="54">
        <v>208485925.72</v>
      </c>
      <c r="C23" s="54">
        <v>2860318766.0900002</v>
      </c>
      <c r="D23" s="54">
        <v>2048306626.7</v>
      </c>
      <c r="E23" s="53">
        <f>B23+C23-D23</f>
        <v>1020498065.1099999</v>
      </c>
    </row>
    <row r="24" spans="1:6">
      <c r="A24" s="51" t="s">
        <v>37</v>
      </c>
      <c r="B24" s="54">
        <v>216383302.02000001</v>
      </c>
      <c r="C24" s="54">
        <v>2513954784.5799999</v>
      </c>
      <c r="D24" s="52">
        <v>2412122077.5799999</v>
      </c>
      <c r="E24" s="53">
        <f>B24+C24-D24</f>
        <v>318216009.01999998</v>
      </c>
    </row>
    <row r="25" spans="1:6" ht="22.5">
      <c r="A25" s="36" t="s">
        <v>38</v>
      </c>
      <c r="B25" s="37">
        <v>4212810.2699999996</v>
      </c>
      <c r="C25" s="37">
        <v>9667888306.0200005</v>
      </c>
      <c r="D25" s="37">
        <v>9652677268.2700005</v>
      </c>
      <c r="E25" s="38">
        <f>B25+C25-D25</f>
        <v>19423848.020000458</v>
      </c>
    </row>
    <row r="26" spans="1:6">
      <c r="A26" s="36" t="s">
        <v>39</v>
      </c>
      <c r="B26" s="37">
        <v>148877335.06</v>
      </c>
      <c r="C26" s="37">
        <v>89986377.569999993</v>
      </c>
      <c r="D26" s="37">
        <v>126333158.45999999</v>
      </c>
      <c r="E26" s="38">
        <f>B26+C26-D26</f>
        <v>112530554.17</v>
      </c>
      <c r="F26" s="70"/>
    </row>
    <row r="27" spans="1:6" ht="25.5" customHeight="1">
      <c r="A27" s="77" t="s">
        <v>14</v>
      </c>
      <c r="B27" s="72">
        <f>B11+B12+B13+B14+B19+B20+B21+B25+B26</f>
        <v>44809580636.169991</v>
      </c>
      <c r="C27" s="72">
        <f t="shared" ref="C27:D27" si="2">C11+C12+C13+C14+C19+C20+C21+C25+C26</f>
        <v>96245980543.020004</v>
      </c>
      <c r="D27" s="72">
        <f t="shared" si="2"/>
        <v>89521750125.640015</v>
      </c>
      <c r="E27" s="73">
        <f t="shared" si="1"/>
        <v>51533811053.549988</v>
      </c>
    </row>
    <row r="28" spans="1:6">
      <c r="A28" s="39" t="s">
        <v>40</v>
      </c>
      <c r="B28" s="40"/>
      <c r="C28" s="40"/>
      <c r="D28" s="41"/>
      <c r="E28" s="42"/>
    </row>
    <row r="29" spans="1:6" ht="56.25">
      <c r="A29" s="36" t="s">
        <v>41</v>
      </c>
      <c r="B29" s="37">
        <v>1550726274.3599999</v>
      </c>
      <c r="C29" s="37">
        <v>1233870900.04</v>
      </c>
      <c r="D29" s="37">
        <v>2236416594.0700002</v>
      </c>
      <c r="E29" s="38">
        <f>B29+C29-D29</f>
        <v>548180580.32999945</v>
      </c>
    </row>
    <row r="30" spans="1:6" ht="22.5">
      <c r="A30" s="36" t="s">
        <v>42</v>
      </c>
      <c r="B30" s="37">
        <v>33628831727.810001</v>
      </c>
      <c r="C30" s="37">
        <v>0</v>
      </c>
      <c r="D30" s="37">
        <v>0</v>
      </c>
      <c r="E30" s="38">
        <f>B30+C30-D30</f>
        <v>33628831727.810001</v>
      </c>
    </row>
    <row r="31" spans="1:6">
      <c r="A31" s="36" t="s">
        <v>5</v>
      </c>
      <c r="B31" s="37">
        <v>334628028.81</v>
      </c>
      <c r="C31" s="37">
        <v>349531777.5</v>
      </c>
      <c r="D31" s="37">
        <v>405335794.37</v>
      </c>
      <c r="E31" s="38">
        <f>B31+C31-D31</f>
        <v>278824011.93999994</v>
      </c>
    </row>
    <row r="32" spans="1:6" ht="25.5" customHeight="1">
      <c r="A32" s="77" t="s">
        <v>14</v>
      </c>
      <c r="B32" s="72">
        <f>SUM(B29:B31)</f>
        <v>35514186030.979996</v>
      </c>
      <c r="C32" s="72">
        <f t="shared" ref="C32:D32" si="3">SUM(C29:C31)</f>
        <v>1583402677.54</v>
      </c>
      <c r="D32" s="72">
        <f t="shared" si="3"/>
        <v>2641752388.4400001</v>
      </c>
      <c r="E32" s="73">
        <f t="shared" si="1"/>
        <v>34455836320.079994</v>
      </c>
    </row>
    <row r="33" spans="1:5" ht="25.5" customHeight="1">
      <c r="A33" s="43" t="s">
        <v>64</v>
      </c>
      <c r="B33" s="44">
        <f>+B9+B27+B32</f>
        <v>109389208487.79999</v>
      </c>
      <c r="C33" s="44">
        <f t="shared" ref="C33:E33" si="4">+C9+C27+C32</f>
        <v>249197053814.50003</v>
      </c>
      <c r="D33" s="44">
        <f t="shared" si="4"/>
        <v>224928865191.33002</v>
      </c>
      <c r="E33" s="45">
        <f t="shared" si="4"/>
        <v>133657397110.96997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41"/>
  <sheetViews>
    <sheetView showGridLines="0" workbookViewId="0">
      <selection activeCell="E29" sqref="E29"/>
    </sheetView>
  </sheetViews>
  <sheetFormatPr defaultRowHeight="15" customHeight="1"/>
  <cols>
    <col min="1" max="1" width="71.5703125" customWidth="1"/>
    <col min="2" max="2" width="19" bestFit="1" customWidth="1"/>
    <col min="3" max="3" width="17.7109375" bestFit="1" customWidth="1"/>
    <col min="4" max="5" width="15.28515625" bestFit="1" customWidth="1"/>
  </cols>
  <sheetData>
    <row r="1" spans="1:3" ht="15" customHeight="1">
      <c r="A1" s="98" t="s">
        <v>374</v>
      </c>
      <c r="B1" s="97"/>
      <c r="C1" s="97"/>
    </row>
    <row r="2" spans="1:3" ht="15" customHeight="1">
      <c r="A2" s="97"/>
      <c r="B2" s="97"/>
      <c r="C2" s="97"/>
    </row>
    <row r="3" spans="1:3" ht="15" customHeight="1">
      <c r="A3" s="100" t="s">
        <v>944</v>
      </c>
      <c r="B3" s="141"/>
    </row>
    <row r="5" spans="1:3" ht="30" customHeight="1">
      <c r="A5" s="218"/>
      <c r="B5" s="219"/>
    </row>
    <row r="6" spans="1:3" ht="15" customHeight="1">
      <c r="A6" s="220" t="s">
        <v>44</v>
      </c>
      <c r="B6" s="221"/>
    </row>
    <row r="7" spans="1:3" ht="15" customHeight="1">
      <c r="A7" s="39" t="s">
        <v>45</v>
      </c>
      <c r="B7" s="147">
        <v>-55452934075.029968</v>
      </c>
    </row>
    <row r="8" spans="1:3" ht="15" customHeight="1">
      <c r="A8" s="36" t="s">
        <v>11</v>
      </c>
      <c r="B8" s="38">
        <v>210617197766.15002</v>
      </c>
    </row>
    <row r="9" spans="1:3" ht="15" customHeight="1">
      <c r="A9" s="36" t="s">
        <v>46</v>
      </c>
      <c r="B9" s="38">
        <v>-266070131841.17999</v>
      </c>
    </row>
    <row r="10" spans="1:3" ht="15" customHeight="1">
      <c r="A10" s="39" t="s">
        <v>47</v>
      </c>
      <c r="B10" s="147">
        <v>13719073522.880054</v>
      </c>
    </row>
    <row r="11" spans="1:3" ht="15" customHeight="1">
      <c r="A11" s="36" t="s">
        <v>48</v>
      </c>
      <c r="B11" s="38">
        <v>22795160966.990051</v>
      </c>
    </row>
    <row r="12" spans="1:3" ht="15" customHeight="1">
      <c r="A12" s="36" t="s">
        <v>49</v>
      </c>
      <c r="B12" s="38">
        <v>-9076087444.1099968</v>
      </c>
    </row>
    <row r="13" spans="1:3" ht="15" customHeight="1">
      <c r="A13" s="51" t="s">
        <v>50</v>
      </c>
      <c r="B13" s="50"/>
    </row>
    <row r="14" spans="1:3" ht="15" customHeight="1">
      <c r="A14" s="51" t="s">
        <v>51</v>
      </c>
      <c r="B14" s="53">
        <v>-5795174533.2399979</v>
      </c>
      <c r="C14" s="70"/>
    </row>
    <row r="15" spans="1:3" ht="15" customHeight="1">
      <c r="A15" s="51" t="s">
        <v>52</v>
      </c>
      <c r="B15" s="53">
        <v>1002545694.0300002</v>
      </c>
    </row>
    <row r="16" spans="1:3" ht="15" customHeight="1">
      <c r="A16" s="51" t="s">
        <v>53</v>
      </c>
      <c r="B16" s="53">
        <v>-812012139.3900001</v>
      </c>
    </row>
    <row r="17" spans="1:3" ht="25.5" customHeight="1">
      <c r="A17" s="77" t="s">
        <v>93</v>
      </c>
      <c r="B17" s="73">
        <v>-41733860552.149918</v>
      </c>
      <c r="C17" s="70"/>
    </row>
    <row r="18" spans="1:3" ht="15" customHeight="1">
      <c r="A18" s="220" t="s">
        <v>54</v>
      </c>
      <c r="B18" s="221"/>
    </row>
    <row r="19" spans="1:3" ht="15" customHeight="1">
      <c r="A19" s="39" t="s">
        <v>45</v>
      </c>
      <c r="B19" s="147">
        <v>52164363555.599991</v>
      </c>
      <c r="C19" s="70"/>
    </row>
    <row r="20" spans="1:3" ht="15" customHeight="1">
      <c r="A20" s="36" t="s">
        <v>55</v>
      </c>
      <c r="B20" s="38">
        <v>150377082392.56</v>
      </c>
    </row>
    <row r="21" spans="1:3" ht="15" customHeight="1">
      <c r="A21" s="36" t="s">
        <v>13</v>
      </c>
      <c r="B21" s="38">
        <v>-98212718836.960007</v>
      </c>
    </row>
    <row r="22" spans="1:3" ht="15" customHeight="1">
      <c r="A22" s="39" t="s">
        <v>47</v>
      </c>
      <c r="B22" s="147">
        <v>8171804913.2399988</v>
      </c>
    </row>
    <row r="23" spans="1:3" ht="15" customHeight="1">
      <c r="A23" s="36" t="s">
        <v>56</v>
      </c>
      <c r="B23" s="38">
        <v>6901672000</v>
      </c>
      <c r="C23" s="70"/>
    </row>
    <row r="24" spans="1:3" ht="15" customHeight="1">
      <c r="A24" s="36" t="s">
        <v>57</v>
      </c>
      <c r="B24" s="38">
        <v>1372407786.5299988</v>
      </c>
    </row>
    <row r="25" spans="1:3" ht="15" customHeight="1">
      <c r="A25" s="36" t="s">
        <v>49</v>
      </c>
      <c r="B25" s="38">
        <v>-102274873.28999999</v>
      </c>
      <c r="C25" s="70"/>
    </row>
    <row r="26" spans="1:3" ht="15" customHeight="1">
      <c r="A26" s="51" t="s">
        <v>103</v>
      </c>
      <c r="B26" s="53">
        <v>-101832707</v>
      </c>
    </row>
    <row r="27" spans="1:3" ht="15" customHeight="1">
      <c r="A27" s="51" t="s">
        <v>104</v>
      </c>
      <c r="B27" s="53">
        <v>-442166.28999998793</v>
      </c>
      <c r="C27" s="70"/>
    </row>
    <row r="28" spans="1:3" ht="15" customHeight="1">
      <c r="A28" s="39" t="s">
        <v>58</v>
      </c>
      <c r="B28" s="147">
        <v>-18602307916.690002</v>
      </c>
    </row>
    <row r="29" spans="1:3" ht="15" customHeight="1">
      <c r="A29" s="36" t="s">
        <v>94</v>
      </c>
      <c r="B29" s="38">
        <v>9620000000</v>
      </c>
    </row>
    <row r="30" spans="1:3" ht="15" customHeight="1">
      <c r="A30" s="36" t="s">
        <v>95</v>
      </c>
      <c r="B30" s="38">
        <v>-28222307916.690002</v>
      </c>
    </row>
    <row r="31" spans="1:3" ht="25.5" customHeight="1">
      <c r="A31" s="77" t="s">
        <v>93</v>
      </c>
      <c r="B31" s="73">
        <v>41733860552.149986</v>
      </c>
      <c r="C31" s="70"/>
    </row>
    <row r="32" spans="1:3" ht="15" customHeight="1">
      <c r="A32" s="220" t="s">
        <v>43</v>
      </c>
      <c r="B32" s="221"/>
    </row>
    <row r="33" spans="1:5" ht="15" customHeight="1">
      <c r="A33" s="39" t="s">
        <v>14</v>
      </c>
      <c r="B33" s="147">
        <v>425578893.93000001</v>
      </c>
    </row>
    <row r="34" spans="1:5" ht="15" customHeight="1">
      <c r="A34" s="36" t="s">
        <v>59</v>
      </c>
      <c r="B34" s="38">
        <v>-356121106.06999999</v>
      </c>
    </row>
    <row r="35" spans="1:5" ht="15" customHeight="1">
      <c r="A35" s="36" t="s">
        <v>96</v>
      </c>
      <c r="B35" s="38">
        <v>687700000</v>
      </c>
    </row>
    <row r="36" spans="1:5" ht="15" customHeight="1">
      <c r="A36" s="36" t="s">
        <v>97</v>
      </c>
      <c r="B36" s="38">
        <v>94000000</v>
      </c>
    </row>
    <row r="37" spans="1:5" ht="15" customHeight="1">
      <c r="A37" s="36" t="s">
        <v>60</v>
      </c>
      <c r="B37" s="38">
        <v>0</v>
      </c>
      <c r="E37" s="70"/>
    </row>
    <row r="38" spans="1:5" ht="15" customHeight="1">
      <c r="A38" s="36" t="s">
        <v>936</v>
      </c>
      <c r="B38" s="38">
        <v>0</v>
      </c>
    </row>
    <row r="39" spans="1:5" ht="25.5" customHeight="1">
      <c r="A39" s="148" t="s">
        <v>102</v>
      </c>
      <c r="B39" s="65">
        <v>-41308281658.219917</v>
      </c>
      <c r="C39" s="140"/>
    </row>
    <row r="40" spans="1:5" ht="15" customHeight="1">
      <c r="A40" s="146"/>
    </row>
    <row r="41" spans="1:5" ht="15" customHeight="1">
      <c r="B41" s="70"/>
    </row>
  </sheetData>
  <mergeCells count="4">
    <mergeCell ref="A5:B5"/>
    <mergeCell ref="A6:B6"/>
    <mergeCell ref="A18:B18"/>
    <mergeCell ref="A32:B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5"/>
  <sheetViews>
    <sheetView showGridLines="0" workbookViewId="0">
      <selection activeCell="D31" sqref="D31"/>
    </sheetView>
  </sheetViews>
  <sheetFormatPr defaultRowHeight="12.75"/>
  <cols>
    <col min="1" max="1" width="63.28515625" customWidth="1"/>
    <col min="2" max="2" width="19.7109375" customWidth="1"/>
    <col min="3" max="3" width="17.7109375" bestFit="1" customWidth="1"/>
    <col min="4" max="4" width="51.7109375" customWidth="1"/>
    <col min="5" max="5" width="20.7109375" customWidth="1"/>
  </cols>
  <sheetData>
    <row r="1" spans="1:2">
      <c r="A1" s="98" t="s">
        <v>378</v>
      </c>
    </row>
    <row r="2" spans="1:2">
      <c r="A2" s="97"/>
    </row>
    <row r="3" spans="1:2">
      <c r="A3" s="100" t="s">
        <v>944</v>
      </c>
    </row>
    <row r="5" spans="1:2" ht="21.95" customHeight="1">
      <c r="A5" s="218"/>
      <c r="B5" s="219"/>
    </row>
    <row r="6" spans="1:2" ht="21.95" customHeight="1">
      <c r="A6" s="39" t="s">
        <v>98</v>
      </c>
      <c r="B6" s="147">
        <v>59066035555.599991</v>
      </c>
    </row>
    <row r="7" spans="1:2" ht="21.95" customHeight="1">
      <c r="A7" s="36" t="s">
        <v>99</v>
      </c>
      <c r="B7" s="38">
        <v>52164363555.599991</v>
      </c>
    </row>
    <row r="8" spans="1:2" ht="21.95" customHeight="1">
      <c r="A8" s="51" t="s">
        <v>50</v>
      </c>
      <c r="B8" s="50"/>
    </row>
    <row r="9" spans="1:2" ht="21.95" customHeight="1">
      <c r="A9" s="51" t="s">
        <v>100</v>
      </c>
      <c r="B9" s="149">
        <v>51670000000</v>
      </c>
    </row>
    <row r="10" spans="1:2" ht="21.95" customHeight="1">
      <c r="A10" s="36" t="s">
        <v>56</v>
      </c>
      <c r="B10" s="38">
        <v>6901672000</v>
      </c>
    </row>
    <row r="11" spans="1:2" ht="21.95" customHeight="1">
      <c r="A11" s="39" t="s">
        <v>101</v>
      </c>
      <c r="B11" s="147">
        <v>1270132913.2399988</v>
      </c>
    </row>
    <row r="12" spans="1:2" ht="21.95" customHeight="1">
      <c r="A12" s="77" t="s">
        <v>61</v>
      </c>
      <c r="B12" s="73">
        <v>60336168468.839989</v>
      </c>
    </row>
    <row r="13" spans="1:2" ht="21.95" customHeight="1">
      <c r="A13" s="36" t="s">
        <v>58</v>
      </c>
      <c r="B13" s="38">
        <v>-18602307916.690002</v>
      </c>
    </row>
    <row r="14" spans="1:2" ht="21.95" customHeight="1">
      <c r="A14" s="36" t="s">
        <v>62</v>
      </c>
      <c r="B14" s="38">
        <v>-41733860552.149918</v>
      </c>
    </row>
    <row r="15" spans="1:2" ht="21.95" customHeight="1">
      <c r="A15" s="77" t="s">
        <v>63</v>
      </c>
      <c r="B15" s="73">
        <v>-60336168468.83992</v>
      </c>
    </row>
  </sheetData>
  <mergeCells count="1">
    <mergeCell ref="A5:B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4"/>
  <sheetViews>
    <sheetView showGridLines="0" zoomScaleNormal="100" workbookViewId="0">
      <selection activeCell="I146" sqref="I146"/>
    </sheetView>
  </sheetViews>
  <sheetFormatPr defaultRowHeight="12.75"/>
  <cols>
    <col min="1" max="1" width="47.28515625" style="80" customWidth="1"/>
    <col min="2" max="4" width="16.7109375" style="80" customWidth="1"/>
    <col min="5" max="5" width="2.7109375" style="80" customWidth="1"/>
    <col min="6" max="6" width="4.7109375" style="80" customWidth="1"/>
    <col min="7" max="16384" width="9.140625" style="80"/>
  </cols>
  <sheetData>
    <row r="1" spans="1:5">
      <c r="A1" s="99" t="s">
        <v>365</v>
      </c>
    </row>
    <row r="3" spans="1:5" s="79" customFormat="1" ht="12.75" customHeight="1">
      <c r="B3" s="96" t="s">
        <v>944</v>
      </c>
    </row>
    <row r="4" spans="1:5" s="79" customFormat="1" ht="12.75" customHeight="1">
      <c r="A4" s="222"/>
      <c r="B4" s="222"/>
      <c r="C4" s="222"/>
      <c r="D4" s="222"/>
      <c r="E4" s="222"/>
    </row>
    <row r="5" spans="1:5" ht="29.25" customHeight="1">
      <c r="A5" s="181" t="s">
        <v>921</v>
      </c>
      <c r="B5" s="182" t="s">
        <v>639</v>
      </c>
      <c r="C5" s="182" t="s">
        <v>640</v>
      </c>
      <c r="D5" s="183" t="s">
        <v>14</v>
      </c>
    </row>
    <row r="6" spans="1:5" ht="29.25" customHeight="1">
      <c r="A6" s="169" t="s">
        <v>796</v>
      </c>
      <c r="B6" s="112">
        <v>183494267931.04999</v>
      </c>
      <c r="C6" s="112">
        <v>3602978562.75</v>
      </c>
      <c r="D6" s="170">
        <v>187097246493.79999</v>
      </c>
    </row>
    <row r="7" spans="1:5">
      <c r="A7" s="171" t="s">
        <v>797</v>
      </c>
      <c r="B7" s="113">
        <v>95668139088.240005</v>
      </c>
      <c r="C7" s="113">
        <v>873993751.57000005</v>
      </c>
      <c r="D7" s="114">
        <v>96542132839.809998</v>
      </c>
    </row>
    <row r="8" spans="1:5">
      <c r="A8" s="172" t="s">
        <v>798</v>
      </c>
      <c r="B8" s="173">
        <v>82029435017.169998</v>
      </c>
      <c r="C8" s="173">
        <v>633547639.69000006</v>
      </c>
      <c r="D8" s="174">
        <v>82662982656.860001</v>
      </c>
    </row>
    <row r="9" spans="1:5">
      <c r="A9" s="172" t="s">
        <v>799</v>
      </c>
      <c r="B9" s="173">
        <v>2708093771.25</v>
      </c>
      <c r="C9" s="173">
        <v>154695798.56999999</v>
      </c>
      <c r="D9" s="174">
        <v>2862789569.8200002</v>
      </c>
    </row>
    <row r="10" spans="1:5" ht="22.5">
      <c r="A10" s="172" t="s">
        <v>800</v>
      </c>
      <c r="B10" s="173">
        <v>4832120945.6800003</v>
      </c>
      <c r="C10" s="173">
        <v>2619277.6800000002</v>
      </c>
      <c r="D10" s="174">
        <v>4834740223.3599997</v>
      </c>
    </row>
    <row r="11" spans="1:5" ht="22.5">
      <c r="A11" s="172" t="s">
        <v>801</v>
      </c>
      <c r="B11" s="173">
        <v>750901275.71000004</v>
      </c>
      <c r="C11" s="173">
        <v>2532776.48</v>
      </c>
      <c r="D11" s="174">
        <v>753434052.19000006</v>
      </c>
    </row>
    <row r="12" spans="1:5" ht="22.5">
      <c r="A12" s="172" t="s">
        <v>802</v>
      </c>
      <c r="B12" s="173">
        <v>1862132997.3499999</v>
      </c>
      <c r="C12" s="173">
        <v>7764653.1600000001</v>
      </c>
      <c r="D12" s="174">
        <v>1869897650.51</v>
      </c>
    </row>
    <row r="13" spans="1:5" ht="22.5">
      <c r="A13" s="172" t="s">
        <v>803</v>
      </c>
      <c r="B13" s="173">
        <v>307509485.14999998</v>
      </c>
      <c r="C13" s="173">
        <v>88031.06</v>
      </c>
      <c r="D13" s="174">
        <v>307597516.20999998</v>
      </c>
    </row>
    <row r="14" spans="1:5" ht="56.25">
      <c r="A14" s="172" t="s">
        <v>948</v>
      </c>
      <c r="B14" s="173">
        <v>111950378.44</v>
      </c>
      <c r="C14" s="173">
        <v>2993048.4</v>
      </c>
      <c r="D14" s="174">
        <v>114943426.84</v>
      </c>
    </row>
    <row r="15" spans="1:5" ht="22.5">
      <c r="A15" s="172" t="s">
        <v>804</v>
      </c>
      <c r="B15" s="173">
        <v>103121469.52</v>
      </c>
      <c r="C15" s="173">
        <v>19941397.41</v>
      </c>
      <c r="D15" s="174">
        <v>123062866.93000001</v>
      </c>
    </row>
    <row r="16" spans="1:5" ht="22.5">
      <c r="A16" s="172" t="s">
        <v>805</v>
      </c>
      <c r="B16" s="173">
        <v>529529579.14999998</v>
      </c>
      <c r="C16" s="173">
        <v>1861958.78</v>
      </c>
      <c r="D16" s="174">
        <v>531391537.93000001</v>
      </c>
    </row>
    <row r="17" spans="1:4" ht="33.75">
      <c r="A17" s="172" t="s">
        <v>806</v>
      </c>
      <c r="B17" s="173">
        <v>77796270.689999998</v>
      </c>
      <c r="C17" s="173">
        <v>7851386</v>
      </c>
      <c r="D17" s="174">
        <v>85647656.689999998</v>
      </c>
    </row>
    <row r="18" spans="1:4" ht="22.5">
      <c r="A18" s="172" t="s">
        <v>807</v>
      </c>
      <c r="B18" s="173">
        <v>15017632.83</v>
      </c>
      <c r="C18" s="173">
        <v>337034.15</v>
      </c>
      <c r="D18" s="174">
        <v>15354666.98</v>
      </c>
    </row>
    <row r="19" spans="1:4" ht="22.5">
      <c r="A19" s="172" t="s">
        <v>808</v>
      </c>
      <c r="B19" s="173">
        <v>304987402.92000002</v>
      </c>
      <c r="C19" s="173">
        <v>2920077.52</v>
      </c>
      <c r="D19" s="174">
        <v>307907480.44</v>
      </c>
    </row>
    <row r="20" spans="1:4" ht="33.75">
      <c r="A20" s="172" t="s">
        <v>809</v>
      </c>
      <c r="B20" s="173">
        <v>866857411.07000005</v>
      </c>
      <c r="C20" s="173">
        <v>0</v>
      </c>
      <c r="D20" s="174">
        <v>866857411.07000005</v>
      </c>
    </row>
    <row r="21" spans="1:4" ht="33.75">
      <c r="A21" s="172" t="s">
        <v>810</v>
      </c>
      <c r="B21" s="173">
        <v>5267230.57</v>
      </c>
      <c r="C21" s="173">
        <v>456045.94</v>
      </c>
      <c r="D21" s="174">
        <v>5723276.5099999998</v>
      </c>
    </row>
    <row r="22" spans="1:4" ht="33.75">
      <c r="A22" s="172" t="s">
        <v>811</v>
      </c>
      <c r="B22" s="173">
        <v>106139456.84999999</v>
      </c>
      <c r="C22" s="173">
        <v>1457373.1</v>
      </c>
      <c r="D22" s="174">
        <v>107596829.95</v>
      </c>
    </row>
    <row r="23" spans="1:4" ht="45">
      <c r="A23" s="201" t="s">
        <v>812</v>
      </c>
      <c r="B23" s="173">
        <v>20573909.030000001</v>
      </c>
      <c r="C23" s="173">
        <v>211098.99</v>
      </c>
      <c r="D23" s="174">
        <v>20785008.02</v>
      </c>
    </row>
    <row r="24" spans="1:4" ht="22.5">
      <c r="A24" s="172" t="s">
        <v>813</v>
      </c>
      <c r="B24" s="173">
        <v>69234216.950000003</v>
      </c>
      <c r="C24" s="173">
        <v>4866237.1900000004</v>
      </c>
      <c r="D24" s="174">
        <v>74100454.140000001</v>
      </c>
    </row>
    <row r="25" spans="1:4" ht="33.75">
      <c r="A25" s="172" t="s">
        <v>814</v>
      </c>
      <c r="B25" s="173">
        <v>8295192.79</v>
      </c>
      <c r="C25" s="173">
        <v>247902.21</v>
      </c>
      <c r="D25" s="174">
        <v>8543095</v>
      </c>
    </row>
    <row r="26" spans="1:4">
      <c r="A26" s="175" t="s">
        <v>815</v>
      </c>
      <c r="B26" s="115">
        <v>959175445.12</v>
      </c>
      <c r="C26" s="115">
        <v>29602015.239999998</v>
      </c>
      <c r="D26" s="176">
        <v>988777460.36000001</v>
      </c>
    </row>
    <row r="27" spans="1:4" ht="21.75" customHeight="1">
      <c r="A27" s="171" t="s">
        <v>816</v>
      </c>
      <c r="B27" s="113">
        <v>64303084209.839996</v>
      </c>
      <c r="C27" s="113">
        <v>2654860982.6999998</v>
      </c>
      <c r="D27" s="114">
        <v>66957945192.540001</v>
      </c>
    </row>
    <row r="28" spans="1:4" ht="20.100000000000001" customHeight="1">
      <c r="A28" s="172" t="s">
        <v>817</v>
      </c>
      <c r="B28" s="173">
        <v>54886500244.910004</v>
      </c>
      <c r="C28" s="173">
        <v>2272584626.4200001</v>
      </c>
      <c r="D28" s="174">
        <v>57159084871.330002</v>
      </c>
    </row>
    <row r="29" spans="1:4" ht="20.100000000000001" customHeight="1">
      <c r="A29" s="172" t="s">
        <v>818</v>
      </c>
      <c r="B29" s="173">
        <v>3426565488.9299998</v>
      </c>
      <c r="C29" s="173">
        <v>60716835.509999998</v>
      </c>
      <c r="D29" s="174">
        <v>3487282324.4400001</v>
      </c>
    </row>
    <row r="30" spans="1:4" ht="20.100000000000001" customHeight="1">
      <c r="A30" s="172" t="s">
        <v>819</v>
      </c>
      <c r="B30" s="173">
        <v>2172877596.9699998</v>
      </c>
      <c r="C30" s="173">
        <v>147397870.44999999</v>
      </c>
      <c r="D30" s="174">
        <v>2320275467.4200001</v>
      </c>
    </row>
    <row r="31" spans="1:4" ht="20.100000000000001" customHeight="1">
      <c r="A31" s="172" t="s">
        <v>820</v>
      </c>
      <c r="B31" s="173">
        <v>414681546.86000001</v>
      </c>
      <c r="C31" s="173">
        <v>36870617.420000002</v>
      </c>
      <c r="D31" s="174">
        <v>451552164.27999997</v>
      </c>
    </row>
    <row r="32" spans="1:4" ht="20.100000000000001" customHeight="1">
      <c r="A32" s="172" t="s">
        <v>821</v>
      </c>
      <c r="B32" s="173">
        <v>821067062.75999999</v>
      </c>
      <c r="C32" s="173">
        <v>9356517.5800000001</v>
      </c>
      <c r="D32" s="174">
        <v>830423580.34000003</v>
      </c>
    </row>
    <row r="33" spans="1:4" ht="20.100000000000001" customHeight="1">
      <c r="A33" s="172" t="s">
        <v>822</v>
      </c>
      <c r="B33" s="173">
        <v>157943509.15000001</v>
      </c>
      <c r="C33" s="173">
        <v>7889532.5700000003</v>
      </c>
      <c r="D33" s="174">
        <v>165833041.72</v>
      </c>
    </row>
    <row r="34" spans="1:4" ht="20.100000000000001" customHeight="1">
      <c r="A34" s="172" t="s">
        <v>823</v>
      </c>
      <c r="B34" s="173">
        <v>389968468.08999997</v>
      </c>
      <c r="C34" s="173">
        <v>17302906.710000001</v>
      </c>
      <c r="D34" s="174">
        <v>407271374.80000001</v>
      </c>
    </row>
    <row r="35" spans="1:4" ht="20.100000000000001" customHeight="1">
      <c r="A35" s="172" t="s">
        <v>824</v>
      </c>
      <c r="B35" s="173">
        <v>696458865.38999999</v>
      </c>
      <c r="C35" s="173">
        <v>47586400</v>
      </c>
      <c r="D35" s="174">
        <v>744045265.38999999</v>
      </c>
    </row>
    <row r="36" spans="1:4" ht="20.100000000000001" customHeight="1">
      <c r="A36" s="172" t="s">
        <v>825</v>
      </c>
      <c r="B36" s="173">
        <v>480640078.17000002</v>
      </c>
      <c r="C36" s="173">
        <v>1118073</v>
      </c>
      <c r="D36" s="174">
        <v>481758151.17000002</v>
      </c>
    </row>
    <row r="37" spans="1:4" ht="20.100000000000001" customHeight="1">
      <c r="A37" s="172" t="s">
        <v>826</v>
      </c>
      <c r="B37" s="173">
        <v>280284035.60000002</v>
      </c>
      <c r="C37" s="173">
        <v>13923769.16</v>
      </c>
      <c r="D37" s="174">
        <v>294207804.75999999</v>
      </c>
    </row>
    <row r="38" spans="1:4" ht="20.100000000000001" customHeight="1">
      <c r="A38" s="172" t="s">
        <v>827</v>
      </c>
      <c r="B38" s="173">
        <v>226806923.97</v>
      </c>
      <c r="C38" s="173">
        <v>38441.230000000003</v>
      </c>
      <c r="D38" s="174">
        <v>226845365.19999999</v>
      </c>
    </row>
    <row r="39" spans="1:4" ht="20.100000000000001" customHeight="1">
      <c r="A39" s="172" t="s">
        <v>828</v>
      </c>
      <c r="B39" s="173">
        <v>165040334.59</v>
      </c>
      <c r="C39" s="173">
        <v>2185469.64</v>
      </c>
      <c r="D39" s="174">
        <v>167225804.22999999</v>
      </c>
    </row>
    <row r="40" spans="1:4" ht="20.100000000000001" customHeight="1">
      <c r="A40" s="172" t="s">
        <v>829</v>
      </c>
      <c r="B40" s="173">
        <v>49558321.590000004</v>
      </c>
      <c r="C40" s="173">
        <v>3370832.72</v>
      </c>
      <c r="D40" s="174">
        <v>52929154.310000002</v>
      </c>
    </row>
    <row r="41" spans="1:4" ht="20.100000000000001" customHeight="1">
      <c r="A41" s="172" t="s">
        <v>830</v>
      </c>
      <c r="B41" s="173">
        <v>20776607.309999999</v>
      </c>
      <c r="C41" s="173">
        <v>155987.76</v>
      </c>
      <c r="D41" s="174">
        <v>20932595.07</v>
      </c>
    </row>
    <row r="42" spans="1:4" ht="20.100000000000001" customHeight="1">
      <c r="A42" s="172" t="s">
        <v>831</v>
      </c>
      <c r="B42" s="173">
        <v>15342655.92</v>
      </c>
      <c r="C42" s="173">
        <v>138809.01</v>
      </c>
      <c r="D42" s="174">
        <v>15481464.93</v>
      </c>
    </row>
    <row r="43" spans="1:4" ht="20.100000000000001" customHeight="1">
      <c r="A43" s="172" t="s">
        <v>832</v>
      </c>
      <c r="B43" s="173">
        <v>2199843.02</v>
      </c>
      <c r="C43" s="173">
        <v>3812878.07</v>
      </c>
      <c r="D43" s="174">
        <v>6012721.0899999999</v>
      </c>
    </row>
    <row r="44" spans="1:4" ht="20.100000000000001" customHeight="1">
      <c r="A44" s="175" t="s">
        <v>833</v>
      </c>
      <c r="B44" s="115">
        <v>96372626.609999999</v>
      </c>
      <c r="C44" s="115">
        <v>30411415.449999999</v>
      </c>
      <c r="D44" s="176">
        <v>126784042.06</v>
      </c>
    </row>
    <row r="45" spans="1:4" ht="22.5">
      <c r="A45" s="171" t="s">
        <v>834</v>
      </c>
      <c r="B45" s="113">
        <v>14829783887.9</v>
      </c>
      <c r="C45" s="113">
        <v>19603228.73</v>
      </c>
      <c r="D45" s="114">
        <v>14849387116.629999</v>
      </c>
    </row>
    <row r="46" spans="1:4" ht="21" customHeight="1">
      <c r="A46" s="172" t="s">
        <v>835</v>
      </c>
      <c r="B46" s="173">
        <v>11104339201.889999</v>
      </c>
      <c r="C46" s="173">
        <v>4671641.74</v>
      </c>
      <c r="D46" s="174">
        <v>11109010843.629999</v>
      </c>
    </row>
    <row r="47" spans="1:4" ht="21" customHeight="1">
      <c r="A47" s="201" t="s">
        <v>836</v>
      </c>
      <c r="B47" s="173">
        <v>1501781533.5999999</v>
      </c>
      <c r="C47" s="173">
        <v>2755800.27</v>
      </c>
      <c r="D47" s="174">
        <v>1504537333.8699999</v>
      </c>
    </row>
    <row r="48" spans="1:4" ht="21" customHeight="1">
      <c r="A48" s="172" t="s">
        <v>837</v>
      </c>
      <c r="B48" s="173">
        <v>1212454938.22</v>
      </c>
      <c r="C48" s="173">
        <v>1488275.63</v>
      </c>
      <c r="D48" s="174">
        <v>1213943213.8499999</v>
      </c>
    </row>
    <row r="49" spans="1:4" ht="21" customHeight="1">
      <c r="A49" s="172" t="s">
        <v>838</v>
      </c>
      <c r="B49" s="173">
        <v>273030376.26999998</v>
      </c>
      <c r="C49" s="173">
        <v>489061.22</v>
      </c>
      <c r="D49" s="174">
        <v>273519437.49000001</v>
      </c>
    </row>
    <row r="50" spans="1:4" ht="21" customHeight="1">
      <c r="A50" s="172" t="s">
        <v>839</v>
      </c>
      <c r="B50" s="173">
        <v>267448213.93000001</v>
      </c>
      <c r="C50" s="173">
        <v>3713925.85</v>
      </c>
      <c r="D50" s="174">
        <v>271162139.77999997</v>
      </c>
    </row>
    <row r="51" spans="1:4" ht="21" customHeight="1">
      <c r="A51" s="172" t="s">
        <v>840</v>
      </c>
      <c r="B51" s="173">
        <v>310485697.33999997</v>
      </c>
      <c r="C51" s="173">
        <v>359609.37</v>
      </c>
      <c r="D51" s="174">
        <v>310845306.70999998</v>
      </c>
    </row>
    <row r="52" spans="1:4" ht="21" customHeight="1">
      <c r="A52" s="172" t="s">
        <v>841</v>
      </c>
      <c r="B52" s="173">
        <v>123848177.41</v>
      </c>
      <c r="C52" s="173">
        <v>178406.81</v>
      </c>
      <c r="D52" s="174">
        <v>124026584.22</v>
      </c>
    </row>
    <row r="53" spans="1:4" ht="21" customHeight="1">
      <c r="A53" s="172" t="s">
        <v>842</v>
      </c>
      <c r="B53" s="173">
        <v>19369.62</v>
      </c>
      <c r="C53" s="173">
        <v>3382.89</v>
      </c>
      <c r="D53" s="174">
        <v>22752.51</v>
      </c>
    </row>
    <row r="54" spans="1:4" ht="21" customHeight="1">
      <c r="A54" s="172" t="s">
        <v>843</v>
      </c>
      <c r="B54" s="173">
        <v>6755887.5099999998</v>
      </c>
      <c r="C54" s="173">
        <v>10029.370000000001</v>
      </c>
      <c r="D54" s="174">
        <v>6765916.8799999999</v>
      </c>
    </row>
    <row r="55" spans="1:4" ht="21" customHeight="1">
      <c r="A55" s="172" t="s">
        <v>844</v>
      </c>
      <c r="B55" s="173">
        <v>5332185.9800000004</v>
      </c>
      <c r="C55" s="173">
        <v>25058.25</v>
      </c>
      <c r="D55" s="174">
        <v>5357244.2300000004</v>
      </c>
    </row>
    <row r="56" spans="1:4" ht="21" customHeight="1">
      <c r="A56" s="172" t="s">
        <v>845</v>
      </c>
      <c r="B56" s="173">
        <v>2161784.54</v>
      </c>
      <c r="C56" s="173">
        <v>466934.78</v>
      </c>
      <c r="D56" s="174">
        <v>2628719.3199999998</v>
      </c>
    </row>
    <row r="57" spans="1:4" ht="23.25" customHeight="1">
      <c r="A57" s="175" t="s">
        <v>846</v>
      </c>
      <c r="B57" s="115">
        <v>22126521.59</v>
      </c>
      <c r="C57" s="115">
        <v>5441102.5499999998</v>
      </c>
      <c r="D57" s="176">
        <v>27567624.140000001</v>
      </c>
    </row>
    <row r="58" spans="1:4" ht="32.25" customHeight="1">
      <c r="A58" s="171" t="s">
        <v>847</v>
      </c>
      <c r="B58" s="113">
        <v>4801126492.7399998</v>
      </c>
      <c r="C58" s="113">
        <v>67716.55</v>
      </c>
      <c r="D58" s="114">
        <v>4801194209.29</v>
      </c>
    </row>
    <row r="59" spans="1:4">
      <c r="A59" s="172" t="s">
        <v>848</v>
      </c>
      <c r="B59" s="173">
        <v>4793467017.5</v>
      </c>
      <c r="C59" s="173">
        <v>7373.28</v>
      </c>
      <c r="D59" s="174">
        <v>4793474390.7799997</v>
      </c>
    </row>
    <row r="60" spans="1:4" ht="22.5">
      <c r="A60" s="172" t="s">
        <v>849</v>
      </c>
      <c r="B60" s="173">
        <v>2486047.31</v>
      </c>
      <c r="C60" s="173">
        <v>0</v>
      </c>
      <c r="D60" s="174">
        <v>2486047.31</v>
      </c>
    </row>
    <row r="61" spans="1:4">
      <c r="A61" s="175" t="s">
        <v>850</v>
      </c>
      <c r="B61" s="115">
        <v>5173427.93</v>
      </c>
      <c r="C61" s="115">
        <v>60343.27</v>
      </c>
      <c r="D61" s="176">
        <v>5233771.2</v>
      </c>
    </row>
    <row r="62" spans="1:4" ht="22.5">
      <c r="A62" s="171" t="s">
        <v>851</v>
      </c>
      <c r="B62" s="113">
        <v>3892134252.3299999</v>
      </c>
      <c r="C62" s="113">
        <v>54452883.200000003</v>
      </c>
      <c r="D62" s="114">
        <v>3946587135.5300002</v>
      </c>
    </row>
    <row r="63" spans="1:4">
      <c r="A63" s="172" t="s">
        <v>852</v>
      </c>
      <c r="B63" s="173">
        <v>562367454.25999999</v>
      </c>
      <c r="C63" s="173">
        <v>44354744.530000001</v>
      </c>
      <c r="D63" s="174">
        <v>606722198.78999996</v>
      </c>
    </row>
    <row r="64" spans="1:4" ht="33.75">
      <c r="A64" s="172" t="s">
        <v>853</v>
      </c>
      <c r="B64" s="173">
        <v>3027730429.0300002</v>
      </c>
      <c r="C64" s="173">
        <v>319301.38</v>
      </c>
      <c r="D64" s="174">
        <v>3028049730.4099998</v>
      </c>
    </row>
    <row r="65" spans="1:4">
      <c r="A65" s="172" t="s">
        <v>854</v>
      </c>
      <c r="B65" s="173">
        <v>146140584.94999999</v>
      </c>
      <c r="C65" s="173">
        <v>151.47</v>
      </c>
      <c r="D65" s="174">
        <v>146140736.41999999</v>
      </c>
    </row>
    <row r="66" spans="1:4" ht="22.5">
      <c r="A66" s="172" t="s">
        <v>855</v>
      </c>
      <c r="B66" s="173">
        <v>79528582.290000007</v>
      </c>
      <c r="C66" s="173">
        <v>5672477.8399999999</v>
      </c>
      <c r="D66" s="174">
        <v>85201060.129999995</v>
      </c>
    </row>
    <row r="67" spans="1:4">
      <c r="A67" s="201" t="s">
        <v>856</v>
      </c>
      <c r="B67" s="173">
        <v>30520074.170000002</v>
      </c>
      <c r="C67" s="173">
        <v>393377.61</v>
      </c>
      <c r="D67" s="174">
        <v>30913451.780000001</v>
      </c>
    </row>
    <row r="68" spans="1:4">
      <c r="A68" s="175" t="s">
        <v>857</v>
      </c>
      <c r="B68" s="115">
        <v>45847127.630000003</v>
      </c>
      <c r="C68" s="115">
        <v>3712830.37</v>
      </c>
      <c r="D68" s="176">
        <v>49559958</v>
      </c>
    </row>
    <row r="69" spans="1:4" ht="28.5" customHeight="1">
      <c r="A69" s="169" t="s">
        <v>858</v>
      </c>
      <c r="B69" s="112">
        <v>21582611413.400002</v>
      </c>
      <c r="C69" s="112">
        <v>1076282286.1800001</v>
      </c>
      <c r="D69" s="170">
        <v>22658893699.580002</v>
      </c>
    </row>
    <row r="70" spans="1:4" ht="25.5" customHeight="1">
      <c r="A70" s="171" t="s">
        <v>859</v>
      </c>
      <c r="B70" s="113">
        <v>348317220.91000003</v>
      </c>
      <c r="C70" s="113">
        <v>26050130.989999998</v>
      </c>
      <c r="D70" s="114">
        <v>374367351.89999998</v>
      </c>
    </row>
    <row r="71" spans="1:4">
      <c r="A71" s="172" t="s">
        <v>860</v>
      </c>
      <c r="B71" s="173">
        <v>7518087.0199999996</v>
      </c>
      <c r="C71" s="173">
        <v>1877505.09</v>
      </c>
      <c r="D71" s="174">
        <v>9395592.1099999994</v>
      </c>
    </row>
    <row r="72" spans="1:4" ht="22.5">
      <c r="A72" s="172" t="s">
        <v>861</v>
      </c>
      <c r="B72" s="173">
        <v>181090877.30000001</v>
      </c>
      <c r="C72" s="173">
        <v>0</v>
      </c>
      <c r="D72" s="174">
        <v>181090877.30000001</v>
      </c>
    </row>
    <row r="73" spans="1:4" ht="22.5">
      <c r="A73" s="172" t="s">
        <v>862</v>
      </c>
      <c r="B73" s="173">
        <v>93618892.409999996</v>
      </c>
      <c r="C73" s="173">
        <v>21154187.57</v>
      </c>
      <c r="D73" s="174">
        <v>114773079.98</v>
      </c>
    </row>
    <row r="74" spans="1:4">
      <c r="A74" s="175" t="s">
        <v>863</v>
      </c>
      <c r="B74" s="115">
        <v>66089364.18</v>
      </c>
      <c r="C74" s="115">
        <v>3018438.33</v>
      </c>
      <c r="D74" s="176">
        <v>69107802.510000005</v>
      </c>
    </row>
    <row r="75" spans="1:4">
      <c r="A75" s="171" t="s">
        <v>864</v>
      </c>
      <c r="B75" s="113">
        <v>8251934562.5600004</v>
      </c>
      <c r="C75" s="113">
        <v>447471395.89999998</v>
      </c>
      <c r="D75" s="114">
        <v>8699405958.4599991</v>
      </c>
    </row>
    <row r="76" spans="1:4" ht="33.75">
      <c r="A76" s="172" t="s">
        <v>939</v>
      </c>
      <c r="B76" s="173">
        <v>3157582.73</v>
      </c>
      <c r="C76" s="173">
        <v>0</v>
      </c>
      <c r="D76" s="174">
        <v>3157582.73</v>
      </c>
    </row>
    <row r="77" spans="1:4" ht="33.75">
      <c r="A77" s="172" t="s">
        <v>934</v>
      </c>
      <c r="B77" s="173">
        <v>0</v>
      </c>
      <c r="C77" s="173">
        <v>0</v>
      </c>
      <c r="D77" s="174">
        <v>0</v>
      </c>
    </row>
    <row r="78" spans="1:4" ht="22.5">
      <c r="A78" s="172" t="s">
        <v>865</v>
      </c>
      <c r="B78" s="173">
        <v>591675649.5</v>
      </c>
      <c r="C78" s="173">
        <v>86815291.739999995</v>
      </c>
      <c r="D78" s="174">
        <v>678490941.24000001</v>
      </c>
    </row>
    <row r="79" spans="1:4" ht="33.75">
      <c r="A79" s="172" t="s">
        <v>866</v>
      </c>
      <c r="B79" s="173">
        <v>794303522.08000004</v>
      </c>
      <c r="C79" s="173">
        <v>521601.05</v>
      </c>
      <c r="D79" s="174">
        <v>794825123.13</v>
      </c>
    </row>
    <row r="80" spans="1:4" ht="22.5">
      <c r="A80" s="172" t="s">
        <v>937</v>
      </c>
      <c r="B80" s="173">
        <v>3365350646</v>
      </c>
      <c r="C80" s="173">
        <v>0</v>
      </c>
      <c r="D80" s="174">
        <v>3365350646</v>
      </c>
    </row>
    <row r="81" spans="1:4">
      <c r="A81" s="172" t="s">
        <v>867</v>
      </c>
      <c r="B81" s="173">
        <v>1411804478.4100001</v>
      </c>
      <c r="C81" s="173">
        <v>1004229.73</v>
      </c>
      <c r="D81" s="174">
        <v>1412808708.1400001</v>
      </c>
    </row>
    <row r="82" spans="1:4" ht="33.75">
      <c r="A82" s="172" t="s">
        <v>868</v>
      </c>
      <c r="B82" s="173">
        <v>151987148.80000001</v>
      </c>
      <c r="C82" s="173">
        <v>669268.47</v>
      </c>
      <c r="D82" s="174">
        <v>152656417.27000001</v>
      </c>
    </row>
    <row r="83" spans="1:4" ht="45">
      <c r="A83" s="172" t="s">
        <v>869</v>
      </c>
      <c r="B83" s="173">
        <v>83813371.109999999</v>
      </c>
      <c r="C83" s="173">
        <v>37383539.229999997</v>
      </c>
      <c r="D83" s="174">
        <v>121196910.34</v>
      </c>
    </row>
    <row r="84" spans="1:4" ht="33.75">
      <c r="A84" s="172" t="s">
        <v>870</v>
      </c>
      <c r="B84" s="173">
        <v>226238260.02000001</v>
      </c>
      <c r="C84" s="173">
        <v>5425857.25</v>
      </c>
      <c r="D84" s="174">
        <v>231664117.27000001</v>
      </c>
    </row>
    <row r="85" spans="1:4" ht="22.5">
      <c r="A85" s="172" t="s">
        <v>871</v>
      </c>
      <c r="B85" s="173">
        <v>32073720.859999999</v>
      </c>
      <c r="C85" s="173">
        <v>26497313.77</v>
      </c>
      <c r="D85" s="174">
        <v>58571034.630000003</v>
      </c>
    </row>
    <row r="86" spans="1:4">
      <c r="A86" s="201" t="s">
        <v>872</v>
      </c>
      <c r="B86" s="173">
        <v>176218036.94999999</v>
      </c>
      <c r="C86" s="173">
        <v>48272364.740000002</v>
      </c>
      <c r="D86" s="174">
        <v>224490401.69</v>
      </c>
    </row>
    <row r="87" spans="1:4" ht="33.75">
      <c r="A87" s="172" t="s">
        <v>873</v>
      </c>
      <c r="B87" s="173">
        <v>66262402.82</v>
      </c>
      <c r="C87" s="173">
        <v>28397652.829999998</v>
      </c>
      <c r="D87" s="174">
        <v>94660055.650000006</v>
      </c>
    </row>
    <row r="88" spans="1:4">
      <c r="A88" s="172" t="s">
        <v>874</v>
      </c>
      <c r="B88" s="173">
        <v>90498350.209999993</v>
      </c>
      <c r="C88" s="173">
        <v>0</v>
      </c>
      <c r="D88" s="174">
        <v>90498350.209999993</v>
      </c>
    </row>
    <row r="89" spans="1:4">
      <c r="A89" s="175" t="s">
        <v>875</v>
      </c>
      <c r="B89" s="115">
        <v>1258551393.0699999</v>
      </c>
      <c r="C89" s="115">
        <v>212484277.09</v>
      </c>
      <c r="D89" s="176">
        <v>1471035670.1600001</v>
      </c>
    </row>
    <row r="90" spans="1:4" ht="23.25" customHeight="1">
      <c r="A90" s="171" t="s">
        <v>876</v>
      </c>
      <c r="B90" s="113">
        <v>119319597.51000001</v>
      </c>
      <c r="C90" s="113">
        <v>8158852.2300000004</v>
      </c>
      <c r="D90" s="114">
        <v>127478449.73999999</v>
      </c>
    </row>
    <row r="91" spans="1:4" ht="33.75">
      <c r="A91" s="172" t="s">
        <v>877</v>
      </c>
      <c r="B91" s="173">
        <v>20007773.57</v>
      </c>
      <c r="C91" s="173">
        <v>0</v>
      </c>
      <c r="D91" s="174">
        <v>20007773.57</v>
      </c>
    </row>
    <row r="92" spans="1:4" ht="22.5">
      <c r="A92" s="172" t="s">
        <v>878</v>
      </c>
      <c r="B92" s="173">
        <v>26046842.559999999</v>
      </c>
      <c r="C92" s="173">
        <v>7055028.8899999997</v>
      </c>
      <c r="D92" s="174">
        <v>33101871.449999999</v>
      </c>
    </row>
    <row r="93" spans="1:4" ht="45">
      <c r="A93" s="172" t="s">
        <v>949</v>
      </c>
      <c r="B93" s="173">
        <v>35266211.560000002</v>
      </c>
      <c r="C93" s="173">
        <v>0</v>
      </c>
      <c r="D93" s="174">
        <v>35266211.560000002</v>
      </c>
    </row>
    <row r="94" spans="1:4" ht="45">
      <c r="A94" s="172" t="s">
        <v>879</v>
      </c>
      <c r="B94" s="173">
        <v>4727702.55</v>
      </c>
      <c r="C94" s="173">
        <v>0</v>
      </c>
      <c r="D94" s="174">
        <v>4727702.55</v>
      </c>
    </row>
    <row r="95" spans="1:4" ht="90">
      <c r="A95" s="172" t="s">
        <v>880</v>
      </c>
      <c r="B95" s="173">
        <v>6921622.2599999998</v>
      </c>
      <c r="C95" s="173">
        <v>34343.15</v>
      </c>
      <c r="D95" s="174">
        <v>6955965.4100000001</v>
      </c>
    </row>
    <row r="96" spans="1:4" ht="56.25">
      <c r="A96" s="172" t="s">
        <v>881</v>
      </c>
      <c r="B96" s="173">
        <v>12070097.33</v>
      </c>
      <c r="C96" s="173">
        <v>608993.78</v>
      </c>
      <c r="D96" s="174">
        <v>12679091.109999999</v>
      </c>
    </row>
    <row r="97" spans="1:4">
      <c r="A97" s="172" t="s">
        <v>882</v>
      </c>
      <c r="B97" s="173">
        <v>7295608.1200000001</v>
      </c>
      <c r="C97" s="173">
        <v>323944.25</v>
      </c>
      <c r="D97" s="174">
        <v>7619552.3700000001</v>
      </c>
    </row>
    <row r="98" spans="1:4" ht="22.5">
      <c r="A98" s="172" t="s">
        <v>883</v>
      </c>
      <c r="B98" s="173">
        <v>318121.94</v>
      </c>
      <c r="C98" s="173">
        <v>5649.7</v>
      </c>
      <c r="D98" s="174">
        <v>323771.64</v>
      </c>
    </row>
    <row r="99" spans="1:4" ht="22.5">
      <c r="A99" s="172" t="s">
        <v>884</v>
      </c>
      <c r="B99" s="173">
        <v>1517792.01</v>
      </c>
      <c r="C99" s="173">
        <v>49387.6</v>
      </c>
      <c r="D99" s="174">
        <v>1567179.61</v>
      </c>
    </row>
    <row r="100" spans="1:4">
      <c r="A100" s="175" t="s">
        <v>885</v>
      </c>
      <c r="B100" s="115">
        <v>5147825.6100000003</v>
      </c>
      <c r="C100" s="115">
        <v>81504.86</v>
      </c>
      <c r="D100" s="176">
        <v>5229330.47</v>
      </c>
    </row>
    <row r="101" spans="1:4" ht="22.5">
      <c r="A101" s="171" t="s">
        <v>886</v>
      </c>
      <c r="B101" s="113">
        <v>1846412173.3</v>
      </c>
      <c r="C101" s="113">
        <v>436.37</v>
      </c>
      <c r="D101" s="114">
        <v>1846412609.6700001</v>
      </c>
    </row>
    <row r="102" spans="1:4" ht="33.75">
      <c r="A102" s="172" t="s">
        <v>887</v>
      </c>
      <c r="B102" s="173">
        <v>1846412141.74</v>
      </c>
      <c r="C102" s="173">
        <v>0</v>
      </c>
      <c r="D102" s="174">
        <v>1846412141.74</v>
      </c>
    </row>
    <row r="103" spans="1:4">
      <c r="A103" s="175" t="s">
        <v>888</v>
      </c>
      <c r="B103" s="115">
        <v>31.56</v>
      </c>
      <c r="C103" s="115">
        <v>436.37</v>
      </c>
      <c r="D103" s="176">
        <v>467.93</v>
      </c>
    </row>
    <row r="104" spans="1:4" ht="22.5">
      <c r="A104" s="171" t="s">
        <v>889</v>
      </c>
      <c r="B104" s="113">
        <v>1366758301.5599999</v>
      </c>
      <c r="C104" s="113">
        <v>95453462.430000007</v>
      </c>
      <c r="D104" s="114">
        <v>1462211763.99</v>
      </c>
    </row>
    <row r="105" spans="1:4" ht="45">
      <c r="A105" s="172" t="s">
        <v>926</v>
      </c>
      <c r="B105" s="173">
        <v>92915984.349999994</v>
      </c>
      <c r="C105" s="173">
        <v>0</v>
      </c>
      <c r="D105" s="174">
        <v>92915984.349999994</v>
      </c>
    </row>
    <row r="106" spans="1:4" ht="33.75">
      <c r="A106" s="201" t="s">
        <v>890</v>
      </c>
      <c r="B106" s="173">
        <v>446637406.36000001</v>
      </c>
      <c r="C106" s="173">
        <v>0</v>
      </c>
      <c r="D106" s="174">
        <v>446637406.36000001</v>
      </c>
    </row>
    <row r="107" spans="1:4" ht="56.25">
      <c r="A107" s="172" t="s">
        <v>891</v>
      </c>
      <c r="B107" s="173">
        <v>672530468.45000005</v>
      </c>
      <c r="C107" s="173">
        <v>0</v>
      </c>
      <c r="D107" s="174">
        <v>672530468.45000005</v>
      </c>
    </row>
    <row r="108" spans="1:4">
      <c r="A108" s="172" t="s">
        <v>892</v>
      </c>
      <c r="B108" s="173">
        <v>136059171.30000001</v>
      </c>
      <c r="C108" s="173">
        <v>95405614.109999999</v>
      </c>
      <c r="D108" s="174">
        <v>231464785.41</v>
      </c>
    </row>
    <row r="109" spans="1:4">
      <c r="A109" s="175" t="s">
        <v>893</v>
      </c>
      <c r="B109" s="115">
        <v>18615271.100000001</v>
      </c>
      <c r="C109" s="115">
        <v>47848.32</v>
      </c>
      <c r="D109" s="176">
        <v>18663119.420000002</v>
      </c>
    </row>
    <row r="110" spans="1:4">
      <c r="A110" s="171" t="s">
        <v>894</v>
      </c>
      <c r="B110" s="113">
        <v>8584485086.7200003</v>
      </c>
      <c r="C110" s="113">
        <v>301477869.69</v>
      </c>
      <c r="D110" s="114">
        <v>8885962956.4099998</v>
      </c>
    </row>
    <row r="111" spans="1:4">
      <c r="A111" s="172" t="s">
        <v>922</v>
      </c>
      <c r="B111" s="173">
        <v>90495.27</v>
      </c>
      <c r="C111" s="173">
        <v>0</v>
      </c>
      <c r="D111" s="174">
        <v>90495.27</v>
      </c>
    </row>
    <row r="112" spans="1:4">
      <c r="A112" s="172" t="s">
        <v>895</v>
      </c>
      <c r="B112" s="173">
        <v>2869776834.5100002</v>
      </c>
      <c r="C112" s="173">
        <v>0</v>
      </c>
      <c r="D112" s="174">
        <v>2869776834.5100002</v>
      </c>
    </row>
    <row r="113" spans="1:4" ht="27.75" customHeight="1">
      <c r="A113" s="172" t="s">
        <v>896</v>
      </c>
      <c r="B113" s="173">
        <v>753924080.80999994</v>
      </c>
      <c r="C113" s="173">
        <v>23634306.02</v>
      </c>
      <c r="D113" s="174">
        <v>777558386.83000004</v>
      </c>
    </row>
    <row r="114" spans="1:4" ht="33.75">
      <c r="A114" s="172" t="s">
        <v>927</v>
      </c>
      <c r="B114" s="173">
        <v>50</v>
      </c>
      <c r="C114" s="173">
        <v>110.8</v>
      </c>
      <c r="D114" s="174">
        <v>160.80000000000001</v>
      </c>
    </row>
    <row r="115" spans="1:4">
      <c r="A115" s="172" t="s">
        <v>897</v>
      </c>
      <c r="B115" s="173">
        <v>342545615.41000003</v>
      </c>
      <c r="C115" s="173">
        <v>129183892.31</v>
      </c>
      <c r="D115" s="174">
        <v>471729507.72000003</v>
      </c>
    </row>
    <row r="116" spans="1:4">
      <c r="A116" s="172" t="s">
        <v>898</v>
      </c>
      <c r="B116" s="173">
        <v>292073481.07999998</v>
      </c>
      <c r="C116" s="173">
        <v>91347385.019999996</v>
      </c>
      <c r="D116" s="174">
        <v>383420866.10000002</v>
      </c>
    </row>
    <row r="117" spans="1:4" ht="33.75">
      <c r="A117" s="172" t="s">
        <v>940</v>
      </c>
      <c r="B117" s="173">
        <v>15254.91</v>
      </c>
      <c r="C117" s="173">
        <v>0</v>
      </c>
      <c r="D117" s="174">
        <v>15254.91</v>
      </c>
    </row>
    <row r="118" spans="1:4" ht="22.5">
      <c r="A118" s="172" t="s">
        <v>899</v>
      </c>
      <c r="B118" s="173">
        <v>216572125.47999999</v>
      </c>
      <c r="C118" s="173">
        <v>0</v>
      </c>
      <c r="D118" s="174">
        <v>216572125.47999999</v>
      </c>
    </row>
    <row r="119" spans="1:4" ht="33.75">
      <c r="A119" s="172" t="s">
        <v>900</v>
      </c>
      <c r="B119" s="173">
        <v>188977805.86000001</v>
      </c>
      <c r="C119" s="173">
        <v>10512985.890000001</v>
      </c>
      <c r="D119" s="174">
        <v>199490791.75</v>
      </c>
    </row>
    <row r="120" spans="1:4" ht="45">
      <c r="A120" s="172" t="s">
        <v>950</v>
      </c>
      <c r="B120" s="173">
        <v>103000000</v>
      </c>
      <c r="C120" s="173">
        <v>0</v>
      </c>
      <c r="D120" s="174">
        <v>103000000</v>
      </c>
    </row>
    <row r="121" spans="1:4" ht="33.75">
      <c r="A121" s="172" t="s">
        <v>901</v>
      </c>
      <c r="B121" s="173">
        <v>53218709.909999996</v>
      </c>
      <c r="C121" s="173">
        <v>0</v>
      </c>
      <c r="D121" s="174">
        <v>53218709.909999996</v>
      </c>
    </row>
    <row r="122" spans="1:4" ht="33.75">
      <c r="A122" s="172" t="s">
        <v>928</v>
      </c>
      <c r="B122" s="173">
        <v>171000273.41999999</v>
      </c>
      <c r="C122" s="173">
        <v>0</v>
      </c>
      <c r="D122" s="174">
        <v>171000273.41999999</v>
      </c>
    </row>
    <row r="123" spans="1:4" ht="56.25">
      <c r="A123" s="172" t="s">
        <v>929</v>
      </c>
      <c r="B123" s="173">
        <v>210714474.37</v>
      </c>
      <c r="C123" s="173">
        <v>0</v>
      </c>
      <c r="D123" s="174">
        <v>210714474.37</v>
      </c>
    </row>
    <row r="124" spans="1:4" ht="22.5">
      <c r="A124" s="172" t="s">
        <v>902</v>
      </c>
      <c r="B124" s="173">
        <v>55356405.210000001</v>
      </c>
      <c r="C124" s="173">
        <v>1385560.36</v>
      </c>
      <c r="D124" s="174">
        <v>56741965.57</v>
      </c>
    </row>
    <row r="125" spans="1:4">
      <c r="A125" s="175" t="s">
        <v>903</v>
      </c>
      <c r="B125" s="115">
        <v>3327219480.48</v>
      </c>
      <c r="C125" s="115">
        <v>45413629.289999999</v>
      </c>
      <c r="D125" s="176">
        <v>3372633109.77</v>
      </c>
    </row>
    <row r="126" spans="1:4" ht="22.5">
      <c r="A126" s="198" t="s">
        <v>904</v>
      </c>
      <c r="B126" s="199">
        <v>1065384470.84</v>
      </c>
      <c r="C126" s="199">
        <v>197670138.56999999</v>
      </c>
      <c r="D126" s="200">
        <v>1263054609.4100001</v>
      </c>
    </row>
    <row r="127" spans="1:4" ht="22.5">
      <c r="A127" s="172" t="s">
        <v>905</v>
      </c>
      <c r="B127" s="173">
        <v>905003357.86000001</v>
      </c>
      <c r="C127" s="173">
        <v>175258484.84</v>
      </c>
      <c r="D127" s="174">
        <v>1080261842.7</v>
      </c>
    </row>
    <row r="128" spans="1:4" ht="20.25" customHeight="1">
      <c r="A128" s="175" t="s">
        <v>906</v>
      </c>
      <c r="B128" s="115">
        <v>160381112.97999999</v>
      </c>
      <c r="C128" s="115">
        <v>22411653.73</v>
      </c>
      <c r="D128" s="176">
        <v>182792766.71000001</v>
      </c>
    </row>
    <row r="129" spans="1:4" ht="22.5">
      <c r="A129" s="169" t="s">
        <v>907</v>
      </c>
      <c r="B129" s="112">
        <v>858908257.27999997</v>
      </c>
      <c r="C129" s="112">
        <v>2149315.4900000002</v>
      </c>
      <c r="D129" s="170">
        <v>861057572.76999998</v>
      </c>
    </row>
    <row r="130" spans="1:4" ht="22.5">
      <c r="A130" s="171" t="s">
        <v>908</v>
      </c>
      <c r="B130" s="113">
        <v>18132623.690000001</v>
      </c>
      <c r="C130" s="113">
        <v>744709.71</v>
      </c>
      <c r="D130" s="114">
        <v>18877333.399999999</v>
      </c>
    </row>
    <row r="131" spans="1:4" ht="22.5">
      <c r="A131" s="172" t="s">
        <v>909</v>
      </c>
      <c r="B131" s="173">
        <v>8047061.7999999998</v>
      </c>
      <c r="C131" s="173">
        <v>0</v>
      </c>
      <c r="D131" s="174">
        <v>8047061.7999999998</v>
      </c>
    </row>
    <row r="132" spans="1:4" ht="45">
      <c r="A132" s="172" t="s">
        <v>910</v>
      </c>
      <c r="B132" s="173">
        <v>866290.02</v>
      </c>
      <c r="C132" s="173">
        <v>0</v>
      </c>
      <c r="D132" s="174">
        <v>866290.02</v>
      </c>
    </row>
    <row r="133" spans="1:4" ht="22.5">
      <c r="A133" s="172" t="s">
        <v>911</v>
      </c>
      <c r="B133" s="173">
        <v>9119904.0399999991</v>
      </c>
      <c r="C133" s="173">
        <v>730254.76</v>
      </c>
      <c r="D133" s="174">
        <v>9850158.8000000007</v>
      </c>
    </row>
    <row r="134" spans="1:4" ht="24.75" customHeight="1">
      <c r="A134" s="175" t="s">
        <v>912</v>
      </c>
      <c r="B134" s="115">
        <v>99367.83</v>
      </c>
      <c r="C134" s="115">
        <v>14454.95</v>
      </c>
      <c r="D134" s="176">
        <v>113822.78</v>
      </c>
    </row>
    <row r="135" spans="1:4" ht="24.75" customHeight="1">
      <c r="A135" s="171" t="s">
        <v>913</v>
      </c>
      <c r="B135" s="113">
        <v>840775633.59000003</v>
      </c>
      <c r="C135" s="113">
        <v>1404605.78</v>
      </c>
      <c r="D135" s="114">
        <v>842180239.37</v>
      </c>
    </row>
    <row r="136" spans="1:4" ht="22.5">
      <c r="A136" s="172" t="s">
        <v>930</v>
      </c>
      <c r="B136" s="173">
        <v>430809012.72000003</v>
      </c>
      <c r="C136" s="173">
        <v>0</v>
      </c>
      <c r="D136" s="174">
        <v>430809012.72000003</v>
      </c>
    </row>
    <row r="137" spans="1:4" ht="45">
      <c r="A137" s="172" t="s">
        <v>941</v>
      </c>
      <c r="B137" s="173">
        <v>354414290.64999998</v>
      </c>
      <c r="C137" s="173">
        <v>0</v>
      </c>
      <c r="D137" s="174">
        <v>354414290.64999998</v>
      </c>
    </row>
    <row r="138" spans="1:4" ht="21" customHeight="1">
      <c r="A138" s="175" t="s">
        <v>914</v>
      </c>
      <c r="B138" s="115">
        <v>55552330.219999999</v>
      </c>
      <c r="C138" s="115">
        <v>1404605.78</v>
      </c>
      <c r="D138" s="176">
        <v>56956936</v>
      </c>
    </row>
    <row r="139" spans="1:4" ht="22.5" customHeight="1">
      <c r="A139" s="169" t="s">
        <v>915</v>
      </c>
      <c r="B139" s="112">
        <v>150377082392.56</v>
      </c>
      <c r="C139" s="112">
        <v>0</v>
      </c>
      <c r="D139" s="170">
        <v>150377082392.56</v>
      </c>
    </row>
    <row r="140" spans="1:4" ht="24.75" customHeight="1">
      <c r="A140" s="171" t="s">
        <v>938</v>
      </c>
      <c r="B140" s="113">
        <v>150377082392.56</v>
      </c>
      <c r="C140" s="113">
        <v>0</v>
      </c>
      <c r="D140" s="114">
        <v>150377082392.56</v>
      </c>
    </row>
    <row r="141" spans="1:4" ht="22.5">
      <c r="A141" s="172" t="s">
        <v>916</v>
      </c>
      <c r="B141" s="173">
        <v>149285419768.56</v>
      </c>
      <c r="C141" s="173">
        <v>0</v>
      </c>
      <c r="D141" s="174">
        <v>149285419768.56</v>
      </c>
    </row>
    <row r="142" spans="1:4" ht="22.5">
      <c r="A142" s="172" t="s">
        <v>951</v>
      </c>
      <c r="B142" s="173">
        <v>1050000000</v>
      </c>
      <c r="C142" s="173">
        <v>0</v>
      </c>
      <c r="D142" s="174">
        <v>1050000000</v>
      </c>
    </row>
    <row r="143" spans="1:4">
      <c r="A143" s="175" t="s">
        <v>931</v>
      </c>
      <c r="B143" s="115">
        <v>41662624</v>
      </c>
      <c r="C143" s="115">
        <v>0</v>
      </c>
      <c r="D143" s="176">
        <v>41662624</v>
      </c>
    </row>
    <row r="144" spans="1:4" ht="26.25" customHeight="1">
      <c r="A144" s="177" t="s">
        <v>64</v>
      </c>
      <c r="B144" s="142">
        <v>356312869994.28998</v>
      </c>
      <c r="C144" s="142">
        <v>4681410164.4200001</v>
      </c>
      <c r="D144" s="178">
        <v>360994280158.71002</v>
      </c>
    </row>
  </sheetData>
  <mergeCells count="1">
    <mergeCell ref="A4:E4"/>
  </mergeCells>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83"/>
  <sheetViews>
    <sheetView showGridLines="0" workbookViewId="0">
      <selection activeCell="A68" sqref="A68:D83"/>
    </sheetView>
  </sheetViews>
  <sheetFormatPr defaultRowHeight="12.75"/>
  <cols>
    <col min="1" max="1" width="49.7109375" style="82" customWidth="1"/>
    <col min="2" max="2" width="15.85546875" style="82" customWidth="1"/>
    <col min="3" max="3" width="14" style="82" customWidth="1"/>
    <col min="4" max="4" width="17.28515625" style="82" customWidth="1"/>
    <col min="5" max="5" width="6.5703125" style="82" customWidth="1"/>
    <col min="6" max="6" width="4.7109375" style="82" customWidth="1"/>
    <col min="7" max="16384" width="9.140625" style="82"/>
  </cols>
  <sheetData>
    <row r="1" spans="1:5" s="81" customFormat="1" ht="14.45" customHeight="1">
      <c r="A1" s="223" t="s">
        <v>366</v>
      </c>
      <c r="B1" s="223"/>
      <c r="C1" s="223"/>
      <c r="D1" s="223"/>
      <c r="E1" s="83"/>
    </row>
    <row r="2" spans="1:5" s="81" customFormat="1" ht="13.5" customHeight="1">
      <c r="A2" s="225"/>
      <c r="B2" s="225"/>
      <c r="C2" s="225"/>
      <c r="D2" s="225"/>
      <c r="E2" s="225"/>
    </row>
    <row r="3" spans="1:5" s="81" customFormat="1" ht="16.5" customHeight="1">
      <c r="A3" s="100" t="s">
        <v>944</v>
      </c>
      <c r="B3" s="100"/>
      <c r="C3" s="100"/>
      <c r="D3" s="100"/>
      <c r="E3" s="100"/>
    </row>
    <row r="4" spans="1:5" s="81" customFormat="1" ht="12.75" customHeight="1"/>
    <row r="5" spans="1:5" s="81" customFormat="1" ht="12" customHeight="1"/>
    <row r="6" spans="1:5" s="81" customFormat="1" ht="18.2" customHeight="1">
      <c r="A6" s="226" t="s">
        <v>105</v>
      </c>
      <c r="B6" s="226"/>
      <c r="C6" s="226"/>
    </row>
    <row r="7" spans="1:5" s="81" customFormat="1" ht="21.95" customHeight="1"/>
    <row r="8" spans="1:5" s="81" customFormat="1" ht="15.4" customHeight="1">
      <c r="A8" s="227" t="s">
        <v>776</v>
      </c>
      <c r="B8" s="228" t="s">
        <v>777</v>
      </c>
      <c r="C8" s="228"/>
      <c r="D8" s="228"/>
    </row>
    <row r="9" spans="1:5" s="81" customFormat="1" ht="21.4" customHeight="1">
      <c r="A9" s="227"/>
      <c r="B9" s="84" t="s">
        <v>639</v>
      </c>
      <c r="C9" s="84" t="s">
        <v>640</v>
      </c>
      <c r="D9" s="85" t="s">
        <v>14</v>
      </c>
    </row>
    <row r="10" spans="1:5" s="81" customFormat="1" ht="15.4" customHeight="1">
      <c r="A10" s="86" t="s">
        <v>778</v>
      </c>
      <c r="B10" s="87">
        <v>124873869387.56</v>
      </c>
      <c r="C10" s="87">
        <v>4842822060.6199999</v>
      </c>
      <c r="D10" s="88">
        <v>129716691448.17999</v>
      </c>
    </row>
    <row r="11" spans="1:5" s="81" customFormat="1" ht="15.4" customHeight="1">
      <c r="A11" s="86" t="s">
        <v>779</v>
      </c>
      <c r="B11" s="87">
        <v>190825305.46000001</v>
      </c>
      <c r="C11" s="87">
        <v>40061357.539999999</v>
      </c>
      <c r="D11" s="88">
        <v>230886663</v>
      </c>
    </row>
    <row r="12" spans="1:5" s="81" customFormat="1" ht="15.4" customHeight="1">
      <c r="A12" s="86" t="s">
        <v>780</v>
      </c>
      <c r="B12" s="87">
        <v>59358019217.18</v>
      </c>
      <c r="C12" s="87">
        <v>971990587.15999997</v>
      </c>
      <c r="D12" s="88">
        <v>60330009804.339996</v>
      </c>
    </row>
    <row r="13" spans="1:5" s="81" customFormat="1" ht="15.4" customHeight="1">
      <c r="A13" s="86" t="s">
        <v>781</v>
      </c>
      <c r="B13" s="87">
        <v>3261210403.1900001</v>
      </c>
      <c r="C13" s="87">
        <v>302856433.58999997</v>
      </c>
      <c r="D13" s="88">
        <v>3564066836.7800002</v>
      </c>
    </row>
    <row r="14" spans="1:5" s="81" customFormat="1" ht="15.4" customHeight="1">
      <c r="A14" s="86" t="s">
        <v>782</v>
      </c>
      <c r="B14" s="87">
        <v>1361072532.79</v>
      </c>
      <c r="C14" s="87">
        <v>51622356.950000003</v>
      </c>
      <c r="D14" s="88">
        <v>1412694889.74</v>
      </c>
    </row>
    <row r="15" spans="1:5" s="81" customFormat="1" ht="15.4" customHeight="1">
      <c r="A15" s="86" t="s">
        <v>783</v>
      </c>
      <c r="B15" s="87">
        <v>23912300487.389999</v>
      </c>
      <c r="C15" s="87">
        <v>1023599528.84</v>
      </c>
      <c r="D15" s="88">
        <v>24935900016.23</v>
      </c>
    </row>
    <row r="16" spans="1:5" s="81" customFormat="1" ht="15.4" customHeight="1">
      <c r="A16" s="86" t="s">
        <v>784</v>
      </c>
      <c r="B16" s="87">
        <v>14696261417.84</v>
      </c>
      <c r="C16" s="87">
        <v>1137159296.9100001</v>
      </c>
      <c r="D16" s="88">
        <v>15833420714.75</v>
      </c>
    </row>
    <row r="17" spans="1:4" s="81" customFormat="1" ht="15.4" customHeight="1">
      <c r="A17" s="86" t="s">
        <v>785</v>
      </c>
      <c r="B17" s="87">
        <v>199095533.19</v>
      </c>
      <c r="C17" s="87">
        <v>39129840.909999996</v>
      </c>
      <c r="D17" s="88">
        <v>238225374.09999999</v>
      </c>
    </row>
    <row r="18" spans="1:4" s="81" customFormat="1" ht="15.4" customHeight="1">
      <c r="A18" s="86" t="s">
        <v>786</v>
      </c>
      <c r="B18" s="87">
        <v>3099228155.27</v>
      </c>
      <c r="C18" s="87">
        <v>75823140.700000107</v>
      </c>
      <c r="D18" s="88">
        <v>3175051295.9699998</v>
      </c>
    </row>
    <row r="19" spans="1:4" s="81" customFormat="1" ht="15.4" customHeight="1">
      <c r="A19" s="86" t="s">
        <v>787</v>
      </c>
      <c r="B19" s="87">
        <v>9134629071.1000004</v>
      </c>
      <c r="C19" s="87">
        <v>231791195.06</v>
      </c>
      <c r="D19" s="88">
        <v>9366420266.1599998</v>
      </c>
    </row>
    <row r="20" spans="1:4" s="81" customFormat="1" ht="15.4" customHeight="1">
      <c r="A20" s="86" t="s">
        <v>788</v>
      </c>
      <c r="B20" s="87">
        <v>177773322.09</v>
      </c>
      <c r="C20" s="87">
        <v>63727362.700000003</v>
      </c>
      <c r="D20" s="88">
        <v>241500684.78999999</v>
      </c>
    </row>
    <row r="21" spans="1:4" s="81" customFormat="1" ht="15.4" customHeight="1">
      <c r="A21" s="86" t="s">
        <v>789</v>
      </c>
      <c r="B21" s="87">
        <v>552511266.63999999</v>
      </c>
      <c r="C21" s="87">
        <v>150543762.86000001</v>
      </c>
      <c r="D21" s="88">
        <v>703055029.5</v>
      </c>
    </row>
    <row r="22" spans="1:4" s="81" customFormat="1" ht="15.4" customHeight="1">
      <c r="A22" s="86" t="s">
        <v>790</v>
      </c>
      <c r="B22" s="87">
        <v>464966252.74000001</v>
      </c>
      <c r="C22" s="87">
        <v>1118473511.8399999</v>
      </c>
      <c r="D22" s="88">
        <v>1583439764.5799999</v>
      </c>
    </row>
    <row r="23" spans="1:4" s="81" customFormat="1" ht="26.1" customHeight="1">
      <c r="A23" s="89" t="s">
        <v>791</v>
      </c>
      <c r="B23" s="90">
        <v>241281762352.44</v>
      </c>
      <c r="C23" s="90">
        <v>10049600435.68</v>
      </c>
      <c r="D23" s="91">
        <v>251331362788.12</v>
      </c>
    </row>
    <row r="24" spans="1:4" s="81" customFormat="1" ht="33" customHeight="1"/>
    <row r="26" spans="1:4">
      <c r="A26" s="224" t="s">
        <v>106</v>
      </c>
      <c r="B26" s="224"/>
      <c r="C26" s="83"/>
      <c r="D26" s="83"/>
    </row>
    <row r="28" spans="1:4">
      <c r="A28" s="227" t="s">
        <v>776</v>
      </c>
      <c r="B28" s="228" t="s">
        <v>792</v>
      </c>
      <c r="C28" s="228"/>
      <c r="D28" s="228"/>
    </row>
    <row r="29" spans="1:4">
      <c r="A29" s="227"/>
      <c r="B29" s="84" t="s">
        <v>639</v>
      </c>
      <c r="C29" s="84" t="s">
        <v>640</v>
      </c>
      <c r="D29" s="85" t="s">
        <v>14</v>
      </c>
    </row>
    <row r="30" spans="1:4" ht="15.6" customHeight="1">
      <c r="A30" s="86" t="s">
        <v>778</v>
      </c>
      <c r="B30" s="87">
        <v>6689779854.9099998</v>
      </c>
      <c r="C30" s="87">
        <v>1278411085.8800001</v>
      </c>
      <c r="D30" s="88">
        <v>7968190940.79</v>
      </c>
    </row>
    <row r="31" spans="1:4" ht="15.6" customHeight="1">
      <c r="A31" s="86" t="s">
        <v>779</v>
      </c>
      <c r="B31" s="87">
        <v>1654229573.26</v>
      </c>
      <c r="C31" s="87">
        <v>885114348.22000003</v>
      </c>
      <c r="D31" s="88">
        <v>2539343921.48</v>
      </c>
    </row>
    <row r="32" spans="1:4" ht="15.6" customHeight="1">
      <c r="A32" s="86" t="s">
        <v>780</v>
      </c>
      <c r="B32" s="87">
        <v>7966523.0899999999</v>
      </c>
      <c r="C32" s="87">
        <v>7519982.7400000002</v>
      </c>
      <c r="D32" s="88">
        <v>15486505.83</v>
      </c>
    </row>
    <row r="33" spans="1:4" ht="15.6" customHeight="1">
      <c r="A33" s="86" t="s">
        <v>781</v>
      </c>
      <c r="B33" s="87">
        <v>14621614.33</v>
      </c>
      <c r="C33" s="87">
        <v>48979214.719999999</v>
      </c>
      <c r="D33" s="88">
        <v>63600829.049999997</v>
      </c>
    </row>
    <row r="34" spans="1:4" ht="15.6" customHeight="1">
      <c r="A34" s="86" t="s">
        <v>782</v>
      </c>
      <c r="B34" s="87">
        <v>2227461.5099999998</v>
      </c>
      <c r="C34" s="87">
        <v>17017085.73</v>
      </c>
      <c r="D34" s="88">
        <v>19244547.239999998</v>
      </c>
    </row>
    <row r="35" spans="1:4" ht="15.6" customHeight="1">
      <c r="A35" s="86" t="s">
        <v>783</v>
      </c>
      <c r="B35" s="87">
        <v>1041246936.47</v>
      </c>
      <c r="C35" s="87">
        <v>118834820.98</v>
      </c>
      <c r="D35" s="88">
        <v>1160081757.45</v>
      </c>
    </row>
    <row r="36" spans="1:4" ht="15.6" customHeight="1">
      <c r="A36" s="86" t="s">
        <v>784</v>
      </c>
      <c r="B36" s="87">
        <v>64210267.75</v>
      </c>
      <c r="C36" s="87">
        <v>171123616.72</v>
      </c>
      <c r="D36" s="88">
        <v>235333884.47</v>
      </c>
    </row>
    <row r="37" spans="1:4" ht="15.6" customHeight="1">
      <c r="A37" s="86" t="s">
        <v>785</v>
      </c>
      <c r="B37" s="87">
        <v>129237218.16</v>
      </c>
      <c r="C37" s="87">
        <v>76405498.200000003</v>
      </c>
      <c r="D37" s="88">
        <v>205642716.36000001</v>
      </c>
    </row>
    <row r="38" spans="1:4" ht="15.6" customHeight="1">
      <c r="A38" s="86" t="s">
        <v>786</v>
      </c>
      <c r="B38" s="87">
        <v>441052242.91000003</v>
      </c>
      <c r="C38" s="87">
        <v>664447845.46000004</v>
      </c>
      <c r="D38" s="88">
        <v>1105500088.3699999</v>
      </c>
    </row>
    <row r="39" spans="1:4" ht="15.6" customHeight="1">
      <c r="A39" s="86" t="s">
        <v>787</v>
      </c>
      <c r="B39" s="87">
        <v>691681923.37</v>
      </c>
      <c r="C39" s="87">
        <v>362517147.19</v>
      </c>
      <c r="D39" s="88">
        <v>1054199070.5599999</v>
      </c>
    </row>
    <row r="40" spans="1:4" ht="15.6" customHeight="1">
      <c r="A40" s="86" t="s">
        <v>788</v>
      </c>
      <c r="B40" s="87">
        <v>25234160.809999999</v>
      </c>
      <c r="C40" s="87">
        <v>41910311.490000002</v>
      </c>
      <c r="D40" s="88">
        <v>67144472.299999997</v>
      </c>
    </row>
    <row r="41" spans="1:4" ht="15.6" customHeight="1">
      <c r="A41" s="86" t="s">
        <v>789</v>
      </c>
      <c r="B41" s="87">
        <v>268829895.25999999</v>
      </c>
      <c r="C41" s="87">
        <v>31924869.370000001</v>
      </c>
      <c r="D41" s="88">
        <v>300754764.63</v>
      </c>
    </row>
    <row r="42" spans="1:4" ht="15.6" customHeight="1">
      <c r="A42" s="86" t="s">
        <v>790</v>
      </c>
      <c r="B42" s="87">
        <v>3297212.08</v>
      </c>
      <c r="C42" s="87">
        <v>948342.45</v>
      </c>
      <c r="D42" s="88">
        <v>4245554.53</v>
      </c>
    </row>
    <row r="43" spans="1:4" ht="21" customHeight="1">
      <c r="A43" s="89" t="s">
        <v>793</v>
      </c>
      <c r="B43" s="90">
        <v>11033614883.91</v>
      </c>
      <c r="C43" s="90">
        <v>3705154169.1500001</v>
      </c>
      <c r="D43" s="91">
        <v>14738769053.059999</v>
      </c>
    </row>
    <row r="46" spans="1:4" ht="17.25" customHeight="1">
      <c r="A46" s="224" t="s">
        <v>107</v>
      </c>
      <c r="B46" s="224"/>
    </row>
    <row r="48" spans="1:4">
      <c r="A48" s="227" t="s">
        <v>776</v>
      </c>
      <c r="B48" s="228" t="s">
        <v>794</v>
      </c>
      <c r="C48" s="228"/>
      <c r="D48" s="228"/>
    </row>
    <row r="49" spans="1:4">
      <c r="A49" s="227"/>
      <c r="B49" s="84" t="s">
        <v>639</v>
      </c>
      <c r="C49" s="84" t="s">
        <v>640</v>
      </c>
      <c r="D49" s="85" t="s">
        <v>14</v>
      </c>
    </row>
    <row r="50" spans="1:4" ht="15.6" customHeight="1">
      <c r="A50" s="86" t="s">
        <v>778</v>
      </c>
      <c r="B50" s="87">
        <v>97801235069.990005</v>
      </c>
      <c r="C50" s="87">
        <v>368984229.01999998</v>
      </c>
      <c r="D50" s="88">
        <v>98170219299.009995</v>
      </c>
    </row>
    <row r="51" spans="1:4" ht="15.6" customHeight="1">
      <c r="A51" s="86" t="s">
        <v>779</v>
      </c>
      <c r="B51" s="87"/>
      <c r="C51" s="87"/>
      <c r="D51" s="88"/>
    </row>
    <row r="52" spans="1:4" ht="15.6" customHeight="1">
      <c r="A52" s="86" t="s">
        <v>780</v>
      </c>
      <c r="B52" s="87"/>
      <c r="C52" s="87"/>
      <c r="D52" s="88"/>
    </row>
    <row r="53" spans="1:4" ht="15.6" customHeight="1">
      <c r="A53" s="86" t="s">
        <v>781</v>
      </c>
      <c r="B53" s="87"/>
      <c r="C53" s="87"/>
      <c r="D53" s="88"/>
    </row>
    <row r="54" spans="1:4" ht="15.6" customHeight="1">
      <c r="A54" s="86" t="s">
        <v>782</v>
      </c>
      <c r="B54" s="87"/>
      <c r="C54" s="87"/>
      <c r="D54" s="88"/>
    </row>
    <row r="55" spans="1:4" ht="15.6" customHeight="1">
      <c r="A55" s="86" t="s">
        <v>783</v>
      </c>
      <c r="B55" s="87">
        <v>2260160.2400000002</v>
      </c>
      <c r="C55" s="87">
        <v>0</v>
      </c>
      <c r="D55" s="88">
        <v>2260160.2400000002</v>
      </c>
    </row>
    <row r="56" spans="1:4" ht="15.6" customHeight="1">
      <c r="A56" s="86" t="s">
        <v>784</v>
      </c>
      <c r="B56" s="87">
        <v>7567638.8700000001</v>
      </c>
      <c r="C56" s="87">
        <v>0</v>
      </c>
      <c r="D56" s="88">
        <v>7567638.8700000001</v>
      </c>
    </row>
    <row r="57" spans="1:4" ht="15.6" customHeight="1">
      <c r="A57" s="86" t="s">
        <v>785</v>
      </c>
      <c r="B57" s="87">
        <v>5637287.8099999996</v>
      </c>
      <c r="C57" s="87">
        <v>0</v>
      </c>
      <c r="D57" s="88">
        <v>5637287.8099999996</v>
      </c>
    </row>
    <row r="58" spans="1:4" ht="15.6" customHeight="1">
      <c r="A58" s="86" t="s">
        <v>786</v>
      </c>
      <c r="B58" s="87"/>
      <c r="C58" s="87"/>
      <c r="D58" s="88"/>
    </row>
    <row r="59" spans="1:4" ht="15.6" customHeight="1">
      <c r="A59" s="86" t="s">
        <v>787</v>
      </c>
      <c r="B59" s="87"/>
      <c r="C59" s="87"/>
      <c r="D59" s="88"/>
    </row>
    <row r="60" spans="1:4" ht="15.6" customHeight="1">
      <c r="A60" s="86" t="s">
        <v>788</v>
      </c>
      <c r="B60" s="87"/>
      <c r="C60" s="87"/>
      <c r="D60" s="88"/>
    </row>
    <row r="61" spans="1:4" ht="15.6" customHeight="1">
      <c r="A61" s="86" t="s">
        <v>789</v>
      </c>
      <c r="B61" s="87">
        <v>27034451.030000001</v>
      </c>
      <c r="C61" s="87">
        <v>0</v>
      </c>
      <c r="D61" s="88">
        <v>27034451.030000001</v>
      </c>
    </row>
    <row r="62" spans="1:4" ht="15.6" customHeight="1">
      <c r="A62" s="86" t="s">
        <v>790</v>
      </c>
      <c r="B62" s="87"/>
      <c r="C62" s="87"/>
      <c r="D62" s="88"/>
    </row>
    <row r="63" spans="1:4" ht="23.25" customHeight="1">
      <c r="A63" s="89" t="s">
        <v>795</v>
      </c>
      <c r="B63" s="90">
        <v>97843734607.940002</v>
      </c>
      <c r="C63" s="90">
        <v>368984229.01999998</v>
      </c>
      <c r="D63" s="91">
        <v>98212718836.960007</v>
      </c>
    </row>
    <row r="66" spans="1:4">
      <c r="A66" s="224" t="s">
        <v>64</v>
      </c>
      <c r="B66" s="224"/>
    </row>
    <row r="68" spans="1:4">
      <c r="A68" s="227" t="s">
        <v>776</v>
      </c>
      <c r="B68" s="228" t="s">
        <v>64</v>
      </c>
      <c r="C68" s="228"/>
      <c r="D68" s="228"/>
    </row>
    <row r="69" spans="1:4">
      <c r="A69" s="227"/>
      <c r="B69" s="84" t="s">
        <v>639</v>
      </c>
      <c r="C69" s="84" t="s">
        <v>640</v>
      </c>
      <c r="D69" s="85" t="s">
        <v>14</v>
      </c>
    </row>
    <row r="70" spans="1:4" ht="15.6" customHeight="1">
      <c r="A70" s="86" t="s">
        <v>778</v>
      </c>
      <c r="B70" s="87">
        <v>229364884312.45999</v>
      </c>
      <c r="C70" s="87">
        <v>6490217375.5200005</v>
      </c>
      <c r="D70" s="88">
        <v>235855101687.98001</v>
      </c>
    </row>
    <row r="71" spans="1:4" ht="15.6" customHeight="1">
      <c r="A71" s="86" t="s">
        <v>779</v>
      </c>
      <c r="B71" s="87">
        <v>1845054878.72</v>
      </c>
      <c r="C71" s="87">
        <v>925175705.76000094</v>
      </c>
      <c r="D71" s="88">
        <v>2770230584.48</v>
      </c>
    </row>
    <row r="72" spans="1:4" ht="15.6" customHeight="1">
      <c r="A72" s="86" t="s">
        <v>780</v>
      </c>
      <c r="B72" s="87">
        <v>59365985740.269997</v>
      </c>
      <c r="C72" s="87">
        <v>979510569.89999998</v>
      </c>
      <c r="D72" s="88">
        <v>60345496310.169998</v>
      </c>
    </row>
    <row r="73" spans="1:4" ht="15.6" customHeight="1">
      <c r="A73" s="86" t="s">
        <v>781</v>
      </c>
      <c r="B73" s="87">
        <v>3275832017.52</v>
      </c>
      <c r="C73" s="87">
        <v>351835648.31</v>
      </c>
      <c r="D73" s="88">
        <v>3627667665.8299999</v>
      </c>
    </row>
    <row r="74" spans="1:4" ht="15.6" customHeight="1">
      <c r="A74" s="86" t="s">
        <v>782</v>
      </c>
      <c r="B74" s="87">
        <v>1363299994.3</v>
      </c>
      <c r="C74" s="87">
        <v>68639442.680000007</v>
      </c>
      <c r="D74" s="88">
        <v>1431939436.98</v>
      </c>
    </row>
    <row r="75" spans="1:4" ht="15.6" customHeight="1">
      <c r="A75" s="86" t="s">
        <v>783</v>
      </c>
      <c r="B75" s="87">
        <v>24955807584.099998</v>
      </c>
      <c r="C75" s="87">
        <v>1142434349.8199999</v>
      </c>
      <c r="D75" s="88">
        <v>26098241933.919998</v>
      </c>
    </row>
    <row r="76" spans="1:4" ht="15.6" customHeight="1">
      <c r="A76" s="86" t="s">
        <v>784</v>
      </c>
      <c r="B76" s="87">
        <v>14768039324.459999</v>
      </c>
      <c r="C76" s="87">
        <v>1308282913.6300001</v>
      </c>
      <c r="D76" s="88">
        <v>16076322238.09</v>
      </c>
    </row>
    <row r="77" spans="1:4" ht="15.6" customHeight="1">
      <c r="A77" s="86" t="s">
        <v>785</v>
      </c>
      <c r="B77" s="87">
        <v>333970039.16000003</v>
      </c>
      <c r="C77" s="87">
        <v>115535339.11</v>
      </c>
      <c r="D77" s="88">
        <v>449505378.26999998</v>
      </c>
    </row>
    <row r="78" spans="1:4" ht="15.6" customHeight="1">
      <c r="A78" s="86" t="s">
        <v>786</v>
      </c>
      <c r="B78" s="87">
        <v>3540280398.1799998</v>
      </c>
      <c r="C78" s="87">
        <v>740270986.15999997</v>
      </c>
      <c r="D78" s="88">
        <v>4280551384.3400002</v>
      </c>
    </row>
    <row r="79" spans="1:4" ht="15.6" customHeight="1">
      <c r="A79" s="86" t="s">
        <v>787</v>
      </c>
      <c r="B79" s="87">
        <v>9826310994.4699993</v>
      </c>
      <c r="C79" s="87">
        <v>594308342.25</v>
      </c>
      <c r="D79" s="88">
        <v>10420619336.719999</v>
      </c>
    </row>
    <row r="80" spans="1:4" ht="15.6" customHeight="1">
      <c r="A80" s="86" t="s">
        <v>788</v>
      </c>
      <c r="B80" s="87">
        <v>203007482.90000001</v>
      </c>
      <c r="C80" s="87">
        <v>105637674.19</v>
      </c>
      <c r="D80" s="88">
        <v>308645157.08999997</v>
      </c>
    </row>
    <row r="81" spans="1:4" ht="15.6" customHeight="1">
      <c r="A81" s="86" t="s">
        <v>789</v>
      </c>
      <c r="B81" s="87">
        <v>848375612.93000102</v>
      </c>
      <c r="C81" s="87">
        <v>182468632.22999999</v>
      </c>
      <c r="D81" s="88">
        <v>1030844245.16</v>
      </c>
    </row>
    <row r="82" spans="1:4" ht="15.6" customHeight="1">
      <c r="A82" s="86" t="s">
        <v>790</v>
      </c>
      <c r="B82" s="87">
        <v>468263464.81999999</v>
      </c>
      <c r="C82" s="87">
        <v>1119421854.29</v>
      </c>
      <c r="D82" s="88">
        <v>1587685319.1099999</v>
      </c>
    </row>
    <row r="83" spans="1:4" ht="21" customHeight="1">
      <c r="A83" s="89" t="s">
        <v>64</v>
      </c>
      <c r="B83" s="90">
        <v>350159111844.28998</v>
      </c>
      <c r="C83" s="90">
        <v>14123738833.85</v>
      </c>
      <c r="D83" s="91">
        <v>364282850678.14001</v>
      </c>
    </row>
  </sheetData>
  <mergeCells count="14">
    <mergeCell ref="B28:D28"/>
    <mergeCell ref="A28:A29"/>
    <mergeCell ref="A66:B66"/>
    <mergeCell ref="A68:A69"/>
    <mergeCell ref="B68:D68"/>
    <mergeCell ref="A46:B46"/>
    <mergeCell ref="A48:A49"/>
    <mergeCell ref="B48:D48"/>
    <mergeCell ref="A1:D1"/>
    <mergeCell ref="A26:B26"/>
    <mergeCell ref="A2:E2"/>
    <mergeCell ref="A6:C6"/>
    <mergeCell ref="A8:A9"/>
    <mergeCell ref="B8:D8"/>
  </mergeCells>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90"/>
  <sheetViews>
    <sheetView showGridLines="0" workbookViewId="0">
      <selection activeCell="K23" sqref="K23"/>
    </sheetView>
  </sheetViews>
  <sheetFormatPr defaultRowHeight="12.75"/>
  <cols>
    <col min="1" max="1" width="70.140625" style="80" customWidth="1"/>
    <col min="2" max="2" width="17.85546875" style="80" customWidth="1"/>
    <col min="3" max="3" width="17.28515625" style="80" customWidth="1"/>
    <col min="4" max="4" width="16.85546875" style="80" customWidth="1"/>
    <col min="5" max="5" width="11.28515625" style="80" customWidth="1"/>
    <col min="6" max="6" width="4.85546875" style="80" customWidth="1"/>
    <col min="7" max="16384" width="9.140625" style="80"/>
  </cols>
  <sheetData>
    <row r="1" spans="1:5" s="92" customFormat="1" ht="17.25" customHeight="1">
      <c r="A1" s="223" t="s">
        <v>367</v>
      </c>
      <c r="B1" s="223"/>
      <c r="C1" s="223"/>
      <c r="D1" s="223"/>
      <c r="E1" s="101"/>
    </row>
    <row r="2" spans="1:5" s="92" customFormat="1" ht="15.75" customHeight="1">
      <c r="A2" s="225"/>
      <c r="B2" s="225"/>
      <c r="C2" s="225"/>
      <c r="D2" s="225"/>
      <c r="E2" s="225"/>
    </row>
    <row r="3" spans="1:5" s="92" customFormat="1" ht="15.75" customHeight="1">
      <c r="A3" s="100" t="s">
        <v>944</v>
      </c>
      <c r="B3" s="100"/>
      <c r="C3" s="100"/>
      <c r="D3" s="100"/>
      <c r="E3" s="100"/>
    </row>
    <row r="4" spans="1:5" s="92" customFormat="1" ht="12">
      <c r="A4" s="101"/>
      <c r="B4" s="101"/>
      <c r="C4" s="101"/>
      <c r="D4" s="101"/>
      <c r="E4" s="101"/>
    </row>
    <row r="5" spans="1:5" s="92" customFormat="1" ht="31.5" customHeight="1">
      <c r="A5" s="192" t="s">
        <v>704</v>
      </c>
      <c r="B5" s="154" t="s">
        <v>639</v>
      </c>
      <c r="C5" s="154" t="s">
        <v>640</v>
      </c>
      <c r="D5" s="155" t="s">
        <v>14</v>
      </c>
    </row>
    <row r="6" spans="1:5" s="92" customFormat="1" ht="23.1" customHeight="1">
      <c r="A6" s="159" t="s">
        <v>705</v>
      </c>
      <c r="B6" s="160">
        <v>43426853897.889999</v>
      </c>
      <c r="C6" s="160">
        <v>853060826.38</v>
      </c>
      <c r="D6" s="161">
        <v>44279914724.269997</v>
      </c>
    </row>
    <row r="7" spans="1:5" ht="23.1" customHeight="1">
      <c r="A7" s="86" t="s">
        <v>706</v>
      </c>
      <c r="B7" s="87">
        <v>28519686277.529999</v>
      </c>
      <c r="C7" s="87">
        <v>760488648.12</v>
      </c>
      <c r="D7" s="162">
        <v>29280174925.650002</v>
      </c>
    </row>
    <row r="8" spans="1:5" ht="23.1" customHeight="1">
      <c r="A8" s="86" t="s">
        <v>707</v>
      </c>
      <c r="B8" s="87">
        <v>253045894.63999999</v>
      </c>
      <c r="C8" s="87">
        <v>72144650.180000007</v>
      </c>
      <c r="D8" s="162">
        <v>325190544.81999999</v>
      </c>
    </row>
    <row r="9" spans="1:5" ht="23.1" customHeight="1">
      <c r="A9" s="86" t="s">
        <v>708</v>
      </c>
      <c r="B9" s="87">
        <v>14129904512.98</v>
      </c>
      <c r="C9" s="87">
        <v>19309718.620000001</v>
      </c>
      <c r="D9" s="162">
        <v>14149214231.6</v>
      </c>
    </row>
    <row r="10" spans="1:5" ht="23.1" customHeight="1">
      <c r="A10" s="86" t="s">
        <v>709</v>
      </c>
      <c r="B10" s="87">
        <v>524217212.74000001</v>
      </c>
      <c r="C10" s="87">
        <v>1117809.46</v>
      </c>
      <c r="D10" s="162">
        <v>525335022.19999999</v>
      </c>
    </row>
    <row r="11" spans="1:5" ht="23.1" customHeight="1">
      <c r="A11" s="159" t="s">
        <v>710</v>
      </c>
      <c r="B11" s="160">
        <v>3351464590.4200001</v>
      </c>
      <c r="C11" s="160">
        <v>1773311615.02</v>
      </c>
      <c r="D11" s="161">
        <v>5124776205.4399996</v>
      </c>
    </row>
    <row r="12" spans="1:5" ht="23.1" customHeight="1">
      <c r="A12" s="86" t="s">
        <v>711</v>
      </c>
      <c r="B12" s="87">
        <v>444554225.01999998</v>
      </c>
      <c r="C12" s="87">
        <v>145871425.06999999</v>
      </c>
      <c r="D12" s="162">
        <v>590425650.09000003</v>
      </c>
    </row>
    <row r="13" spans="1:5" ht="23.1" customHeight="1">
      <c r="A13" s="86" t="s">
        <v>712</v>
      </c>
      <c r="B13" s="87">
        <v>2906910365.4000001</v>
      </c>
      <c r="C13" s="87">
        <v>1627440189.95</v>
      </c>
      <c r="D13" s="162">
        <v>4534350555.3500004</v>
      </c>
    </row>
    <row r="14" spans="1:5" ht="23.1" customHeight="1">
      <c r="A14" s="159" t="s">
        <v>713</v>
      </c>
      <c r="B14" s="160">
        <v>2380306205.4499998</v>
      </c>
      <c r="C14" s="160">
        <v>4938799.3</v>
      </c>
      <c r="D14" s="161">
        <v>2385245004.75</v>
      </c>
    </row>
    <row r="15" spans="1:5" ht="23.1" customHeight="1">
      <c r="A15" s="86" t="s">
        <v>714</v>
      </c>
      <c r="B15" s="87">
        <v>2380306205.4499998</v>
      </c>
      <c r="C15" s="87">
        <v>4938799.3</v>
      </c>
      <c r="D15" s="162">
        <v>2385245004.75</v>
      </c>
    </row>
    <row r="16" spans="1:5" ht="23.1" customHeight="1">
      <c r="A16" s="159" t="s">
        <v>715</v>
      </c>
      <c r="B16" s="160">
        <v>113021976937.21001</v>
      </c>
      <c r="C16" s="160">
        <v>4806128957.0200005</v>
      </c>
      <c r="D16" s="161">
        <v>117828105894.23</v>
      </c>
    </row>
    <row r="17" spans="1:4" ht="23.1" customHeight="1">
      <c r="A17" s="163" t="s">
        <v>716</v>
      </c>
      <c r="B17" s="164">
        <v>4103594272.8099999</v>
      </c>
      <c r="C17" s="164">
        <v>221150474.37</v>
      </c>
      <c r="D17" s="88">
        <v>4324744747.1800003</v>
      </c>
    </row>
    <row r="18" spans="1:4" ht="23.1" customHeight="1">
      <c r="A18" s="165" t="s">
        <v>717</v>
      </c>
      <c r="B18" s="166">
        <v>2981046682.5900002</v>
      </c>
      <c r="C18" s="166">
        <v>111634483.31</v>
      </c>
      <c r="D18" s="167">
        <v>3092681165.9000001</v>
      </c>
    </row>
    <row r="19" spans="1:4" ht="23.1" customHeight="1">
      <c r="A19" s="165" t="s">
        <v>718</v>
      </c>
      <c r="B19" s="166">
        <v>708210545.41999996</v>
      </c>
      <c r="C19" s="166">
        <v>34310405.329999998</v>
      </c>
      <c r="D19" s="167">
        <v>742520950.75</v>
      </c>
    </row>
    <row r="20" spans="1:4" ht="23.1" customHeight="1">
      <c r="A20" s="165" t="s">
        <v>719</v>
      </c>
      <c r="B20" s="166">
        <v>222566950.81999999</v>
      </c>
      <c r="C20" s="166">
        <v>421522.09</v>
      </c>
      <c r="D20" s="167">
        <v>222988472.91</v>
      </c>
    </row>
    <row r="21" spans="1:4" ht="23.1" customHeight="1">
      <c r="A21" s="165" t="s">
        <v>720</v>
      </c>
      <c r="B21" s="166">
        <v>191770093.97999999</v>
      </c>
      <c r="C21" s="166">
        <v>74784063.640000001</v>
      </c>
      <c r="D21" s="167">
        <v>266554157.62</v>
      </c>
    </row>
    <row r="22" spans="1:4" ht="23.1" customHeight="1">
      <c r="A22" s="163" t="s">
        <v>721</v>
      </c>
      <c r="B22" s="164">
        <v>49982632624.599998</v>
      </c>
      <c r="C22" s="164">
        <v>4378148032.8000002</v>
      </c>
      <c r="D22" s="88">
        <v>54360780657.400002</v>
      </c>
    </row>
    <row r="23" spans="1:4" ht="23.1" customHeight="1">
      <c r="A23" s="165" t="s">
        <v>722</v>
      </c>
      <c r="B23" s="166">
        <v>39500047493.559998</v>
      </c>
      <c r="C23" s="166">
        <v>3047004640.6199999</v>
      </c>
      <c r="D23" s="167">
        <v>42547052134.18</v>
      </c>
    </row>
    <row r="24" spans="1:4" ht="23.1" customHeight="1">
      <c r="A24" s="165" t="s">
        <v>723</v>
      </c>
      <c r="B24" s="166">
        <v>3559704069.1599998</v>
      </c>
      <c r="C24" s="166">
        <v>445863341.77999997</v>
      </c>
      <c r="D24" s="167">
        <v>4005567410.9400001</v>
      </c>
    </row>
    <row r="25" spans="1:4" ht="23.1" customHeight="1">
      <c r="A25" s="165" t="s">
        <v>724</v>
      </c>
      <c r="B25" s="166">
        <v>33673634.840000004</v>
      </c>
      <c r="C25" s="166">
        <v>12845046.82</v>
      </c>
      <c r="D25" s="167">
        <v>46518681.659999996</v>
      </c>
    </row>
    <row r="26" spans="1:4" ht="23.1" customHeight="1">
      <c r="A26" s="165" t="s">
        <v>725</v>
      </c>
      <c r="B26" s="166">
        <v>86496.960000000006</v>
      </c>
      <c r="C26" s="166">
        <v>12810</v>
      </c>
      <c r="D26" s="167">
        <v>99306.96</v>
      </c>
    </row>
    <row r="27" spans="1:4" ht="23.1" customHeight="1">
      <c r="A27" s="165" t="s">
        <v>726</v>
      </c>
      <c r="B27" s="166">
        <v>1833466876.8199999</v>
      </c>
      <c r="C27" s="166">
        <v>398935967.63</v>
      </c>
      <c r="D27" s="167">
        <v>2232402844.4499998</v>
      </c>
    </row>
    <row r="28" spans="1:4" ht="23.1" customHeight="1">
      <c r="A28" s="165" t="s">
        <v>727</v>
      </c>
      <c r="B28" s="166">
        <v>5055654053.2600002</v>
      </c>
      <c r="C28" s="166">
        <v>473486225.94999999</v>
      </c>
      <c r="D28" s="167">
        <v>5529140279.21</v>
      </c>
    </row>
    <row r="29" spans="1:4" ht="23.1" customHeight="1">
      <c r="A29" s="163" t="s">
        <v>728</v>
      </c>
      <c r="B29" s="164">
        <v>58935750039.800003</v>
      </c>
      <c r="C29" s="164">
        <v>206830449.84999999</v>
      </c>
      <c r="D29" s="88">
        <v>59142580489.650002</v>
      </c>
    </row>
    <row r="30" spans="1:4" ht="23.1" customHeight="1">
      <c r="A30" s="159" t="s">
        <v>729</v>
      </c>
      <c r="B30" s="160">
        <v>8027908521.7799997</v>
      </c>
      <c r="C30" s="160">
        <v>411691451.57999998</v>
      </c>
      <c r="D30" s="161">
        <v>8439599973.3599997</v>
      </c>
    </row>
    <row r="31" spans="1:4" ht="23.1" customHeight="1">
      <c r="A31" s="86" t="s">
        <v>730</v>
      </c>
      <c r="B31" s="87">
        <v>4877319055.0200005</v>
      </c>
      <c r="C31" s="87">
        <v>28123630.23</v>
      </c>
      <c r="D31" s="162">
        <v>4905442685.25</v>
      </c>
    </row>
    <row r="32" spans="1:4" ht="23.1" customHeight="1">
      <c r="A32" s="86" t="s">
        <v>731</v>
      </c>
      <c r="B32" s="87">
        <v>1391262260.1900001</v>
      </c>
      <c r="C32" s="87">
        <v>98482513.319999993</v>
      </c>
      <c r="D32" s="162">
        <v>1489744773.51</v>
      </c>
    </row>
    <row r="33" spans="1:4" ht="23.1" customHeight="1">
      <c r="A33" s="86" t="s">
        <v>732</v>
      </c>
      <c r="B33" s="87">
        <v>1759327206.5699999</v>
      </c>
      <c r="C33" s="87">
        <v>285085308.02999997</v>
      </c>
      <c r="D33" s="162">
        <v>2044412514.5999999</v>
      </c>
    </row>
    <row r="34" spans="1:4" ht="23.1" customHeight="1">
      <c r="A34" s="159" t="s">
        <v>733</v>
      </c>
      <c r="B34" s="160">
        <v>1048844764.4</v>
      </c>
      <c r="C34" s="160">
        <v>483059219.72000003</v>
      </c>
      <c r="D34" s="161">
        <v>1531903984.1199999</v>
      </c>
    </row>
    <row r="35" spans="1:4" ht="23.1" customHeight="1">
      <c r="A35" s="86" t="s">
        <v>734</v>
      </c>
      <c r="B35" s="87">
        <v>985040409.24000001</v>
      </c>
      <c r="C35" s="87">
        <v>384865746.06999999</v>
      </c>
      <c r="D35" s="162">
        <v>1369906155.3099999</v>
      </c>
    </row>
    <row r="36" spans="1:4" ht="23.1" customHeight="1">
      <c r="A36" s="86" t="s">
        <v>735</v>
      </c>
      <c r="B36" s="87">
        <v>63804355.159999996</v>
      </c>
      <c r="C36" s="87">
        <v>98193473.650000006</v>
      </c>
      <c r="D36" s="162">
        <v>161997828.81</v>
      </c>
    </row>
    <row r="37" spans="1:4" ht="23.1" customHeight="1">
      <c r="A37" s="159" t="s">
        <v>736</v>
      </c>
      <c r="B37" s="160">
        <v>809681690.66999996</v>
      </c>
      <c r="C37" s="160">
        <v>44897159.600000001</v>
      </c>
      <c r="D37" s="161">
        <v>854578850.26999998</v>
      </c>
    </row>
    <row r="38" spans="1:4" ht="23.1" customHeight="1">
      <c r="A38" s="86" t="s">
        <v>737</v>
      </c>
      <c r="B38" s="87">
        <v>809681690.66999996</v>
      </c>
      <c r="C38" s="87">
        <v>44897159.600000001</v>
      </c>
      <c r="D38" s="162">
        <v>854578850.26999998</v>
      </c>
    </row>
    <row r="39" spans="1:4" ht="23.1" customHeight="1">
      <c r="A39" s="159" t="s">
        <v>738</v>
      </c>
      <c r="B39" s="160">
        <v>11475210015.18</v>
      </c>
      <c r="C39" s="160">
        <v>0</v>
      </c>
      <c r="D39" s="161">
        <v>11475210015.18</v>
      </c>
    </row>
    <row r="40" spans="1:4" ht="23.1" customHeight="1">
      <c r="A40" s="86" t="s">
        <v>739</v>
      </c>
      <c r="B40" s="87">
        <v>11475210015.18</v>
      </c>
      <c r="C40" s="87">
        <v>0</v>
      </c>
      <c r="D40" s="162">
        <v>11475210015.18</v>
      </c>
    </row>
    <row r="41" spans="1:4" ht="23.1" customHeight="1">
      <c r="A41" s="159" t="s">
        <v>740</v>
      </c>
      <c r="B41" s="160">
        <v>31759561284</v>
      </c>
      <c r="C41" s="160">
        <v>180735381.00999999</v>
      </c>
      <c r="D41" s="161">
        <v>31940296665.009998</v>
      </c>
    </row>
    <row r="42" spans="1:4" ht="23.1" customHeight="1">
      <c r="A42" s="86" t="s">
        <v>741</v>
      </c>
      <c r="B42" s="87">
        <v>31759561284</v>
      </c>
      <c r="C42" s="87">
        <v>180735381.00999999</v>
      </c>
      <c r="D42" s="162">
        <v>31940296665.009998</v>
      </c>
    </row>
    <row r="43" spans="1:4" ht="23.1" customHeight="1">
      <c r="A43" s="159" t="s">
        <v>742</v>
      </c>
      <c r="B43" s="160">
        <v>25871324303.669998</v>
      </c>
      <c r="C43" s="160">
        <v>1394593505.3399999</v>
      </c>
      <c r="D43" s="161">
        <v>27265917809.009998</v>
      </c>
    </row>
    <row r="44" spans="1:4" ht="23.1" customHeight="1">
      <c r="A44" s="86" t="s">
        <v>743</v>
      </c>
      <c r="B44" s="87">
        <v>24403130308.439999</v>
      </c>
      <c r="C44" s="87">
        <v>24275265.940000001</v>
      </c>
      <c r="D44" s="162">
        <v>24427405574.380001</v>
      </c>
    </row>
    <row r="45" spans="1:4" ht="23.1" customHeight="1">
      <c r="A45" s="86" t="s">
        <v>744</v>
      </c>
      <c r="B45" s="87">
        <v>102429244.67</v>
      </c>
      <c r="C45" s="87">
        <v>1349082542.22</v>
      </c>
      <c r="D45" s="162">
        <v>1451511786.8900001</v>
      </c>
    </row>
    <row r="46" spans="1:4" ht="23.1" customHeight="1">
      <c r="A46" s="86" t="s">
        <v>745</v>
      </c>
      <c r="B46" s="87">
        <v>1365764750.5599999</v>
      </c>
      <c r="C46" s="87">
        <v>21235697.18</v>
      </c>
      <c r="D46" s="162">
        <v>1387000447.74</v>
      </c>
    </row>
    <row r="47" spans="1:4" ht="23.1" customHeight="1">
      <c r="A47" s="159" t="s">
        <v>746</v>
      </c>
      <c r="B47" s="160"/>
      <c r="C47" s="160"/>
      <c r="D47" s="161"/>
    </row>
    <row r="48" spans="1:4" ht="23.1" customHeight="1">
      <c r="A48" s="86" t="s">
        <v>747</v>
      </c>
      <c r="B48" s="87"/>
      <c r="C48" s="87"/>
      <c r="D48" s="162"/>
    </row>
    <row r="49" spans="1:4" ht="23.1" customHeight="1">
      <c r="A49" s="86" t="s">
        <v>748</v>
      </c>
      <c r="B49" s="87"/>
      <c r="C49" s="87"/>
      <c r="D49" s="162"/>
    </row>
    <row r="50" spans="1:4" ht="23.1" customHeight="1">
      <c r="A50" s="159" t="s">
        <v>749</v>
      </c>
      <c r="B50" s="160">
        <v>108630141.77</v>
      </c>
      <c r="C50" s="160">
        <v>97183520.709999993</v>
      </c>
      <c r="D50" s="161">
        <v>205813662.47999999</v>
      </c>
    </row>
    <row r="51" spans="1:4" ht="23.1" customHeight="1">
      <c r="A51" s="86" t="s">
        <v>750</v>
      </c>
      <c r="B51" s="87">
        <v>462521.08</v>
      </c>
      <c r="C51" s="87">
        <v>630315.99</v>
      </c>
      <c r="D51" s="162">
        <v>1092837.07</v>
      </c>
    </row>
    <row r="52" spans="1:4" ht="23.1" customHeight="1">
      <c r="A52" s="86" t="s">
        <v>751</v>
      </c>
      <c r="B52" s="87">
        <v>108167620.69</v>
      </c>
      <c r="C52" s="87">
        <v>96553204.719999999</v>
      </c>
      <c r="D52" s="162">
        <v>204720825.41</v>
      </c>
    </row>
    <row r="53" spans="1:4" ht="23.1" customHeight="1">
      <c r="A53" s="159" t="s">
        <v>752</v>
      </c>
      <c r="B53" s="160">
        <v>1061699903.03</v>
      </c>
      <c r="C53" s="160">
        <v>837744002.45000005</v>
      </c>
      <c r="D53" s="161">
        <v>1899443905.48</v>
      </c>
    </row>
    <row r="54" spans="1:4" ht="23.1" customHeight="1">
      <c r="A54" s="86" t="s">
        <v>753</v>
      </c>
      <c r="B54" s="87">
        <v>1061699903.03</v>
      </c>
      <c r="C54" s="87">
        <v>837737321.82000005</v>
      </c>
      <c r="D54" s="162">
        <v>1899437224.8499999</v>
      </c>
    </row>
    <row r="55" spans="1:4" ht="23.1" customHeight="1">
      <c r="A55" s="86" t="s">
        <v>754</v>
      </c>
      <c r="B55" s="87">
        <v>0</v>
      </c>
      <c r="C55" s="87">
        <v>6680.63</v>
      </c>
      <c r="D55" s="162">
        <v>6680.63</v>
      </c>
    </row>
    <row r="56" spans="1:4" ht="23.1" customHeight="1">
      <c r="A56" s="159" t="s">
        <v>925</v>
      </c>
      <c r="B56" s="160">
        <v>6187448781.25</v>
      </c>
      <c r="C56" s="160">
        <v>1272729688.96</v>
      </c>
      <c r="D56" s="161">
        <v>7460178470.21</v>
      </c>
    </row>
    <row r="57" spans="1:4" ht="23.1" customHeight="1">
      <c r="A57" s="163" t="s">
        <v>716</v>
      </c>
      <c r="B57" s="164">
        <v>5841273105.5699997</v>
      </c>
      <c r="C57" s="164">
        <v>410427442.41000003</v>
      </c>
      <c r="D57" s="88">
        <v>6251700547.9799995</v>
      </c>
    </row>
    <row r="58" spans="1:4" ht="23.1" customHeight="1">
      <c r="A58" s="165" t="s">
        <v>718</v>
      </c>
      <c r="B58" s="166">
        <v>4768202026.0699997</v>
      </c>
      <c r="C58" s="166">
        <v>315559630.08999997</v>
      </c>
      <c r="D58" s="167">
        <v>5083761656.1599998</v>
      </c>
    </row>
    <row r="59" spans="1:4" ht="23.1" customHeight="1">
      <c r="A59" s="165" t="s">
        <v>719</v>
      </c>
      <c r="B59" s="166">
        <v>8296</v>
      </c>
      <c r="C59" s="166">
        <v>0</v>
      </c>
      <c r="D59" s="167">
        <v>8296</v>
      </c>
    </row>
    <row r="60" spans="1:4" ht="23.1" customHeight="1">
      <c r="A60" s="165" t="s">
        <v>720</v>
      </c>
      <c r="B60" s="166">
        <v>1073062783.5</v>
      </c>
      <c r="C60" s="166">
        <v>94867812.319999993</v>
      </c>
      <c r="D60" s="167">
        <v>1167930595.8199999</v>
      </c>
    </row>
    <row r="61" spans="1:4" ht="23.1" customHeight="1">
      <c r="A61" s="165" t="s">
        <v>755</v>
      </c>
      <c r="B61" s="166"/>
      <c r="C61" s="166"/>
      <c r="D61" s="167"/>
    </row>
    <row r="62" spans="1:4" ht="23.1" customHeight="1">
      <c r="A62" s="163" t="s">
        <v>721</v>
      </c>
      <c r="B62" s="164">
        <v>346175675.68000001</v>
      </c>
      <c r="C62" s="164">
        <v>862302246.54999995</v>
      </c>
      <c r="D62" s="88">
        <v>1208477922.23</v>
      </c>
    </row>
    <row r="63" spans="1:4" ht="23.1" customHeight="1">
      <c r="A63" s="165" t="s">
        <v>722</v>
      </c>
      <c r="B63" s="166">
        <v>145636597.27000001</v>
      </c>
      <c r="C63" s="166">
        <v>278073556.99000001</v>
      </c>
      <c r="D63" s="167">
        <v>423710154.25999999</v>
      </c>
    </row>
    <row r="64" spans="1:4" ht="23.1" customHeight="1">
      <c r="A64" s="165" t="s">
        <v>723</v>
      </c>
      <c r="B64" s="166">
        <v>166842965.40000001</v>
      </c>
      <c r="C64" s="166">
        <v>558610489.37</v>
      </c>
      <c r="D64" s="167">
        <v>725453454.76999998</v>
      </c>
    </row>
    <row r="65" spans="1:4" ht="23.1" customHeight="1">
      <c r="A65" s="165" t="s">
        <v>724</v>
      </c>
      <c r="B65" s="166">
        <v>0</v>
      </c>
      <c r="C65" s="166">
        <v>705476.2</v>
      </c>
      <c r="D65" s="167">
        <v>705476.2</v>
      </c>
    </row>
    <row r="66" spans="1:4" ht="23.1" customHeight="1">
      <c r="A66" s="165" t="s">
        <v>725</v>
      </c>
      <c r="B66" s="166">
        <v>14639231.699999999</v>
      </c>
      <c r="C66" s="166">
        <v>11578146.93</v>
      </c>
      <c r="D66" s="167">
        <v>26217378.629999999</v>
      </c>
    </row>
    <row r="67" spans="1:4" ht="23.1" customHeight="1">
      <c r="A67" s="165" t="s">
        <v>756</v>
      </c>
      <c r="B67" s="166">
        <v>19056881.309999999</v>
      </c>
      <c r="C67" s="166">
        <v>13334577.060000001</v>
      </c>
      <c r="D67" s="167">
        <v>32391458.370000001</v>
      </c>
    </row>
    <row r="68" spans="1:4" ht="23.1" customHeight="1">
      <c r="A68" s="86" t="s">
        <v>757</v>
      </c>
      <c r="B68" s="87"/>
      <c r="C68" s="87"/>
      <c r="D68" s="162"/>
    </row>
    <row r="69" spans="1:4" ht="23.1" customHeight="1">
      <c r="A69" s="159" t="s">
        <v>758</v>
      </c>
      <c r="B69" s="160">
        <v>1931159155.6500001</v>
      </c>
      <c r="C69" s="160">
        <v>770316310.47000003</v>
      </c>
      <c r="D69" s="161">
        <v>2701475466.1199999</v>
      </c>
    </row>
    <row r="70" spans="1:4" ht="23.1" customHeight="1">
      <c r="A70" s="86" t="s">
        <v>759</v>
      </c>
      <c r="B70" s="87">
        <v>932910880.72000003</v>
      </c>
      <c r="C70" s="87">
        <v>351749551.97000003</v>
      </c>
      <c r="D70" s="162">
        <v>1284660432.6900001</v>
      </c>
    </row>
    <row r="71" spans="1:4" ht="23.1" customHeight="1">
      <c r="A71" s="86" t="s">
        <v>760</v>
      </c>
      <c r="B71" s="87">
        <v>998248274.92999995</v>
      </c>
      <c r="C71" s="87">
        <v>418566758.5</v>
      </c>
      <c r="D71" s="162">
        <v>1416815033.4300001</v>
      </c>
    </row>
    <row r="72" spans="1:4" ht="23.1" customHeight="1">
      <c r="A72" s="159" t="s">
        <v>761</v>
      </c>
      <c r="B72" s="160">
        <v>65179695.969999999</v>
      </c>
      <c r="C72" s="160">
        <v>652099.99</v>
      </c>
      <c r="D72" s="161">
        <v>65831795.960000001</v>
      </c>
    </row>
    <row r="73" spans="1:4" ht="23.1" customHeight="1">
      <c r="A73" s="86" t="s">
        <v>762</v>
      </c>
      <c r="B73" s="87">
        <v>65179695.969999999</v>
      </c>
      <c r="C73" s="87">
        <v>652099.99</v>
      </c>
      <c r="D73" s="162">
        <v>65831795.960000001</v>
      </c>
    </row>
    <row r="74" spans="1:4" ht="23.1" customHeight="1">
      <c r="A74" s="159" t="s">
        <v>763</v>
      </c>
      <c r="B74" s="160">
        <v>248289615.28</v>
      </c>
      <c r="C74" s="160">
        <v>11592030.460000001</v>
      </c>
      <c r="D74" s="161">
        <v>259881645.74000001</v>
      </c>
    </row>
    <row r="75" spans="1:4" ht="23.1" customHeight="1">
      <c r="A75" s="86" t="s">
        <v>764</v>
      </c>
      <c r="B75" s="87">
        <v>248289615.28</v>
      </c>
      <c r="C75" s="87">
        <v>11592030.460000001</v>
      </c>
      <c r="D75" s="162">
        <v>259881645.74000001</v>
      </c>
    </row>
    <row r="76" spans="1:4" ht="23.1" customHeight="1">
      <c r="A76" s="159" t="s">
        <v>765</v>
      </c>
      <c r="B76" s="160">
        <v>383821393.55000001</v>
      </c>
      <c r="C76" s="160">
        <v>278120036.81999999</v>
      </c>
      <c r="D76" s="161">
        <v>661941430.37</v>
      </c>
    </row>
    <row r="77" spans="1:4" ht="23.1" customHeight="1">
      <c r="A77" s="86" t="s">
        <v>766</v>
      </c>
      <c r="B77" s="87">
        <v>323679282.73000002</v>
      </c>
      <c r="C77" s="87">
        <v>500519</v>
      </c>
      <c r="D77" s="162">
        <v>324179801.73000002</v>
      </c>
    </row>
    <row r="78" spans="1:4" ht="23.1" customHeight="1">
      <c r="A78" s="86" t="s">
        <v>767</v>
      </c>
      <c r="B78" s="87">
        <v>12780328.9</v>
      </c>
      <c r="C78" s="87">
        <v>0</v>
      </c>
      <c r="D78" s="162">
        <v>12780328.9</v>
      </c>
    </row>
    <row r="79" spans="1:4" ht="23.1" customHeight="1">
      <c r="A79" s="86" t="s">
        <v>762</v>
      </c>
      <c r="B79" s="87">
        <v>0</v>
      </c>
      <c r="C79" s="87">
        <v>0</v>
      </c>
      <c r="D79" s="162">
        <v>0</v>
      </c>
    </row>
    <row r="80" spans="1:4" ht="23.1" customHeight="1">
      <c r="A80" s="86" t="s">
        <v>732</v>
      </c>
      <c r="B80" s="87">
        <v>47361781.920000002</v>
      </c>
      <c r="C80" s="87">
        <v>277619517.81999999</v>
      </c>
      <c r="D80" s="162">
        <v>324981299.74000001</v>
      </c>
    </row>
    <row r="81" spans="1:4" ht="23.1" customHeight="1">
      <c r="A81" s="159" t="s">
        <v>768</v>
      </c>
      <c r="B81" s="160">
        <v>1156016339.1800001</v>
      </c>
      <c r="C81" s="160">
        <v>534000000</v>
      </c>
      <c r="D81" s="161">
        <v>1690016339.1800001</v>
      </c>
    </row>
    <row r="82" spans="1:4" ht="23.1" customHeight="1">
      <c r="A82" s="86" t="s">
        <v>769</v>
      </c>
      <c r="B82" s="87">
        <v>0</v>
      </c>
      <c r="C82" s="87">
        <v>0</v>
      </c>
      <c r="D82" s="162">
        <v>0</v>
      </c>
    </row>
    <row r="83" spans="1:4" ht="23.1" customHeight="1">
      <c r="A83" s="86" t="s">
        <v>770</v>
      </c>
      <c r="B83" s="87"/>
      <c r="C83" s="87"/>
      <c r="D83" s="162"/>
    </row>
    <row r="84" spans="1:4" ht="23.1" customHeight="1">
      <c r="A84" s="86" t="s">
        <v>771</v>
      </c>
      <c r="B84" s="87">
        <v>627762928</v>
      </c>
      <c r="C84" s="87">
        <v>534000000</v>
      </c>
      <c r="D84" s="162">
        <v>1161762928</v>
      </c>
    </row>
    <row r="85" spans="1:4" ht="23.1" customHeight="1">
      <c r="A85" s="86" t="s">
        <v>772</v>
      </c>
      <c r="B85" s="87">
        <v>528253411.18000001</v>
      </c>
      <c r="C85" s="87">
        <v>0</v>
      </c>
      <c r="D85" s="162">
        <v>528253411.18000001</v>
      </c>
    </row>
    <row r="86" spans="1:4" ht="23.1" customHeight="1">
      <c r="A86" s="159" t="s">
        <v>773</v>
      </c>
      <c r="B86" s="160">
        <v>97843734607.940002</v>
      </c>
      <c r="C86" s="160">
        <v>368984229.01999998</v>
      </c>
      <c r="D86" s="161">
        <v>98212718836.960007</v>
      </c>
    </row>
    <row r="87" spans="1:4" ht="23.1" customHeight="1">
      <c r="A87" s="86" t="s">
        <v>769</v>
      </c>
      <c r="B87" s="87"/>
      <c r="C87" s="87"/>
      <c r="D87" s="162"/>
    </row>
    <row r="88" spans="1:4" ht="23.1" customHeight="1">
      <c r="A88" s="86" t="s">
        <v>774</v>
      </c>
      <c r="B88" s="87">
        <v>97775110369.600006</v>
      </c>
      <c r="C88" s="87">
        <v>368984229.01999998</v>
      </c>
      <c r="D88" s="162">
        <v>98144094598.619995</v>
      </c>
    </row>
    <row r="89" spans="1:4" ht="23.1" customHeight="1">
      <c r="A89" s="86" t="s">
        <v>775</v>
      </c>
      <c r="B89" s="87">
        <v>68624238.340000004</v>
      </c>
      <c r="C89" s="87">
        <v>0</v>
      </c>
      <c r="D89" s="162">
        <v>68624238.340000004</v>
      </c>
    </row>
    <row r="90" spans="1:4" ht="23.1" customHeight="1">
      <c r="A90" s="168" t="s">
        <v>64</v>
      </c>
      <c r="B90" s="90">
        <v>350159111844.28998</v>
      </c>
      <c r="C90" s="90">
        <v>14123738833.85</v>
      </c>
      <c r="D90" s="91">
        <v>364282850678.14001</v>
      </c>
    </row>
  </sheetData>
  <mergeCells count="2">
    <mergeCell ref="A2:E2"/>
    <mergeCell ref="A1:D1"/>
  </mergeCells>
  <pageMargins left="0.7" right="0.7" top="0.75" bottom="0.75" header="0.3" footer="0.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3"/>
  <sheetViews>
    <sheetView showGridLines="0" workbookViewId="0">
      <selection activeCell="A7" sqref="A7:D42"/>
    </sheetView>
  </sheetViews>
  <sheetFormatPr defaultRowHeight="12.75"/>
  <cols>
    <col min="1" max="1" width="48.42578125" style="80" customWidth="1"/>
    <col min="2" max="3" width="18.140625" style="80" customWidth="1"/>
    <col min="4" max="4" width="17.28515625" style="80" customWidth="1"/>
    <col min="5" max="5" width="4.7109375" style="80" customWidth="1"/>
    <col min="6" max="16384" width="9.140625" style="80"/>
  </cols>
  <sheetData>
    <row r="1" spans="1:4" s="79" customFormat="1" ht="14.45" customHeight="1">
      <c r="A1" s="223" t="s">
        <v>379</v>
      </c>
      <c r="B1" s="223"/>
      <c r="C1" s="223"/>
      <c r="D1" s="223"/>
    </row>
    <row r="2" spans="1:4" s="79" customFormat="1" ht="15.75" customHeight="1">
      <c r="A2" s="225"/>
      <c r="B2" s="225"/>
      <c r="C2" s="225"/>
      <c r="D2" s="225"/>
    </row>
    <row r="3" spans="1:4" s="79" customFormat="1" ht="18.2" customHeight="1">
      <c r="A3" s="100" t="s">
        <v>944</v>
      </c>
      <c r="B3" s="100"/>
      <c r="C3" s="100"/>
      <c r="D3" s="100"/>
    </row>
    <row r="4" spans="1:4" s="79" customFormat="1" ht="13.5" customHeight="1">
      <c r="A4" s="83"/>
      <c r="B4" s="83"/>
      <c r="C4" s="83"/>
      <c r="D4" s="83"/>
    </row>
    <row r="5" spans="1:4" s="79" customFormat="1" ht="18.2" customHeight="1">
      <c r="A5" s="93"/>
    </row>
    <row r="6" spans="1:4" s="79" customFormat="1" ht="36.75" customHeight="1"/>
    <row r="7" spans="1:4" s="79" customFormat="1" ht="30.95" customHeight="1">
      <c r="A7" s="192" t="s">
        <v>638</v>
      </c>
      <c r="B7" s="154" t="s">
        <v>639</v>
      </c>
      <c r="C7" s="154" t="s">
        <v>640</v>
      </c>
      <c r="D7" s="155" t="s">
        <v>14</v>
      </c>
    </row>
    <row r="8" spans="1:4" s="79" customFormat="1" ht="22.9" customHeight="1">
      <c r="A8" s="156" t="s">
        <v>641</v>
      </c>
      <c r="B8" s="87">
        <v>1071180174.78</v>
      </c>
      <c r="C8" s="87">
        <v>37659.72</v>
      </c>
      <c r="D8" s="88">
        <v>1071217834.5</v>
      </c>
    </row>
    <row r="9" spans="1:4" s="79" customFormat="1" ht="22.9" customHeight="1">
      <c r="A9" s="156" t="s">
        <v>642</v>
      </c>
      <c r="B9" s="87">
        <v>319593138.94</v>
      </c>
      <c r="C9" s="87">
        <v>1949918.29</v>
      </c>
      <c r="D9" s="88">
        <v>321543057.23000002</v>
      </c>
    </row>
    <row r="10" spans="1:4" s="79" customFormat="1" ht="15.4" customHeight="1">
      <c r="A10" s="156" t="s">
        <v>643</v>
      </c>
      <c r="B10" s="87">
        <v>45582138147.019997</v>
      </c>
      <c r="C10" s="87">
        <v>2492711826.3299999</v>
      </c>
      <c r="D10" s="88">
        <v>48074849973.349998</v>
      </c>
    </row>
    <row r="11" spans="1:4" s="79" customFormat="1" ht="15.4" customHeight="1">
      <c r="A11" s="156" t="s">
        <v>644</v>
      </c>
      <c r="B11" s="87">
        <v>17994702989.700001</v>
      </c>
      <c r="C11" s="87">
        <v>72099777.700000003</v>
      </c>
      <c r="D11" s="88">
        <v>18066802767.400002</v>
      </c>
    </row>
    <row r="12" spans="1:4" s="79" customFormat="1" ht="15.4" customHeight="1">
      <c r="A12" s="156" t="s">
        <v>645</v>
      </c>
      <c r="B12" s="87">
        <v>9183403241.1299992</v>
      </c>
      <c r="C12" s="87">
        <v>564647414.97000003</v>
      </c>
      <c r="D12" s="88">
        <v>9748050656.1000004</v>
      </c>
    </row>
    <row r="13" spans="1:4" s="79" customFormat="1" ht="15.4" customHeight="1">
      <c r="A13" s="156" t="s">
        <v>646</v>
      </c>
      <c r="B13" s="87">
        <v>3416146762.25</v>
      </c>
      <c r="C13" s="87">
        <v>337831340.42000002</v>
      </c>
      <c r="D13" s="88">
        <v>3753978102.6700001</v>
      </c>
    </row>
    <row r="14" spans="1:4" s="79" customFormat="1" ht="15.4" customHeight="1">
      <c r="A14" s="156" t="s">
        <v>647</v>
      </c>
      <c r="B14" s="87">
        <v>4921807222.8500004</v>
      </c>
      <c r="C14" s="87">
        <v>304140215.69</v>
      </c>
      <c r="D14" s="88">
        <v>5225947438.54</v>
      </c>
    </row>
    <row r="15" spans="1:4" s="79" customFormat="1" ht="15.4" customHeight="1">
      <c r="A15" s="156" t="s">
        <v>648</v>
      </c>
      <c r="B15" s="87">
        <v>1230246839.9400001</v>
      </c>
      <c r="C15" s="87">
        <v>454500922.19999999</v>
      </c>
      <c r="D15" s="88">
        <v>1684747762.1400001</v>
      </c>
    </row>
    <row r="16" spans="1:4" s="79" customFormat="1" ht="15.4" customHeight="1">
      <c r="A16" s="156" t="s">
        <v>649</v>
      </c>
      <c r="B16" s="87">
        <v>196119186.93000001</v>
      </c>
      <c r="C16" s="87">
        <v>105312183.8</v>
      </c>
      <c r="D16" s="88">
        <v>301431370.73000002</v>
      </c>
    </row>
    <row r="17" spans="1:4" s="79" customFormat="1" ht="15.4" customHeight="1">
      <c r="A17" s="156" t="s">
        <v>650</v>
      </c>
      <c r="B17" s="87">
        <v>175779966.96000001</v>
      </c>
      <c r="C17" s="87">
        <v>3598354.3</v>
      </c>
      <c r="D17" s="88">
        <v>179378321.25999999</v>
      </c>
    </row>
    <row r="18" spans="1:4" s="79" customFormat="1" ht="15.4" customHeight="1">
      <c r="A18" s="156" t="s">
        <v>651</v>
      </c>
      <c r="B18" s="87">
        <v>6136568507.2200003</v>
      </c>
      <c r="C18" s="87">
        <v>917153281.75</v>
      </c>
      <c r="D18" s="88">
        <v>7053721788.9700003</v>
      </c>
    </row>
    <row r="19" spans="1:4" s="79" customFormat="1" ht="15.4" customHeight="1">
      <c r="A19" s="156" t="s">
        <v>652</v>
      </c>
      <c r="B19" s="87">
        <v>5532798.04</v>
      </c>
      <c r="C19" s="87">
        <v>3125041.93</v>
      </c>
      <c r="D19" s="88">
        <v>8657839.9700000007</v>
      </c>
    </row>
    <row r="20" spans="1:4" s="79" customFormat="1" ht="15.4" customHeight="1">
      <c r="A20" s="156" t="s">
        <v>653</v>
      </c>
      <c r="B20" s="87">
        <v>4292092258.0300002</v>
      </c>
      <c r="C20" s="87">
        <v>766469217.54999995</v>
      </c>
      <c r="D20" s="88">
        <v>5058561475.5799999</v>
      </c>
    </row>
    <row r="21" spans="1:4" s="79" customFormat="1" ht="15.4" customHeight="1">
      <c r="A21" s="156" t="s">
        <v>654</v>
      </c>
      <c r="B21" s="87">
        <v>389909646.10000002</v>
      </c>
      <c r="C21" s="87">
        <v>724980844.34000003</v>
      </c>
      <c r="D21" s="88">
        <v>1114890490.4400001</v>
      </c>
    </row>
    <row r="22" spans="1:4" s="79" customFormat="1" ht="15.4" customHeight="1">
      <c r="A22" s="156" t="s">
        <v>655</v>
      </c>
      <c r="B22" s="87">
        <v>178297545.66</v>
      </c>
      <c r="C22" s="87">
        <v>68067808.599999994</v>
      </c>
      <c r="D22" s="88">
        <v>246365354.25999999</v>
      </c>
    </row>
    <row r="23" spans="1:4" s="79" customFormat="1" ht="22.9" customHeight="1">
      <c r="A23" s="156" t="s">
        <v>656</v>
      </c>
      <c r="B23" s="87">
        <v>54380512.100000001</v>
      </c>
      <c r="C23" s="87">
        <v>1666301.75</v>
      </c>
      <c r="D23" s="88">
        <v>56046813.850000001</v>
      </c>
    </row>
    <row r="24" spans="1:4" s="79" customFormat="1" ht="15.4" customHeight="1">
      <c r="A24" s="156" t="s">
        <v>657</v>
      </c>
      <c r="B24" s="87">
        <v>1233814430.1900001</v>
      </c>
      <c r="C24" s="87">
        <v>141441901.41999999</v>
      </c>
      <c r="D24" s="88">
        <v>1375256331.6099999</v>
      </c>
    </row>
    <row r="25" spans="1:4" s="79" customFormat="1" ht="15.4" customHeight="1">
      <c r="A25" s="156" t="s">
        <v>658</v>
      </c>
      <c r="B25" s="87">
        <v>440350095.56999999</v>
      </c>
      <c r="C25" s="87">
        <v>120377431.08</v>
      </c>
      <c r="D25" s="88">
        <v>560727526.64999998</v>
      </c>
    </row>
    <row r="26" spans="1:4" s="79" customFormat="1" ht="15.4" customHeight="1">
      <c r="A26" s="156" t="s">
        <v>659</v>
      </c>
      <c r="B26" s="87">
        <v>101615447.78</v>
      </c>
      <c r="C26" s="87">
        <v>20304018.809999999</v>
      </c>
      <c r="D26" s="88">
        <v>121919466.59</v>
      </c>
    </row>
    <row r="27" spans="1:4" s="79" customFormat="1" ht="15.4" customHeight="1">
      <c r="A27" s="156" t="s">
        <v>660</v>
      </c>
      <c r="B27" s="87">
        <v>417294021.38999999</v>
      </c>
      <c r="C27" s="87">
        <v>1105623923.9300001</v>
      </c>
      <c r="D27" s="88">
        <v>1522917945.3199999</v>
      </c>
    </row>
    <row r="28" spans="1:4" s="79" customFormat="1" ht="15.4" customHeight="1">
      <c r="A28" s="156" t="s">
        <v>661</v>
      </c>
      <c r="B28" s="87">
        <v>822270451.75999999</v>
      </c>
      <c r="C28" s="87">
        <v>153785939.28</v>
      </c>
      <c r="D28" s="88">
        <v>976056391.03999996</v>
      </c>
    </row>
    <row r="29" spans="1:4" s="79" customFormat="1" ht="15.4" customHeight="1">
      <c r="A29" s="156" t="s">
        <v>662</v>
      </c>
      <c r="B29" s="87">
        <v>22042390188.279999</v>
      </c>
      <c r="C29" s="87">
        <v>572454554.77999997</v>
      </c>
      <c r="D29" s="88">
        <v>22614844743.060001</v>
      </c>
    </row>
    <row r="30" spans="1:4" s="79" customFormat="1" ht="15.4" customHeight="1">
      <c r="A30" s="156" t="s">
        <v>663</v>
      </c>
      <c r="B30" s="87">
        <v>1840530630.21</v>
      </c>
      <c r="C30" s="87">
        <v>420684783.76999998</v>
      </c>
      <c r="D30" s="88">
        <v>2261215413.98</v>
      </c>
    </row>
    <row r="31" spans="1:4" s="79" customFormat="1" ht="15.4" customHeight="1">
      <c r="A31" s="156" t="s">
        <v>664</v>
      </c>
      <c r="B31" s="87">
        <v>15260623135.4</v>
      </c>
      <c r="C31" s="87">
        <v>559467397.99000001</v>
      </c>
      <c r="D31" s="88">
        <v>15820090533.389999</v>
      </c>
    </row>
    <row r="32" spans="1:4" s="79" customFormat="1" ht="15.4" customHeight="1">
      <c r="A32" s="156" t="s">
        <v>665</v>
      </c>
      <c r="B32" s="87">
        <v>49942411276.68</v>
      </c>
      <c r="C32" s="87">
        <v>26970692.710000001</v>
      </c>
      <c r="D32" s="88">
        <v>49969381969.389999</v>
      </c>
    </row>
    <row r="33" spans="1:4" s="79" customFormat="1" ht="15.4" customHeight="1">
      <c r="A33" s="156" t="s">
        <v>666</v>
      </c>
      <c r="B33" s="87">
        <v>276484100.68000001</v>
      </c>
      <c r="C33" s="87">
        <v>380325580.81999999</v>
      </c>
      <c r="D33" s="88">
        <v>656809681.5</v>
      </c>
    </row>
    <row r="34" spans="1:4" s="79" customFormat="1" ht="15.4" customHeight="1">
      <c r="A34" s="156" t="s">
        <v>667</v>
      </c>
      <c r="B34" s="87">
        <v>2477160342.0500002</v>
      </c>
      <c r="C34" s="87">
        <v>166055910.22999999</v>
      </c>
      <c r="D34" s="88">
        <v>2643216252.2800002</v>
      </c>
    </row>
    <row r="35" spans="1:4" s="79" customFormat="1" ht="15.4" customHeight="1">
      <c r="A35" s="156" t="s">
        <v>668</v>
      </c>
      <c r="B35" s="87">
        <v>233041293.49000001</v>
      </c>
      <c r="C35" s="87">
        <v>0</v>
      </c>
      <c r="D35" s="88">
        <v>233041293.49000001</v>
      </c>
    </row>
    <row r="36" spans="1:4" s="79" customFormat="1" ht="22.9" customHeight="1">
      <c r="A36" s="156" t="s">
        <v>669</v>
      </c>
      <c r="B36" s="87">
        <v>30152465504.330002</v>
      </c>
      <c r="C36" s="87">
        <v>2142942734.8599999</v>
      </c>
      <c r="D36" s="88">
        <v>32295408239.189999</v>
      </c>
    </row>
    <row r="37" spans="1:4" s="79" customFormat="1" ht="15.4" customHeight="1">
      <c r="A37" s="156" t="s">
        <v>670</v>
      </c>
      <c r="B37" s="87">
        <v>331916669.81999999</v>
      </c>
      <c r="C37" s="87">
        <v>13525894</v>
      </c>
      <c r="D37" s="88">
        <v>345442563.81999999</v>
      </c>
    </row>
    <row r="38" spans="1:4" s="79" customFormat="1" ht="15.4" customHeight="1">
      <c r="A38" s="156" t="s">
        <v>671</v>
      </c>
      <c r="B38" s="87">
        <v>10874547.99</v>
      </c>
      <c r="C38" s="87">
        <v>2142857.25</v>
      </c>
      <c r="D38" s="88">
        <v>13017405.24</v>
      </c>
    </row>
    <row r="39" spans="1:4" s="79" customFormat="1" ht="15.4" customHeight="1">
      <c r="A39" s="156" t="s">
        <v>672</v>
      </c>
      <c r="B39" s="87">
        <v>887064577.200001</v>
      </c>
      <c r="C39" s="87">
        <v>361764875.20999998</v>
      </c>
      <c r="D39" s="88">
        <v>1248829452.4100001</v>
      </c>
    </row>
    <row r="40" spans="1:4" s="79" customFormat="1" ht="15.4" customHeight="1">
      <c r="A40" s="156" t="s">
        <v>673</v>
      </c>
      <c r="B40" s="87">
        <v>0</v>
      </c>
      <c r="C40" s="87">
        <v>480224789</v>
      </c>
      <c r="D40" s="88">
        <v>480224789</v>
      </c>
    </row>
    <row r="41" spans="1:4" s="79" customFormat="1" ht="15.4" customHeight="1">
      <c r="A41" s="156" t="s">
        <v>674</v>
      </c>
      <c r="B41" s="87">
        <v>128540906193.82001</v>
      </c>
      <c r="C41" s="87">
        <v>637353439.37</v>
      </c>
      <c r="D41" s="88">
        <v>129178259633.19</v>
      </c>
    </row>
    <row r="42" spans="1:4" s="79" customFormat="1" ht="26.1" customHeight="1">
      <c r="A42" s="89" t="s">
        <v>64</v>
      </c>
      <c r="B42" s="90">
        <v>350159111844.28998</v>
      </c>
      <c r="C42" s="90">
        <v>14123738833.85</v>
      </c>
      <c r="D42" s="91">
        <v>364282850678.14001</v>
      </c>
    </row>
    <row r="43" spans="1:4" s="79" customFormat="1" ht="60.2" customHeight="1">
      <c r="A43" s="80"/>
      <c r="B43" s="80"/>
      <c r="C43" s="80"/>
      <c r="D43" s="80"/>
    </row>
  </sheetData>
  <mergeCells count="2">
    <mergeCell ref="A1:D1"/>
    <mergeCell ref="A2:D2"/>
  </mergeCells>
  <pageMargins left="0.7" right="0.7"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18</vt:i4>
      </vt:variant>
      <vt:variant>
        <vt:lpstr>Intervalli denominati</vt:lpstr>
      </vt:variant>
      <vt:variant>
        <vt:i4>1</vt:i4>
      </vt:variant>
    </vt:vector>
  </HeadingPairs>
  <TitlesOfParts>
    <vt:vector size="19" baseType="lpstr">
      <vt:lpstr>Tav. A </vt:lpstr>
      <vt:lpstr>Tav. B</vt:lpstr>
      <vt:lpstr>Tav. C</vt:lpstr>
      <vt:lpstr>Tav. D</vt:lpstr>
      <vt:lpstr>Tav. E</vt:lpstr>
      <vt:lpstr>Tav. F</vt:lpstr>
      <vt:lpstr>Tav. G</vt:lpstr>
      <vt:lpstr>Tav. H</vt:lpstr>
      <vt:lpstr>Tav. I</vt:lpstr>
      <vt:lpstr>Tav. J</vt:lpstr>
      <vt:lpstr>Tav. K</vt:lpstr>
      <vt:lpstr>Tav. L</vt:lpstr>
      <vt:lpstr>Tav. M</vt:lpstr>
      <vt:lpstr>Tav. N</vt:lpstr>
      <vt:lpstr>Tav. O</vt:lpstr>
      <vt:lpstr>Tav. P</vt:lpstr>
      <vt:lpstr>Tav. Q</vt:lpstr>
      <vt:lpstr>Foglio1</vt:lpstr>
      <vt:lpstr>'Tav. B'!_Toc473634309</vt:lpstr>
    </vt:vector>
  </TitlesOfParts>
  <Company>Ministero Economia e Finanze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alessia.alessandrini</dc:creator>
  <cp:lastModifiedBy>claudio.menichini</cp:lastModifiedBy>
  <cp:lastPrinted>2017-10-30T13:06:17Z</cp:lastPrinted>
  <dcterms:created xsi:type="dcterms:W3CDTF">2017-01-31T11:55:46Z</dcterms:created>
  <dcterms:modified xsi:type="dcterms:W3CDTF">2018-08-01T13:49:50Z</dcterms:modified>
</cp:coreProperties>
</file>