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Revisione CRT\CRT in lavorazione\ANNO 2020\GENNAIO 2020\"/>
    </mc:Choice>
  </mc:AlternateContent>
  <bookViews>
    <workbookView xWindow="-15" yWindow="6765" windowWidth="25230" windowHeight="5595" tabRatio="682" activeTab="11"/>
  </bookViews>
  <sheets>
    <sheet name="Tav. A " sheetId="42" r:id="rId1"/>
    <sheet name="Tav. B" sheetId="3" r:id="rId2"/>
    <sheet name="Tav. C" sheetId="4" r:id="rId3"/>
    <sheet name="Tav. D" sheetId="65" r:id="rId4"/>
    <sheet name="Tav. E" sheetId="66" r:id="rId5"/>
    <sheet name="Tav. F" sheetId="53" r:id="rId6"/>
    <sheet name="Tav. G" sheetId="54" r:id="rId7"/>
    <sheet name="Tav. H" sheetId="55" r:id="rId8"/>
    <sheet name="Tav. I" sheetId="56" r:id="rId9"/>
    <sheet name="Tav. J" sheetId="57" r:id="rId10"/>
    <sheet name="Tav. K" sheetId="58" r:id="rId11"/>
    <sheet name="Tav. L" sheetId="59" r:id="rId12"/>
    <sheet name="Tav. M" sheetId="60" r:id="rId13"/>
    <sheet name="Tav. N" sheetId="61" r:id="rId14"/>
    <sheet name="Tav. O" sheetId="62" r:id="rId15"/>
    <sheet name="Tav. P" sheetId="31" r:id="rId16"/>
    <sheet name="Tav. Q" sheetId="32" r:id="rId17"/>
  </sheets>
  <externalReferences>
    <externalReference r:id="rId18"/>
  </externalReferences>
  <definedNames>
    <definedName name="_Toc473634309" localSheetId="1">'Tav. B'!$A$4</definedName>
    <definedName name="_xlnm.Print_Area" localSheetId="3">'Tav. D'!$A$5:$B$39</definedName>
    <definedName name="crediti" localSheetId="0">#REF!</definedName>
    <definedName name="crediti" localSheetId="3">#REF!</definedName>
    <definedName name="crediti" localSheetId="4">#REF!</definedName>
    <definedName name="crediti">#REF!</definedName>
    <definedName name="dareavere" localSheetId="0">#REF!</definedName>
    <definedName name="dareavere" localSheetId="3">#REF!</definedName>
    <definedName name="dareavere" localSheetId="4">#REF!</definedName>
    <definedName name="dareavere">#REF!</definedName>
    <definedName name="DEBFLUT" localSheetId="0">#REF!</definedName>
    <definedName name="DEBFLUT" localSheetId="3">#REF!</definedName>
    <definedName name="DEBFLUT" localSheetId="4">#REF!</definedName>
    <definedName name="DEBFLUT">#REF!</definedName>
    <definedName name="debiti" localSheetId="0">#REF!</definedName>
    <definedName name="debiti" localSheetId="3">#REF!</definedName>
    <definedName name="debiti" localSheetId="4">#REF!</definedName>
    <definedName name="debiti">#REF!</definedName>
    <definedName name="ff" localSheetId="0">#REF!</definedName>
    <definedName name="ff" localSheetId="3">#REF!</definedName>
    <definedName name="ff" localSheetId="4">#REF!</definedName>
    <definedName name="ff">#REF!</definedName>
    <definedName name="fogl_q" localSheetId="0">#REF!</definedName>
    <definedName name="fogl_q" localSheetId="3">#REF!</definedName>
    <definedName name="fogl_q" localSheetId="4">#REF!</definedName>
    <definedName name="fogl_q">#REF!</definedName>
    <definedName name="hh" localSheetId="0">#REF!</definedName>
    <definedName name="hh" localSheetId="3">#REF!</definedName>
    <definedName name="hh" localSheetId="4">#REF!</definedName>
    <definedName name="hh">#REF!</definedName>
    <definedName name="MOD.21" localSheetId="0">[1]INS.DATI!#REF!</definedName>
    <definedName name="MOD.21" localSheetId="3">[1]INS.DATI!#REF!</definedName>
    <definedName name="MOD.21" localSheetId="4">[1]INS.DATI!#REF!</definedName>
    <definedName name="MOD.21">[1]INS.DATI!#REF!</definedName>
    <definedName name="MOD.48T" localSheetId="0">[1]INS.DATI!#REF!</definedName>
    <definedName name="MOD.48T">[1]INS.DATI!#REF!</definedName>
    <definedName name="MOD.61TER.T5.EE" localSheetId="0">[1]INS.DATI!#REF!</definedName>
    <definedName name="MOD.61TER.T5.EE">[1]INS.DATI!#REF!</definedName>
    <definedName name="PORTAFOGLIO" localSheetId="0">[1]INS.DATI!#REF!</definedName>
    <definedName name="PORTAFOGLIO">[1]INS.DATI!#REF!</definedName>
    <definedName name="Query6" localSheetId="0">#REF!</definedName>
    <definedName name="Query6" localSheetId="3">#REF!</definedName>
    <definedName name="Query6" localSheetId="4">#REF!</definedName>
    <definedName name="Query6">#REF!</definedName>
  </definedNames>
  <calcPr calcId="162913"/>
</workbook>
</file>

<file path=xl/calcChain.xml><?xml version="1.0" encoding="utf-8"?>
<calcChain xmlns="http://schemas.openxmlformats.org/spreadsheetml/2006/main">
  <c r="C27" i="32" l="1"/>
  <c r="B27" i="32"/>
  <c r="D26" i="32"/>
  <c r="D25" i="32"/>
  <c r="D23" i="32"/>
  <c r="D22" i="32"/>
  <c r="D21" i="32"/>
  <c r="D27" i="32" s="1"/>
  <c r="B16" i="32"/>
  <c r="D15" i="32"/>
  <c r="D14" i="32"/>
  <c r="D13" i="32"/>
  <c r="D12" i="32"/>
  <c r="D11" i="32"/>
  <c r="D10" i="32"/>
  <c r="D9" i="32"/>
  <c r="D8" i="32"/>
  <c r="D7" i="32"/>
  <c r="D16" i="32" s="1"/>
  <c r="D6" i="32"/>
  <c r="D14" i="31"/>
  <c r="C14" i="31"/>
  <c r="B14" i="31"/>
  <c r="E14" i="31" s="1"/>
  <c r="E13" i="31"/>
  <c r="E12" i="31"/>
  <c r="E11" i="31"/>
  <c r="E10" i="31"/>
  <c r="E9" i="31"/>
  <c r="E8" i="31"/>
  <c r="E7" i="31"/>
  <c r="D33" i="4"/>
  <c r="C33" i="4"/>
  <c r="B33" i="4"/>
  <c r="D32" i="4"/>
  <c r="C32" i="4"/>
  <c r="B32" i="4"/>
  <c r="E32" i="4" s="1"/>
  <c r="E31" i="4"/>
  <c r="E30" i="4"/>
  <c r="E29" i="4"/>
  <c r="D27" i="4"/>
  <c r="C27" i="4"/>
  <c r="B27" i="4"/>
  <c r="E27" i="4" s="1"/>
  <c r="E26" i="4"/>
  <c r="E25" i="4"/>
  <c r="E24" i="4"/>
  <c r="E23" i="4"/>
  <c r="E21" i="4"/>
  <c r="E20" i="4"/>
  <c r="E19" i="4"/>
  <c r="E17" i="4"/>
  <c r="E16" i="4"/>
  <c r="E14" i="4"/>
  <c r="E13" i="4"/>
  <c r="E12" i="4"/>
  <c r="E11" i="4"/>
  <c r="D9" i="4"/>
  <c r="C9" i="4"/>
  <c r="B9" i="4"/>
  <c r="E9" i="4" s="1"/>
  <c r="E8" i="4"/>
  <c r="E7" i="4"/>
  <c r="D21" i="3"/>
  <c r="C21" i="3"/>
  <c r="B21" i="3"/>
  <c r="E20" i="3"/>
  <c r="E19" i="3"/>
  <c r="E18" i="3"/>
  <c r="E21" i="3" s="1"/>
  <c r="E17" i="3"/>
  <c r="D15" i="3"/>
  <c r="C15" i="3"/>
  <c r="B15" i="3"/>
  <c r="B22" i="3" s="1"/>
  <c r="E14" i="3"/>
  <c r="E13" i="3"/>
  <c r="E12" i="3"/>
  <c r="E11" i="3"/>
  <c r="E15" i="3" s="1"/>
  <c r="E9" i="3"/>
  <c r="D9" i="3"/>
  <c r="D22" i="3" s="1"/>
  <c r="C9" i="3"/>
  <c r="C22" i="3" s="1"/>
  <c r="B9" i="3"/>
  <c r="E8" i="3"/>
  <c r="E7" i="3"/>
  <c r="C16" i="42"/>
  <c r="B16" i="42"/>
  <c r="D16" i="42" s="1"/>
  <c r="D15" i="42"/>
  <c r="D14" i="42"/>
  <c r="D13" i="42"/>
  <c r="C11" i="42"/>
  <c r="C18" i="42" s="1"/>
  <c r="C20" i="42" s="1"/>
  <c r="B11" i="42"/>
  <c r="B18" i="42" s="1"/>
  <c r="B20" i="42" s="1"/>
  <c r="D20" i="42" s="1"/>
  <c r="E33" i="4" l="1"/>
  <c r="E22" i="3"/>
  <c r="D11" i="42"/>
</calcChain>
</file>

<file path=xl/sharedStrings.xml><?xml version="1.0" encoding="utf-8"?>
<sst xmlns="http://schemas.openxmlformats.org/spreadsheetml/2006/main" count="1158" uniqueCount="790">
  <si>
    <t>Buoni ordinari del Tesoro (valore nominale)</t>
  </si>
  <si>
    <t>Operazioni su  mercati finanziari (raccolta)</t>
  </si>
  <si>
    <t>Contabilità speciali</t>
  </si>
  <si>
    <t>Ordini di pagamento per trasferimento fondi</t>
  </si>
  <si>
    <t>Partite diverse</t>
  </si>
  <si>
    <t>Depositi di terzi</t>
  </si>
  <si>
    <t>Incassi</t>
  </si>
  <si>
    <t>Pagamenti</t>
  </si>
  <si>
    <t>Differenze</t>
  </si>
  <si>
    <t xml:space="preserve">Gestione di bilancio </t>
  </si>
  <si>
    <t>Entrate finali</t>
  </si>
  <si>
    <t>Spese finali</t>
  </si>
  <si>
    <t>Rimborso prestiti</t>
  </si>
  <si>
    <t>Totale</t>
  </si>
  <si>
    <t xml:space="preserve">Gestione di tesoreria </t>
  </si>
  <si>
    <t>Debiti di tesoreria</t>
  </si>
  <si>
    <t>Crediti di tesoreria</t>
  </si>
  <si>
    <t>Decreti ministeriali di scarico</t>
  </si>
  <si>
    <t>Partite debitorie</t>
  </si>
  <si>
    <t>B.O.T e gestione della liquidità</t>
  </si>
  <si>
    <t>Altre  operazioni</t>
  </si>
  <si>
    <t>Titoli emessi da esitare</t>
  </si>
  <si>
    <t>Gestione disponibilità liquide</t>
  </si>
  <si>
    <t>Disponibilità del Tesoro per il servizio di tesoreria</t>
  </si>
  <si>
    <t>Operazioni sui mercati finanziari (impieghi)</t>
  </si>
  <si>
    <t xml:space="preserve">Pagamenti da regolare </t>
  </si>
  <si>
    <t>Pagamenti urgenti e pagamenti ex art. 14 d.l. 669/1996</t>
  </si>
  <si>
    <t>Cedole interessi B.O.T. (in corso di scadenza)</t>
  </si>
  <si>
    <t>Anticipazioni a Regioni per finanziamento spesa sanitaria</t>
  </si>
  <si>
    <t>di cui:</t>
  </si>
  <si>
    <t>Prelevamento fondi c/o tesoreria centrale</t>
  </si>
  <si>
    <t>Giacenza di cassa</t>
  </si>
  <si>
    <t>Anticipazioni a FEOGA ex d.lgs 165/1999</t>
  </si>
  <si>
    <t>Servizio finanziario prestiti esteri</t>
  </si>
  <si>
    <t>Interessi e commissioni</t>
  </si>
  <si>
    <t>Rimborso di prestiti</t>
  </si>
  <si>
    <t>Titoli stralciati in corso di regolazione</t>
  </si>
  <si>
    <t>Altri pagamenti da regolare</t>
  </si>
  <si>
    <t>Altri crediti</t>
  </si>
  <si>
    <t>Pagamenti per conto di amministrazioni statali dotate di autonomia di bilancio, da rimborsare sui rispettivi conti correnti</t>
  </si>
  <si>
    <t>Sovvenzioni del Tesoro alle Poste da regolare</t>
  </si>
  <si>
    <t>RETTIFICHE ED INTEGRAZIONI</t>
  </si>
  <si>
    <t>FORMAZIONE</t>
  </si>
  <si>
    <t>Bilancio dello Stato</t>
  </si>
  <si>
    <t>Spese Finali</t>
  </si>
  <si>
    <t>Tesoreria statale</t>
  </si>
  <si>
    <t>Variazione conti di soggetti della Pubblica Amministrazione</t>
  </si>
  <si>
    <t>Operazioni da regolare</t>
  </si>
  <si>
    <t>di cui</t>
  </si>
  <si>
    <t>Pagamenti da regolare</t>
  </si>
  <si>
    <t>Pagamenti per conto amministrazioni autonome da rimborsare sui rispettivi conti correnti</t>
  </si>
  <si>
    <t>Servizio finanziario prestiti esteri (interessi e commissioni)</t>
  </si>
  <si>
    <t>COPERTURA</t>
  </si>
  <si>
    <t>Accensione prestiti</t>
  </si>
  <si>
    <t>Emissioni nette BOT</t>
  </si>
  <si>
    <t>Variazione conti di soggetti esterni all Pubblica Amministrazione</t>
  </si>
  <si>
    <t>Variazione delle disponibilità liquide</t>
  </si>
  <si>
    <t>Proventi da privatizzazioni e da altre operazioni destinati al FATS</t>
  </si>
  <si>
    <t>Riclassificazione contabile quota interessi CTZ</t>
  </si>
  <si>
    <t>Totale finanziamento</t>
  </si>
  <si>
    <t>Saldo di cassa delle gestioni del Bilancio dello Stato e della Tesoreria</t>
  </si>
  <si>
    <t>Totale utilizzi</t>
  </si>
  <si>
    <t>TOTALE GENERALE</t>
  </si>
  <si>
    <t>CNEL</t>
  </si>
  <si>
    <t>Euro</t>
  </si>
  <si>
    <t>Monete numismatiche</t>
  </si>
  <si>
    <t>Monete commemorative (*)</t>
  </si>
  <si>
    <t>Taglio</t>
  </si>
  <si>
    <t xml:space="preserve">Monete d'argento da     € 10,00 </t>
  </si>
  <si>
    <t>(*) SUDDIVISIONE MONETE COMMEMORATIVE</t>
  </si>
  <si>
    <t>Amministrazioni</t>
  </si>
  <si>
    <t>Situazione</t>
  </si>
  <si>
    <t>Variazioni</t>
  </si>
  <si>
    <t>Scuola Nazionale dell'Amministrazione</t>
  </si>
  <si>
    <t>Fondo Edifici di Culto</t>
  </si>
  <si>
    <t>Consiglio di Stato e T.A.R.</t>
  </si>
  <si>
    <t>Corte dei Conti</t>
  </si>
  <si>
    <t>Presidenza del Consiglio dei Ministri</t>
  </si>
  <si>
    <t>Monete emesse negli esercizi precedenti</t>
  </si>
  <si>
    <t>Aumenti
(pagamenti)</t>
  </si>
  <si>
    <t>Diminuzioni
(incassi)</t>
  </si>
  <si>
    <t>Totale monete Circolanti</t>
  </si>
  <si>
    <t>Anticipazioni a Poste SpA -Convenzione Tesoro - Poste</t>
  </si>
  <si>
    <t>Conti correnti e Contabilità speciali</t>
  </si>
  <si>
    <t>Anticipazioni a INPS ex art. 35 L. 448/1998</t>
  </si>
  <si>
    <t xml:space="preserve">   per memoria:</t>
  </si>
  <si>
    <t>Totale complessivo al netto della Disponibilità del Tesoro per il servizio di tesoreria</t>
  </si>
  <si>
    <t>di cui: Disponibilità del tesoro per il serizvizio di tesoreria</t>
  </si>
  <si>
    <t>Monete d'argento da     €   5,00</t>
  </si>
  <si>
    <t>Saldo delle gestioni di bilancio e di tesoreria</t>
  </si>
  <si>
    <t>Operazioni su mercati finanziari</t>
  </si>
  <si>
    <t>Variazione del Conto Disponibilità</t>
  </si>
  <si>
    <t>Revisione contabilizzazione attualizzazioni di contributi pluriennali o poste assimilabili</t>
  </si>
  <si>
    <t>Variazione posizione della Tesoreria sull'estero</t>
  </si>
  <si>
    <t>Emissioni nette di titoli e altri strumenti a breve e lungo termine</t>
  </si>
  <si>
    <t>Emissioni nette di titoli  e altri prestiti</t>
  </si>
  <si>
    <t>Emissioni nette di titoli di Stato a medio e lungo termine</t>
  </si>
  <si>
    <t>Altre forme di copertura</t>
  </si>
  <si>
    <t>Saldo di cassa del Settore statale</t>
  </si>
  <si>
    <t>Servizio finanziario prestiti esteri (rimborsi)</t>
  </si>
  <si>
    <t>Immissione netta di monete e Depositi di terzi</t>
  </si>
  <si>
    <t>SPESE CORRENTI</t>
  </si>
  <si>
    <t>SPESE IN CONTO CAPITALE</t>
  </si>
  <si>
    <t>RIMBORSO PASSIVITA' FINANZIARIE</t>
  </si>
  <si>
    <t>Altro</t>
  </si>
  <si>
    <t>Entrate</t>
  </si>
  <si>
    <t>Uscite</t>
  </si>
  <si>
    <t>Saldo</t>
  </si>
  <si>
    <t>DL 269-03 CAPITALE BPF TRASFER</t>
  </si>
  <si>
    <t>POSTE ITALIANE SPA BANCOPOSTA</t>
  </si>
  <si>
    <t>POSTE ITALIANE S.P.A</t>
  </si>
  <si>
    <t>FERROVIE STATO ITALIANE C.ORD.</t>
  </si>
  <si>
    <t>SOC.CART.CREDITI INPS L.402-99</t>
  </si>
  <si>
    <t>S. C. I. P.  2</t>
  </si>
  <si>
    <t>CEE RISORSE PROPRIE</t>
  </si>
  <si>
    <t>ENAV SPA</t>
  </si>
  <si>
    <t>GEST SERV DEP CONTO TERZI</t>
  </si>
  <si>
    <t>CE - FONDO EUROPEO DI SVILUPPO</t>
  </si>
  <si>
    <t>CASSA DP SPA GESTIONE SEPARATA</t>
  </si>
  <si>
    <t>Organi costituzionali e di rilievo costituzionale</t>
  </si>
  <si>
    <t>PCM e Ministeri</t>
  </si>
  <si>
    <t>Enti di regolazione dell'attività economica</t>
  </si>
  <si>
    <t>Enti produttori di servizi economici</t>
  </si>
  <si>
    <t>Autorità amministrative indipendenti</t>
  </si>
  <si>
    <t>Gestione risorse comunitarie</t>
  </si>
  <si>
    <t>Enti produttori di servizi assistenziali, ricreativi e culturali</t>
  </si>
  <si>
    <t>Enti e istituzioni di ricerca</t>
  </si>
  <si>
    <t>Enti nazionali di previdenza e assistenza sociale</t>
  </si>
  <si>
    <t>Amministrazioni locali</t>
  </si>
  <si>
    <t>P.C.GIUST.AMM.REG.SICILIA</t>
  </si>
  <si>
    <t>COMILITER-DIREZIONI AMMINISTR.</t>
  </si>
  <si>
    <t>MIN.FINANZE - UFFICI ENTRATE</t>
  </si>
  <si>
    <t>VERSAMENTI IN TESORERIA - BONIFICI DI DUBBIA IMPUTAZIONE</t>
  </si>
  <si>
    <t>CONCESSIONARI - COMPENSAZIONI ART. 31, C. 1, DL. 78-2010</t>
  </si>
  <si>
    <t>AG. DOGANE PAG. O DEP. DIRITTI DOGANALI L. 244-07</t>
  </si>
  <si>
    <t>ENTR.REG.SIC.E RIMB.C.FISCALE</t>
  </si>
  <si>
    <t>FONDI RILANCIO ECONOMIA</t>
  </si>
  <si>
    <t>DIP.TESORO-ART.27 CO.11 L.62-05</t>
  </si>
  <si>
    <t>DIP POL FISC ART.27 C.7 L62-05</t>
  </si>
  <si>
    <t>COMM.STRAORD. GOV. PAGAMENTO DEBITI PREGR. REGIONE PIEMONTE</t>
  </si>
  <si>
    <t>LEGGE N. 61 - 30.03.98</t>
  </si>
  <si>
    <t>DIPARTIMENTO DELLA GIOVENTU E DEL SERVIZIO CIVILE NAZIONALE</t>
  </si>
  <si>
    <t>PROVV.OO.PP. TERREMOTI</t>
  </si>
  <si>
    <t>P.G.R.CAMP.COMM.STR.GOV.887-84</t>
  </si>
  <si>
    <t>COMM.STR.CONTENZ.D.L.131-97</t>
  </si>
  <si>
    <t>COMUNE MATERA L. 771-86</t>
  </si>
  <si>
    <t>PR.REG.MARCHE ORD.FPC.2668-97</t>
  </si>
  <si>
    <t>5 PER MILLE PAGAMENTI N.B.F.</t>
  </si>
  <si>
    <t>CONTRIBUTI INVESTIMENTI BENI STRUMENTALI DL N. 91-14</t>
  </si>
  <si>
    <t>DIP TESORO ART. 8 DL 201-11</t>
  </si>
  <si>
    <t>FONDO AGEVOLAZIONI RICERCA-FAR</t>
  </si>
  <si>
    <t>RAGIONERIE TERRITORIALI ORDINATIVI NON ANDATI A BUON FINE</t>
  </si>
  <si>
    <t>PRES.MAG.ACQUE VE-L.206-95</t>
  </si>
  <si>
    <t>FONDO DI ROTAZIONE ANTICIPAZIONI ENTI LOCALI</t>
  </si>
  <si>
    <t>L.46-82 INNOVAZ. TECNOLOGICA</t>
  </si>
  <si>
    <t>INTERVENTI AREE DEPRESSE</t>
  </si>
  <si>
    <t>PROGETTI INFORMATIZZAZIONE AMMINISTRAZIONI</t>
  </si>
  <si>
    <t>RICEVITORIE PRINCIPALI DOGANE</t>
  </si>
  <si>
    <t>MIN.BENI CULT.L.135-97-203-97</t>
  </si>
  <si>
    <t>PROGRAMMI ARCUS SPA</t>
  </si>
  <si>
    <t>FONDO BB.CC D.LVO N. 28-2004</t>
  </si>
  <si>
    <t>OPCM - FONDO PROTEZIONE CIVILE</t>
  </si>
  <si>
    <t>OPCM - TRASFERIMENTI DA ALTRE AMMINISTRAZIONI</t>
  </si>
  <si>
    <t>OPCM  PRESIDENZA CONSIGLIO MINISTRI</t>
  </si>
  <si>
    <t>INVESTIMENTI DIRETTI</t>
  </si>
  <si>
    <t>O.P.C.M. GRANDI EVENTI</t>
  </si>
  <si>
    <t>PIANI STRATEGICI NAZIONALI RISCHIO IDROGEOLOGICO</t>
  </si>
  <si>
    <t>MEF CONTI DORMIENTI ART. 7-QUINQUIES D.L. N. 5-2009</t>
  </si>
  <si>
    <t>DIPARTIMENTO FINANZE ART. 13-BIS, COMMA 8, DL 78-2009</t>
  </si>
  <si>
    <t>AG.DOG.MONOP.GEST.GIOCHI ART.1 C.476 L.228-12</t>
  </si>
  <si>
    <t>AGENZIA ITALIANA DEL FARMACO</t>
  </si>
  <si>
    <t>INTERNO COMMISSIONE NAZ. DIRITTO ASILO RIMBORSI COMMISS UE</t>
  </si>
  <si>
    <t>AMMINISTRAZIONI CENTRALI PROGRAMMI UE E COMPLEMENTARI</t>
  </si>
  <si>
    <t>Incassi fiscali e contributivi</t>
  </si>
  <si>
    <t>INTROITI FISCALI E CONTRIBUT</t>
  </si>
  <si>
    <t>AGENZIA DELLE ENTRATE-DIR.CENTRO OPERATIVO-IVA NON RESIDENTI</t>
  </si>
  <si>
    <t>AGENZIA ENTRATE REGIMI SPECIALI IVA MOSS</t>
  </si>
  <si>
    <t>COMM. GAR. L. 146-90</t>
  </si>
  <si>
    <t>UFF.RESTITUZ.PRELIEVI AGRICOLI</t>
  </si>
  <si>
    <t>IST.AUT.CASE POPOLARI</t>
  </si>
  <si>
    <t>IACP - ART. 1 L.560-93</t>
  </si>
  <si>
    <t>AUTORITA' BACINI IDROGRAFICI</t>
  </si>
  <si>
    <t>ENTI PUBBLICI-PROG.RIS.IDRICHE</t>
  </si>
  <si>
    <t>INTERV.TI ARTT.21E32 L.219-81</t>
  </si>
  <si>
    <t>AUT.BAC.IDROGR.SPESE CORR</t>
  </si>
  <si>
    <t>DEPOSITI IMPRESE DM23-5-07</t>
  </si>
  <si>
    <t>IST.NAZ.PREVIDENZA SOCIALE</t>
  </si>
  <si>
    <t>DIREZIONE GENERALE I.N.P.S.</t>
  </si>
  <si>
    <t>ENPALS-INCASSI CONTR.UNIFICATI</t>
  </si>
  <si>
    <t>Accordi di programma</t>
  </si>
  <si>
    <t>PREFETTURE - PATTO SICUREZZA</t>
  </si>
  <si>
    <t>PON SICUREZZA  MEZZOGIORNO</t>
  </si>
  <si>
    <t>COMUNI - P.R.U. - L. 179-92</t>
  </si>
  <si>
    <t>ATER - P.R.U. - L. 179-92</t>
  </si>
  <si>
    <t>URBAN  ITALIA</t>
  </si>
  <si>
    <t>INTERREG</t>
  </si>
  <si>
    <t>PON RISORSE IDRICHE QCS 94-99</t>
  </si>
  <si>
    <t>BENI CULTURALI POR ASSE I E II</t>
  </si>
  <si>
    <t>BENI CULTURALI DOCUP 2000-06</t>
  </si>
  <si>
    <t>BENI CULTURALI - POR - ASSE III</t>
  </si>
  <si>
    <t>POR CAL 2007-2013 APQ TAGIRI</t>
  </si>
  <si>
    <t>POR CAL 2007-2013 APQ TRASPORTI</t>
  </si>
  <si>
    <t>PON GOVERNANCE E AZIONI DI SISTEMA</t>
  </si>
  <si>
    <t>PROGRAMMA ENPI CBCMED</t>
  </si>
  <si>
    <t>POR LOMBARDIA 2007-2013</t>
  </si>
  <si>
    <t>FONDO BALCANI LEGGE 84-2001</t>
  </si>
  <si>
    <t>COM.VE M.LL.PP.REG.VEN.F.CER</t>
  </si>
  <si>
    <t>PROVVEDITORATI OPERE PUBBLICHE</t>
  </si>
  <si>
    <t>LLPP-INTERVENTI SETTORE PORTI</t>
  </si>
  <si>
    <t>DISAGIO ABITATIVO</t>
  </si>
  <si>
    <t>COMMISSARIO STRAORDINARIO ACQUEDOTTO MOLISANO</t>
  </si>
  <si>
    <t>SOVRAINTENDENZA B. CULTURALI</t>
  </si>
  <si>
    <t>MIN.BENI CULT.L.662-96</t>
  </si>
  <si>
    <t>INTENDENZA DI FINANZA I.C.I.</t>
  </si>
  <si>
    <t>R.ST.SP.E PR.AUT.ADD.IRPEF E.L</t>
  </si>
  <si>
    <t>COMUNI REG. VENETO E LOMBARDIA CONF. CON PROV. AUT. TN E BZ</t>
  </si>
  <si>
    <t>UFFICI SPECIALI PER LA RICOSTRUZIONE DI L'AQUILA</t>
  </si>
  <si>
    <t>ENTI LOCALI LEGGE 219-81</t>
  </si>
  <si>
    <t>UNIVERSITA'-EDIL.UNIVERSITARIA</t>
  </si>
  <si>
    <t>GENIO CIVILE</t>
  </si>
  <si>
    <t>ISTITUTO PER LA VIGILANZA SULLE ASSICURAZIONI</t>
  </si>
  <si>
    <t>COMM.NAZ.SOCIETA' E BORSA</t>
  </si>
  <si>
    <t>COMMISSIONE DI VIGILANZA SUI FONDI PENSIONI</t>
  </si>
  <si>
    <t>Tav. A: Movimento generale di cassa</t>
  </si>
  <si>
    <t>Tav B: Gestione tesoreria – Partite Debitorie</t>
  </si>
  <si>
    <t>Tav. C: Gestione tesoreria – Partite Creditorie</t>
  </si>
  <si>
    <t>Tav. F: Incassi per entrate del bilancio dello Stato</t>
  </si>
  <si>
    <t>Tav. G: Pagamenti per le spese di bilancio distinti per ministeri</t>
  </si>
  <si>
    <t>Tav. H: Pagamenti per le spese di bilancio secondo la classificazione economica</t>
  </si>
  <si>
    <t>Tavola K: Pagamenti per le spese di bilancio secondo la classificazione economica e per tipologia di titolo di spesa e destinazione</t>
  </si>
  <si>
    <t>Tav. L: Conti di soggetti esterni alla P.A.</t>
  </si>
  <si>
    <t>Tav. M: Conti correnti di enti della P.A.</t>
  </si>
  <si>
    <t>Tav. N: Contabilità speciali</t>
  </si>
  <si>
    <t>Tav. P: Situazione delle  Amministrazioni  statali dotate di autonomia di bilancio</t>
  </si>
  <si>
    <t xml:space="preserve">Tav. Q: Situazione delle monete circolanti </t>
  </si>
  <si>
    <t>Tav. D: Raccordo Contabile delle Gestioni del Bilancio dello Stato e della Tesoreria con il saldo di cassa del Settore statale</t>
  </si>
  <si>
    <t>MEF-ART. 81 D.LGS 174-16</t>
  </si>
  <si>
    <t>PATTI PER IL SUD</t>
  </si>
  <si>
    <t>Tavola J: Pagamenti per spese di bilancio secondo la classificazione economica e per missione</t>
  </si>
  <si>
    <t>Tav. E: Raccordo Contabile delle Gestioni del Bilancio dello Stato e della Tesoreria con le emissioni di titoli di Stato ed altri strumenti a breve e medio/lungo termine</t>
  </si>
  <si>
    <t>Tav. I: Pagamenti per le spese di bilancio secondo la classificazione per missione</t>
  </si>
  <si>
    <t>Tav. O: Contabilità speciali di Tesoreria Unica</t>
  </si>
  <si>
    <t>COMM STRAORD ILVA DL 1-2015</t>
  </si>
  <si>
    <t>MATERA CAPITALE EUROPEA CULTURA 2019</t>
  </si>
  <si>
    <t>FONDO SVILUPPO INVESTIMENTI NEL CINEMA E AUDIOVISIVO</t>
  </si>
  <si>
    <t>CORTE DEI CONTI</t>
  </si>
  <si>
    <t>C.N.E.L.</t>
  </si>
  <si>
    <t>CONSIGLIO DI STATO E T.A.R</t>
  </si>
  <si>
    <t>DIP.TES-MOV.FONDI CON L'ESTERO</t>
  </si>
  <si>
    <t>MINTES DIP.TES.DL 143-98 ART.7</t>
  </si>
  <si>
    <t>FONDO ROTAZIONE LEGGE 179-92</t>
  </si>
  <si>
    <t>MIN.TESORO - PENSIONI DI STATO</t>
  </si>
  <si>
    <t>EDIL.SOVVENZ.PROGR.CENTRALI</t>
  </si>
  <si>
    <t>EDILIZIA AGEVOL.PROGR.CENTRALI</t>
  </si>
  <si>
    <t>DL 269-03 EROG.MUTUI TRASFER</t>
  </si>
  <si>
    <t>DL 269-03 INTERESSI BPF TRASF</t>
  </si>
  <si>
    <t>DL 269-03 INCASSI E PAGAMENTI</t>
  </si>
  <si>
    <t>D.G.T.-CREDITI CEDUTI DA INPS</t>
  </si>
  <si>
    <t>DIP.TO RAG.GEN.STATO - IGEPA</t>
  </si>
  <si>
    <t>AG.SVILUPPO MEZZOGIORNO</t>
  </si>
  <si>
    <t>MIN.TESORO-FRONTALIERI</t>
  </si>
  <si>
    <t>MINISTERO AFFARI ESTERI</t>
  </si>
  <si>
    <t>ISMEA-CON.TTI FILIERA L 80-05</t>
  </si>
  <si>
    <t>CASSA PREV MOTORIZZ CIVILE</t>
  </si>
  <si>
    <t>FONDO INCREMENTO EDILIZIO</t>
  </si>
  <si>
    <t>BANCA POPOLARE DI NOVARA SCRL</t>
  </si>
  <si>
    <t>CONSAP F. CENTR.GARANZ</t>
  </si>
  <si>
    <t>CONSAP FONDO GARANZIA ARTIG.</t>
  </si>
  <si>
    <t>DIP.TESORO ART.2 L.341-95</t>
  </si>
  <si>
    <t>MEDCEN L.662-96 GARANZIA PIM</t>
  </si>
  <si>
    <t>SIMEST D.LGS.143-98 F.ESTERO</t>
  </si>
  <si>
    <t>AG NAZ A.I.S.I. SPA</t>
  </si>
  <si>
    <t>SIMEST FONDO EX L. 394-81</t>
  </si>
  <si>
    <t>SIMEST FONDI VENTURE CAPITAL</t>
  </si>
  <si>
    <t>AG NAZ A.I.S.I. SPA F.R 289-03</t>
  </si>
  <si>
    <t>FINEST SPA</t>
  </si>
  <si>
    <t>MAP FONDO SALVATAGGIO IMPRESE</t>
  </si>
  <si>
    <t>ISMEA D 06 SUB AGR D LVO185-00</t>
  </si>
  <si>
    <t>FONDO REGIONALE PROTEZ.CIVILE</t>
  </si>
  <si>
    <t>SCUOLA NAZION.AMMINISTRAZIONE</t>
  </si>
  <si>
    <t>PRESIDENZA CONSIGLIO MINISTRI</t>
  </si>
  <si>
    <t>FERROTRAMVIARIE SPA</t>
  </si>
  <si>
    <t>MIUR ALLOGGI STUDENTI L.338-00</t>
  </si>
  <si>
    <t>CASSA DD PP F. ROTAT. L. 49-87</t>
  </si>
  <si>
    <t>FONDO SVIL MECC AGRIC L.910-66</t>
  </si>
  <si>
    <t>MEDCEN CAPIT RISCHIO PMI L.388</t>
  </si>
  <si>
    <t>ARTIGIANCASSA F. GAR. PC STUD</t>
  </si>
  <si>
    <t>DIP.TESORO ORGANISMI INTERNAZ</t>
  </si>
  <si>
    <t>CONSAP SPA ART. 4 DL 185-08</t>
  </si>
  <si>
    <t>M.RO AMB ART.1 C.1115 L.296-06</t>
  </si>
  <si>
    <t>CONSAP SPA FONDO MUTUI L244-07</t>
  </si>
  <si>
    <t>MIT PIANO ED ABIT DPCM 16-7-09</t>
  </si>
  <si>
    <t>CONSAP FONDO GARANZ PRIMA CASA</t>
  </si>
  <si>
    <t>CONSAP FONDO GIOVA DM 19-11-10</t>
  </si>
  <si>
    <t>CONSAP F. MECENATI-DM12-11-10</t>
  </si>
  <si>
    <t>FONDO LIQUID.DEB. ENTI LOCALI</t>
  </si>
  <si>
    <t>CONSAP-FONDO GAR DEBITI P.A.</t>
  </si>
  <si>
    <t>MEF RIMB FOND LIR SINF L112-13</t>
  </si>
  <si>
    <t>MEF RIS FONDO SVIL E COESIONE</t>
  </si>
  <si>
    <t>CONSAP FON SACE DPCM 19-11-14</t>
  </si>
  <si>
    <t>CONSAP F CART  SOF DM 03-08-16</t>
  </si>
  <si>
    <t>DT  ONERI FONDO C.343 L.266-05</t>
  </si>
  <si>
    <t>AG AISI D.LGS 185-00 L.232-16</t>
  </si>
  <si>
    <t>MEF DT FONDO DL 237-16</t>
  </si>
  <si>
    <t>BANCA NAZIONALE DEL LAVORO</t>
  </si>
  <si>
    <t>ATT.CONTRATTI D'AREA L.662-96</t>
  </si>
  <si>
    <t>PATTI TERRITORIALI L.662-96</t>
  </si>
  <si>
    <t>AGEA - INTERVENTI NAZIONALI</t>
  </si>
  <si>
    <t>CSEA-CASSA SERV.ENERG.AMBIENT.</t>
  </si>
  <si>
    <t>GSE ART 11 COM 11 DL N. 8 - 17</t>
  </si>
  <si>
    <t>A.N.A.S. S.P.A</t>
  </si>
  <si>
    <t>ENTE NAZIONALE RISI</t>
  </si>
  <si>
    <t>ANAS EX FONDO CENTR GARANZIA</t>
  </si>
  <si>
    <t>ICE AGENZ PROM EST INTER IM IT</t>
  </si>
  <si>
    <t>AUTORITA' ENERGIA ELETTR.-GAS</t>
  </si>
  <si>
    <t>AGEA-AIUTI E AMMASSI COMUNIT</t>
  </si>
  <si>
    <t>ANPAL L.236-93 FIN.NAZIONALI</t>
  </si>
  <si>
    <t>ANPAL L.236-93 FIN.COMUNITARI</t>
  </si>
  <si>
    <t>MIN TESORO DPR 532-1973</t>
  </si>
  <si>
    <t>MIN.ECONOMIA FINANZE FEAGA</t>
  </si>
  <si>
    <t>MINTES.F.ROT.POLIT.CEE FIN.NAZ</t>
  </si>
  <si>
    <t>MINTES-F.ROT.FINANZIAM. CEE</t>
  </si>
  <si>
    <t>MEF INTER COMPLEM PROG COMUNIT</t>
  </si>
  <si>
    <t>FONDO EDIFICI DI CULTO</t>
  </si>
  <si>
    <t>ISTITUTO ITALIANO TECNOLOGIA</t>
  </si>
  <si>
    <t>ISTITUTO SUPERIORE DI SANITA'</t>
  </si>
  <si>
    <t>IST ITAL TECNO ART 18 DL 78-09</t>
  </si>
  <si>
    <t>CONTR.FESR AI COMUNI L.784-80</t>
  </si>
  <si>
    <t>DL 269-03 G.C-C E ASS.POSTALI</t>
  </si>
  <si>
    <t>S. C. I. P.  1</t>
  </si>
  <si>
    <t>DIPARTES CANONI LOCAZ.L.326-03</t>
  </si>
  <si>
    <t>ALIENAZ VEICOLI SEQUES L326-03</t>
  </si>
  <si>
    <t>CONSAP FONDO CONTRIBUTI ARTIG.</t>
  </si>
  <si>
    <t>CONS.SVIL.IND. - POTENZA</t>
  </si>
  <si>
    <t>CONSORZIO ASI AVELLINO</t>
  </si>
  <si>
    <t>ACQUEDOTTO PUGLIESE S.P.A</t>
  </si>
  <si>
    <t>ALUMIX SPA IN L.C.A</t>
  </si>
  <si>
    <t>EFIMPIANTI SPA IN L.C.A</t>
  </si>
  <si>
    <t>EFIM IN LIQUIDAZIONE DL 487-92</t>
  </si>
  <si>
    <t>IST.POLIGRAF.E ZECCA STATO</t>
  </si>
  <si>
    <t>AGENZIA INDUSTRIE DIFESA</t>
  </si>
  <si>
    <t>MEF DIPTES FONDO ART81 L133-08</t>
  </si>
  <si>
    <t>MEF DT FONDO L133-08 DI 3-2-14</t>
  </si>
  <si>
    <t>CONSAP FONDO  C.825 L.208-15</t>
  </si>
  <si>
    <t>POSTE ITALIANE SERV BANCOPOSTA</t>
  </si>
  <si>
    <t>INPS - EX INPDAP GEST B INADEL</t>
  </si>
  <si>
    <t>INPS - EX INPDAP GEST C ENPDEP</t>
  </si>
  <si>
    <t>INPS - EX INPDAP G. A OP PREVI</t>
  </si>
  <si>
    <t>LIQUID.GEST.BUONUSCITA IPOST</t>
  </si>
  <si>
    <t>INPS-ART.24-L.21.12.1978,N.843</t>
  </si>
  <si>
    <t>INPS - EX INPDAP G. PREST CRED</t>
  </si>
  <si>
    <t>INAIL ART 24 L.843-1978</t>
  </si>
  <si>
    <t>INAIL-INCASSI CONTR.UNIFICATI</t>
  </si>
  <si>
    <t>INPS - EX INPDAP PENS CONTR ST</t>
  </si>
  <si>
    <t>INPS - EX INPDAP GEST D CPDEL</t>
  </si>
  <si>
    <t>INPS - EX INPDAP GEST D CPS</t>
  </si>
  <si>
    <t>INPS - EX INPDAP GEST D CPI</t>
  </si>
  <si>
    <t>INPS - EX INPDAP GEST D CPUG</t>
  </si>
  <si>
    <t>EDIL.SOVV.FONDO GLOBALE REG</t>
  </si>
  <si>
    <t>R. LAZIO   IRAP ALTRI SOGGETTI</t>
  </si>
  <si>
    <t>R. ABRUZZO IRAP ALTRI SOGGETTI</t>
  </si>
  <si>
    <t>R.CALABRIA IRAP ALTRI SOGGETTI</t>
  </si>
  <si>
    <t>R.TOSCANA  IRAP ALTRI SOGGETTI</t>
  </si>
  <si>
    <t>R.MOLISE   IRAP ALTRI SOGGETTI</t>
  </si>
  <si>
    <t>R.PUGLIA   IRAP ALTRI SOGGETTI</t>
  </si>
  <si>
    <t>R. MARCHE  IRAP ALTRI SOGGETTI</t>
  </si>
  <si>
    <t>R. UMBRIA  IRAP ALTRI SOGGETTI</t>
  </si>
  <si>
    <t>R. LIGURIA IRAP ALTRI SOGGETTI</t>
  </si>
  <si>
    <t>R.SARDEGNA IRAP ALTRI SOGGETTI</t>
  </si>
  <si>
    <t>R.PIEMONTE IRAP ALTRI SOGGETTI</t>
  </si>
  <si>
    <t>R.CAMPANIA IRAP ALTRI SOGGETTI</t>
  </si>
  <si>
    <t>R.BASILICATA IRAP ALTRI SOGG</t>
  </si>
  <si>
    <t>R.EMILIA ROM IRAP ALTRI SOGG</t>
  </si>
  <si>
    <t>R.FRIULI V.G IRAP ALTRI SOGG</t>
  </si>
  <si>
    <t>P.A. TRENTO  IRAP ALTRI SOGG</t>
  </si>
  <si>
    <t>P.A. BOLZANO IRAP ALTRI SOGG</t>
  </si>
  <si>
    <t>R. VENETO  IRAP ALTRI SOGGETTI</t>
  </si>
  <si>
    <t>R. LOMBARDIA IRAP ALTRI SOGG</t>
  </si>
  <si>
    <t>R. V.D'AOSTA IRAP ALTRI SOGG</t>
  </si>
  <si>
    <t>R. SICILIA IRAP ALTRI SOGGETTI</t>
  </si>
  <si>
    <t>IRAP ERARIO D. L.VO 446-97</t>
  </si>
  <si>
    <t>R. LAZIO - RIS. CEE - COF. NAZ</t>
  </si>
  <si>
    <t>R.ABRUZZO - RIS. CEE -COF.NAZ.</t>
  </si>
  <si>
    <t>R.CALABRIA -RIS.CEE - COF.NAZ.</t>
  </si>
  <si>
    <t>R.TOSCANA - RIS. CEE -COF.NAZ.</t>
  </si>
  <si>
    <t>R.MOLISE - RIS. CEE - COF.NAZ.</t>
  </si>
  <si>
    <t>R. PUGLIA - RIS. CEE -COF.NAZ.</t>
  </si>
  <si>
    <t>R.MARCHE -RIS. CEE - COF. NAZ.</t>
  </si>
  <si>
    <t>R.UMBRIA - RIS. CEE - COF.NAZ.</t>
  </si>
  <si>
    <t>R.LIGURIA - RIS CEE - COF.NAZ.</t>
  </si>
  <si>
    <t>R.A.SARDEGNA -RIS.CEE-COF.NAZ.</t>
  </si>
  <si>
    <t>R.PIEMONTE -RIS.CEE -COF.NAZ.</t>
  </si>
  <si>
    <t>R.CAMPANIA -RIS.CEE -COF.NAZ.</t>
  </si>
  <si>
    <t>R.BASILICATA -RIS.CEE-COF.NAZ.</t>
  </si>
  <si>
    <t>R.EMILIA - RIS.CEE - COF.NAZ.</t>
  </si>
  <si>
    <t>R.A. FRI.V.G.-RIS.CEE-COF.NAZ.</t>
  </si>
  <si>
    <t>P.A. BOLZANO -RIS.CEE-COF.NAZ.</t>
  </si>
  <si>
    <t>R. VENETO - RIS.CEE - COF.NAZ.</t>
  </si>
  <si>
    <t>R.LOMBARDIA -RIS.CEE -COF.NAZ.</t>
  </si>
  <si>
    <t>R.A.V.D'AOSTA-RIS.CEE-COF.NAZ.</t>
  </si>
  <si>
    <t>R.A.SICILIA - RIS.CEE-COF.NAZ.</t>
  </si>
  <si>
    <t>R.  LAZIO       ADD.IRPEF</t>
  </si>
  <si>
    <t>R.  ABRUZZO     ADD.IRPEF</t>
  </si>
  <si>
    <t>R.  CALABRIA    ADD.IRPEF</t>
  </si>
  <si>
    <t>R.  TOSCANA     ADD.IRPEF</t>
  </si>
  <si>
    <t>R.  MOLISE      ADD.IRPEF</t>
  </si>
  <si>
    <t>R.  PUGLIA      ADD.IRPEF</t>
  </si>
  <si>
    <t>R.  MARCHE      ADD.IRPEF</t>
  </si>
  <si>
    <t>R.  UMBRIA      ADD.IRPEF</t>
  </si>
  <si>
    <t>R.  LIGURIA     ADD.IRPEF</t>
  </si>
  <si>
    <t>R.  SARDEGNA    ADD.IRPEF</t>
  </si>
  <si>
    <t>R.  PIEMONTE    ADD.IRPEF</t>
  </si>
  <si>
    <t>R.  CAMPANIA    ADD.IRPEF</t>
  </si>
  <si>
    <t>R.  BASILICATA  ADD.IRPEF</t>
  </si>
  <si>
    <t>R.  EMILIA ROM. ADD.IRPEF</t>
  </si>
  <si>
    <t>R.  FRIULI V.G. ADD.IRPEF</t>
  </si>
  <si>
    <t>P.  A. TRENTO   ADD.IRPEF</t>
  </si>
  <si>
    <t>P.  A. BOLZANO  ADD.IRPEF</t>
  </si>
  <si>
    <t>R.  VENETO      ADD.IRPEF</t>
  </si>
  <si>
    <t>R.  LOMBARDIA   ADD.IRPEF</t>
  </si>
  <si>
    <t>R.  VALLE D'AOSTA ADD.IRPEF</t>
  </si>
  <si>
    <t>R.  SICILIA       ADD.IRPEF</t>
  </si>
  <si>
    <t>R.  LAZIO       IRAP AMM.PUBBL</t>
  </si>
  <si>
    <t>R.  ABRUZZO     IRAP AMM.PUBBL</t>
  </si>
  <si>
    <t>R.  CALABRIA    IRAP AMM.PUBBL</t>
  </si>
  <si>
    <t>R.  TOSCANA     IRAP AMM.PUBBL</t>
  </si>
  <si>
    <t>R.  MOLISE      IRAP AMM.PUBBL</t>
  </si>
  <si>
    <t>R.  PUGLIA      IRAP AMM.PUBBL</t>
  </si>
  <si>
    <t>R.  MARCHE      IRAP AMM.PUBBL</t>
  </si>
  <si>
    <t>R.  UMBRIA      IRAP AMM.PUBBL</t>
  </si>
  <si>
    <t>R.  LIGURIA     IRAP AMM.PUBBL</t>
  </si>
  <si>
    <t>R.  SARDEGNA    IRAP AMM.PUBBL</t>
  </si>
  <si>
    <t>R.  PIEMONTE    IRAP AMM.PUBBL</t>
  </si>
  <si>
    <t>R.  CAMPANIA    IRAP AMM.PUBBL</t>
  </si>
  <si>
    <t>R.  BASILICATA  IRAP AMM.PUBBL</t>
  </si>
  <si>
    <t>R.  EMILIA R.   IRAP AMM.PUBBL</t>
  </si>
  <si>
    <t>R.  FRIULI V.G. IRAP AMM.PUBBL</t>
  </si>
  <si>
    <t>P. A. TRENTO    IRAP AMM.PUBBL</t>
  </si>
  <si>
    <t>P. A. BOLZANO   IRAP AMM.PUBBL</t>
  </si>
  <si>
    <t>R.  VENETO      IRAP AMM.PUBBL</t>
  </si>
  <si>
    <t>R.  LOMBARDIA   IRAP AMM.PUBBL</t>
  </si>
  <si>
    <t>R.VALLE D'AOSTA IRAP AMM.PUBBL</t>
  </si>
  <si>
    <t>R.  SICILIA     IRAP AMM.PUBBL</t>
  </si>
  <si>
    <t>ARTIGIANCASSA FONDI REGIONALI</t>
  </si>
  <si>
    <t>REG CAMPANIA ART2 C48 L.244-07</t>
  </si>
  <si>
    <t>REGIONE LAZIO ART2 C48 L244-07</t>
  </si>
  <si>
    <t>REG ABRUZZO-PROG IPA ADRIATICO</t>
  </si>
  <si>
    <t>Missione</t>
  </si>
  <si>
    <t>Competenza</t>
  </si>
  <si>
    <t>Residui</t>
  </si>
  <si>
    <t>Organi costituzionali, a rilevanza costituzionale e Presidenza del Consiglio dei ministri</t>
  </si>
  <si>
    <t>Amministrazione generale e supporto alla rappresentanza generale di Governo e dello Stato sul territorio</t>
  </si>
  <si>
    <t>Relazioni finanziarie con le autonomie territoriali</t>
  </si>
  <si>
    <t>L'Italia in Europa e nel mondo</t>
  </si>
  <si>
    <t>Difesa e sicurezza del territorio</t>
  </si>
  <si>
    <t>Giustizia</t>
  </si>
  <si>
    <t>Ordine pubblico e sicurezza</t>
  </si>
  <si>
    <t>Soccorso civile</t>
  </si>
  <si>
    <t>Agricoltura, politiche agroalimentari e pesca</t>
  </si>
  <si>
    <t>Energia e diversificazione delle fonti energetiche</t>
  </si>
  <si>
    <t>Competitivita' e sviluppo delle imprese</t>
  </si>
  <si>
    <t>Regolazione dei mercati</t>
  </si>
  <si>
    <t>Diritto alla mobilita' e sviluppo dei sistemi di trasporto</t>
  </si>
  <si>
    <t>Infrastrutture pubbliche e logistica</t>
  </si>
  <si>
    <t>Comunicazioni</t>
  </si>
  <si>
    <t>Commercio internazionale ed internazionalizzazione del sistema produttivo</t>
  </si>
  <si>
    <t>Ricerca e innovazione</t>
  </si>
  <si>
    <t>Sviluppo sostenibile e tutela del territorio e dell'ambiente</t>
  </si>
  <si>
    <t>Casa e assetto urbanistico</t>
  </si>
  <si>
    <t>Tutela della salute</t>
  </si>
  <si>
    <t>Tutela e valorizzazione dei beni e attivita' culturali e paesaggistici</t>
  </si>
  <si>
    <t>Istruzione scolastica</t>
  </si>
  <si>
    <t>Istruzione universitaria e formazione post-universitaria</t>
  </si>
  <si>
    <t>Diritti sociali, politiche sociali e famiglia</t>
  </si>
  <si>
    <t>Politiche previdenziali</t>
  </si>
  <si>
    <t>Politiche per il lavoro</t>
  </si>
  <si>
    <t>Immigrazione, accoglienza e garanzia dei diritti</t>
  </si>
  <si>
    <t>Sviluppo e riequilibrio territoriale</t>
  </si>
  <si>
    <t>Politiche economico-finanziarie e di bilancio e tutela della finanza pubblica</t>
  </si>
  <si>
    <t>Giovani e sport</t>
  </si>
  <si>
    <t>Turismo</t>
  </si>
  <si>
    <t>Servizi istituzionali e generali delle amministrazioni pubbliche</t>
  </si>
  <si>
    <t>Fondi da ripartire</t>
  </si>
  <si>
    <t>Debito pubblico</t>
  </si>
  <si>
    <t>Redditi da lavoro dipendente</t>
  </si>
  <si>
    <t>Consumi intermedi</t>
  </si>
  <si>
    <t>Imposte pagate sulla produzione</t>
  </si>
  <si>
    <t>Trasferimenti correnti ad amministrazioni pubbliche</t>
  </si>
  <si>
    <t>Trasferimenti correnti a famiglie e istituzioni sociali private</t>
  </si>
  <si>
    <t>Trasferimenti correnti a imprese</t>
  </si>
  <si>
    <t>Trasferimenti correnti a estero</t>
  </si>
  <si>
    <t>Risorse proprie unione europea</t>
  </si>
  <si>
    <t>Interessi passivi e redditi da capitale</t>
  </si>
  <si>
    <t>Poste correttive e compensative</t>
  </si>
  <si>
    <t>Ammortamenti</t>
  </si>
  <si>
    <t>Altre uscite correnti</t>
  </si>
  <si>
    <t>Investimenti fissi lordi e acquisti di terreni</t>
  </si>
  <si>
    <t>Contributi agli investimenti ad imprese</t>
  </si>
  <si>
    <t>Contributi agli investimenti a famiglie e istituzioni sociali private</t>
  </si>
  <si>
    <t>Contributi agli investimenti a estero</t>
  </si>
  <si>
    <t>Altri trasferimenti in conto capitale</t>
  </si>
  <si>
    <t>Acquisizioni di attivita' finanziarie</t>
  </si>
  <si>
    <t>Rimborso passivita' finanziarie</t>
  </si>
  <si>
    <t>Categoria economica</t>
  </si>
  <si>
    <t>Ordini di Pagare</t>
  </si>
  <si>
    <t>Ordini di Accreditamento</t>
  </si>
  <si>
    <t>Ruoli di Spesa fissa</t>
  </si>
  <si>
    <t>Note di Imputazione</t>
  </si>
  <si>
    <t>Erario</t>
  </si>
  <si>
    <t>Tesoreria</t>
  </si>
  <si>
    <t>Esterno</t>
  </si>
  <si>
    <t>Spesa Secondaria del Funzionario Delegato</t>
  </si>
  <si>
    <t>Stipendi</t>
  </si>
  <si>
    <t>Classificazione economica</t>
  </si>
  <si>
    <t>MINISTERI</t>
  </si>
  <si>
    <t>TITOLO I - SPESE CORRENTI</t>
  </si>
  <si>
    <t>Ministero dell'economia e delle finanze</t>
  </si>
  <si>
    <t>Ministero dello sviluppo economico</t>
  </si>
  <si>
    <t>Ministero del lavoro e delle politiche sociali</t>
  </si>
  <si>
    <t>Ministero della giustizia</t>
  </si>
  <si>
    <t>Ministero degli affari esteri e della cooperazione internazionale</t>
  </si>
  <si>
    <t>Ministero dell'istruzione, dell'universita' e della ricerca</t>
  </si>
  <si>
    <t>Ministero dell'interno</t>
  </si>
  <si>
    <t>Ministero dell'ambiente e della tutela del territorio e del mare</t>
  </si>
  <si>
    <t>Ministero delle infrastrutture e dei trasporti</t>
  </si>
  <si>
    <t>Ministero della difesa</t>
  </si>
  <si>
    <t>Ministero della salute</t>
  </si>
  <si>
    <t>TOTALE  TITOLO I - SPESE CORRENTI</t>
  </si>
  <si>
    <t>TITOLO II - SPESE IN CONTO CAPITALE</t>
  </si>
  <si>
    <t>TOTALE  TITOLO II - SPESE IN CONTO CAPITALE</t>
  </si>
  <si>
    <t>TITOLO I - ENTRATE TRIBUTARIE</t>
  </si>
  <si>
    <t>CATEGORIA I - IMPOSTE SUL PATRIMONIO E SUL REDDITO</t>
  </si>
  <si>
    <t>Imposta sul reddito delle persone fisiche</t>
  </si>
  <si>
    <t>Imposta sul reddito delle società</t>
  </si>
  <si>
    <t>Imposta sostitutiva delle imposte sui redditi nonchè ritenute sugli interessi e altri redditi di capitale</t>
  </si>
  <si>
    <t>imposte sostitutive previste dall'articolo 3, commi 160, 161 e 162 della legge 23 dicembre 1996, n.662</t>
  </si>
  <si>
    <t>Imposta municipale propria riservata all'erario derivante dagli immobili ad uso produttivo classificati nel gruppo catastale D</t>
  </si>
  <si>
    <t>Imposta sulle riserve matematiche dei rami vita delle società ed enti che esercitano attività assicurativa</t>
  </si>
  <si>
    <t>Imposte dirette derivanti dalla definizione di pendenze e controversie tributarie</t>
  </si>
  <si>
    <t>Imposta sostitutiva sui redditi di cui all'art.44, comma 1, lettera g-quater del testo unico delle imposte sui redditi</t>
  </si>
  <si>
    <t>Imposta sostitutiva delle imposte sui redditi per la rideterminazione dei valori di acquisto di partecipazioni non negoziate nei mercati regolamentati</t>
  </si>
  <si>
    <t>Imposta sostitutiva delle imposte sui redditi per la rideterminazione dei valori di acquisto dei terreni edificabili</t>
  </si>
  <si>
    <t>Ritenute sui contributi degli enti pubblici sui premi, sulle vincite e sui capitali di assicurazioni sulla vita</t>
  </si>
  <si>
    <t>Imposta sostitutiva delle imposte sui redditi da applicare ai fondi pensione ed alle altre forme pensionistiche complementari ed individuali</t>
  </si>
  <si>
    <t>Versamento del contributo di solidarietà del 3%, sulla parte di reddito complessivo eccedente l'importo di 300.000 euro lordi annui, di cui al decreto legge n. 138 del 2011, articolo 2, comma 2</t>
  </si>
  <si>
    <t>Imposta sostitutiva sui redditi derivanti dalla rivalutazione dei fondi per il trattamento di fine rapporto e dai rendimenti attribuiti ai fondi di previdenza</t>
  </si>
  <si>
    <t>Versamenti delle somme dovute in base all'invito al contraddittorio in attuazione della procedura di collaborazione volontaria per l'emersione delle attività finanziarie e patrimoniali costituite o detenute fuori del territorio dello Stato</t>
  </si>
  <si>
    <t>Quota del 35 per cento dell'imposta unica sui giuochi di abilità e sui concorsi pronostici</t>
  </si>
  <si>
    <t>Imposta sul valore delle attività finanziarie detenute all'estero dalle persone fisiche residenti nel territorio dello stato, prevista dal decreto legge n. 201 del 2011, articolo 19, comma 18</t>
  </si>
  <si>
    <t>Altre entrate Categoria I</t>
  </si>
  <si>
    <t>CATEGORIA II - TASSE ED IMPOSTE SUGLI AFFARI</t>
  </si>
  <si>
    <t>Imposta sul valore aggiunto</t>
  </si>
  <si>
    <t>Imposta di bollo</t>
  </si>
  <si>
    <t>Imposta di registro</t>
  </si>
  <si>
    <t>Imposta sulle assicurazioni</t>
  </si>
  <si>
    <t>Canoni di abbonamento alle radio audizioni circolari e alla televisione</t>
  </si>
  <si>
    <t>Tasse automobilistiche</t>
  </si>
  <si>
    <t>Imposta sulle successioni e donazioni</t>
  </si>
  <si>
    <t>Tasse e imposte ipotecarie</t>
  </si>
  <si>
    <t>Tasse sulle concessioni governative escluse quelle per la licenza di porto d'armi anche per uso di caccia</t>
  </si>
  <si>
    <t>Diritti catastali e di scritturato</t>
  </si>
  <si>
    <t>Imposta sulle transazioni finanziarie</t>
  </si>
  <si>
    <t>Imposta sostitutiva delle imposte di registro, di bollo, ipotecarie e catastali e delle tasse sulle concessioni governative</t>
  </si>
  <si>
    <t>Quota del 25 per cento dell'imposta unica sui giuochi di abilità e sui concorsi pronostici</t>
  </si>
  <si>
    <t>Imposta sugli intrattenimenti</t>
  </si>
  <si>
    <t>Tasse di pubblico insegnamento</t>
  </si>
  <si>
    <t>Entrate derivanti dalla definizione delle situazioni e pendenze in materia di imposte indirette</t>
  </si>
  <si>
    <t>Altre entrate Categoria II</t>
  </si>
  <si>
    <t>CATEGORIA III - IMPOSTE SULLA PRODUZIONE, SUI CONSUMI E DOGANE</t>
  </si>
  <si>
    <t>Accisa sui prodotti energetici, loro derivati e prodotti analoghi</t>
  </si>
  <si>
    <t>Accisa sul gas naturale per combustione</t>
  </si>
  <si>
    <t>Accisa sull'energia elettrica</t>
  </si>
  <si>
    <t>Accisa e imposta erariale di consumo sulla birra</t>
  </si>
  <si>
    <t>Accisa e imposta erariale di consumo sugli spiriti</t>
  </si>
  <si>
    <t>Accisa e imposta erariale di consumo sui gas incondensabili delle raffinerie e delle fabbriche che comunque lavorano prodotti petroliferi resi liquidi con la compressione</t>
  </si>
  <si>
    <t>Imposta di consumo sugli oli lubrificanti e sui bitumi di petrolio</t>
  </si>
  <si>
    <t>Sovrimposta di confine sui gas incondensabili di prodotti petroliferi e sui gas stessi resi liquidi con la compressione</t>
  </si>
  <si>
    <t>Accisa sul carbone, lignite e coke di carbon fossile utilizzati per carburazione o combustione</t>
  </si>
  <si>
    <t>Proventi derivanti dalla vendita dei denaturanti, dei prodotti soggetti ad accisa e imposta erariale di consumo e dalla vendita dei contrassegni di Stato per recipienti contenenti prodotti alcoolici, nonchè per i surrogati di caffè e per le relative miscele</t>
  </si>
  <si>
    <t>Sovrimposte di confine (escluse le sovrimposte sugli oli minerali, loro derivati e prodotti analoghi, sui gas incondensabili di prodotti petroliferi e sui gas stessi resi liquidi con la compressione)</t>
  </si>
  <si>
    <t>Altre entrate Categoria III</t>
  </si>
  <si>
    <t>CATEGORIA IV - MONOPOLI</t>
  </si>
  <si>
    <t>Imposta sul consumo dei tabacchi</t>
  </si>
  <si>
    <t>Gettito dell'imposta sul consumo di tabacchi riservato all'erario, ai sensi del decreto legge n. 201 del 2011, articolo 48</t>
  </si>
  <si>
    <t>Altre entrate Categoria IV</t>
  </si>
  <si>
    <t>CATEGORIA V - LOTTO, LOTTERIE ED ALTRE ATTIVITA' DI GIUOCO</t>
  </si>
  <si>
    <t>Proventi del lotto</t>
  </si>
  <si>
    <t>Prelievo erariale dovuto ai sensi del decreto legge 30 settembre 2003, n. 269, sugli apparecchi e congegni di gioco, di cui all'art. 110, comma 6, del regio decreto n. 773 del 1931</t>
  </si>
  <si>
    <t>Proventi delle attività di giuoco</t>
  </si>
  <si>
    <t>Quota del 40 per cento dell'imposta unica sui giuochi di abilità e sui concorsi pronostici</t>
  </si>
  <si>
    <t>Diritto fisso erariale sui concorsi pronostici</t>
  </si>
  <si>
    <t>Altre entrate Categoria V</t>
  </si>
  <si>
    <t>TITOLO II - ENTRATE EXTRA-TRIBUTARIE</t>
  </si>
  <si>
    <t>CATEGORIA VI - PROVENTI SPECIALI</t>
  </si>
  <si>
    <t>Tasse e diritti marittimi</t>
  </si>
  <si>
    <t>Entrate derivanti da tributi speciali, riscossi per i servizi resi dal Ministero dell'Economia e delle Finanze</t>
  </si>
  <si>
    <t>Altre entrate Categoria VI</t>
  </si>
  <si>
    <t>CATEGORIA VII - PROVENTI DI SERVIZI PUBBLICI MINORI</t>
  </si>
  <si>
    <t>Proventi derivanti dalla vendita dei biglietti delle lotterie nazionali ad estrazione istantanea</t>
  </si>
  <si>
    <t>Entrate eventuali e diverse del Ministero dell'Economia e delle Finanze già di pertinenza del Ministero del Tesoro, del Bilancio e della Programmazione Economica</t>
  </si>
  <si>
    <t>Proventi derivanti dal gioco del bingo</t>
  </si>
  <si>
    <t>Entrate derivanti da attività e servizi di telecomunicazione ad uso privato, da servizi resi a vario titolo e da sanzioni pecuniarie per illeciti amministrativi, indennità e interessi di mora</t>
  </si>
  <si>
    <t>Quota del 20 per cento delle sanzioni pecuniarie riscosse in materia di imposte dirette da destinare ai fondi di previdenza per il personale dell'ex Ministero delle Finanze ed al fondo di assistenza per i finanzieri per scopi istituzionali</t>
  </si>
  <si>
    <t>Proventi relativi ai canoni di concessione per la gestione della rete telematica relativa agli apparecchi da divertimento ed intrattenimento ed ai giochi numerici a totalizzatore nazionale</t>
  </si>
  <si>
    <t>Oblazioni e condanne alle pene pecuniarie per contravvenzioni alle norme per la tutela delle strade e per la circolazione</t>
  </si>
  <si>
    <t>Ritenuta del 6 per cento sulle vincite del gioco del lotto</t>
  </si>
  <si>
    <t>Multe, ammende e sanzioni amministrative inflitte dalle autorità giudiziarie ed amministrative con esclusione di quelle aventi natura tributaria</t>
  </si>
  <si>
    <t>Risorse del fondo unico giustizia</t>
  </si>
  <si>
    <t>Altre entrate Categoria VII</t>
  </si>
  <si>
    <t>CATEGORIA VIII - PROVENTI DEI BENI DELLO STATO</t>
  </si>
  <si>
    <t>Versamento del canone annuo sui ricavi conseguiti dalle subconcessioni collegate all'utilizzo del sedime autostradale e dalle altre attività collaterali svolte dai concessionari autostradali</t>
  </si>
  <si>
    <t>Proventi dei beni demaniali esclusi quelli derivanti dai beni del Demanio idrico</t>
  </si>
  <si>
    <t>Somme corrispondenti all'incremento dell'aliquota di prodotto dovuto annualmente dal titolare unico o contitolare di ciascuna concessione per le produzioni di idrocarburi liquidi e gassosi estratti in mare</t>
  </si>
  <si>
    <t>Diritti erariali sui permessi di prospezione e di ricerca mineraria e sulle concessioni di esercizio di coltivazione di miniere e cave. canoni sui permessi di prospezione e di ricerca mineraria e sulle concessioni dell'esercizio di coltivazioni di miniere e cave. aliquote in valore del prodotto (royalties) da corrispondersi allo Stato dai concessionari di coltivazioni di idrocarburi liquidi e gassosi nella terraferma, nel mare territoriale e nella piattaforma continentale</t>
  </si>
  <si>
    <t>Redditi di beni immobili patrimoniali per affitti, concessioni e canoni vari, compresi quelli derivanti dall'utilizzazione di alloggi in fabbricati dello Stato situati all'estero. Interessi sul residuo prezzo capitale di beni venduti. Altri introiti relativi ai beni del patrimonio immobiliare</t>
  </si>
  <si>
    <t>Entrate eventuali diverse della Direzione Generale del Demanio</t>
  </si>
  <si>
    <t>Proventi delle miniere e delle sorgenti termali e minerali pertinenti allo Stato</t>
  </si>
  <si>
    <t>Entrate derivanti dalla regolarizzazione di occupazioni sul Demanio marittimo</t>
  </si>
  <si>
    <t>Altre entrate Categoria VIII</t>
  </si>
  <si>
    <t>CATEGORIA IX - PRODOTTI NETTI DI AZIENDE AUTONOME ED UTILI DI GESTIONI</t>
  </si>
  <si>
    <t>Dividendi dovuti dalle Società per Azioni derivate dalla trasformazione degli Enti Pubblici nonchè utili da versare da parte degli Enti Pubblici in base a disposizioni normative o statutarie</t>
  </si>
  <si>
    <t>CATEGORIA X - INTERESSI SU ANTICIPAZIONI E CREDITI VARI DEL TESORO</t>
  </si>
  <si>
    <t>Versamento da parte degli enti territoriali degli interessi dovuti sulle somme anticipate dallo stato, ai sensi del d.l. 35/2013 e del d.l. 66/2014</t>
  </si>
  <si>
    <t>Somme dovute dalla Banca d'Italia a titolo di eccedenza del rendimento di tutte le attività nei confronti del Tesoro e a titolo di remunerazione del saldo relativo al conto "Disponibilità del Tesoro per il Servizio di Tesoreria", nonché introiti relativi ad eventuali interventi sulla Gestione del Debito</t>
  </si>
  <si>
    <t>Interessi relativi alla riscossione delle Imposte Dirette</t>
  </si>
  <si>
    <t>Altre entrate Categoria X</t>
  </si>
  <si>
    <t>CATEGORIA XI - RICUPERI, RIMBORSI E CONTRIBUTI</t>
  </si>
  <si>
    <t>Rimborsi e concorsi diversi dovuti dagli Enti Territoriali</t>
  </si>
  <si>
    <t>Somme da introitare per il finanziamento dell'Assistenza Sanitaria</t>
  </si>
  <si>
    <t>Sanzioni relative alla riscossione delle Imposte Dirette</t>
  </si>
  <si>
    <t>Sanzioni relative alla riscossione delle Imposte Indirette</t>
  </si>
  <si>
    <t>Rimborso da parte delle Comunità Europee delle spese di riscossione delle risorse proprie</t>
  </si>
  <si>
    <t>Contributo unificato di iscrizione a ruolo nei procedimenti giurisdizionali, con esclusione di quelli relativi al processo tributario</t>
  </si>
  <si>
    <t>Somme prelevate dai Conti Correnti di Tesoreria del Fondo di Rotazione per l'attuazione delle Politiche Comunitarie istituito presso il Ministero dell'Economia e delle Finanze</t>
  </si>
  <si>
    <t>Versamento del contributo amministrativo dovuto per il rilascio del passaporto ordinario</t>
  </si>
  <si>
    <t>Altre entrate Categoria XI</t>
  </si>
  <si>
    <t>CATEGORIA XII - PARTITE CHE SI COMPENSANO NELLA SPESA</t>
  </si>
  <si>
    <t>Dazi della Tariffa Doganale Comune (T.D.C.) ed altri diritti fissati dalle Istituzioni della Unione Europea</t>
  </si>
  <si>
    <t>Altre entrate Categoria XII</t>
  </si>
  <si>
    <t>TITOLO III - ALIENAZIONE ED AMMORTAMENTO DI BENI PATRIMONIALI E RISCOSSIONE DI CREDITI</t>
  </si>
  <si>
    <t>CATEGORIA XIII - VENDITA DI BENI ED AFFRANCAZIONE DI CANONI</t>
  </si>
  <si>
    <t>Introiti derivanti dalle dismissioni degli immobili in uso al ministero della difesa, inclusi quelli di carattere residenziale</t>
  </si>
  <si>
    <t>Versamenti relativi al controvalore dei Titoli di Stato, ai proventi relativi alla vendita di Partecipazioni dello Stato, nonchè ad entrate straordinarie dello Stato nei limiti stabiliti dalla legge, da destinare al Fondo per l'Ammortamento dei Titoli di Stato</t>
  </si>
  <si>
    <t>Entrate per prezzo capitale della vendita dei beni immobili dello Stato</t>
  </si>
  <si>
    <t>Altre entrate Categoria XIII</t>
  </si>
  <si>
    <t>CATEGORIA XV - RIMBORSO DI ANTICIPAZIONI E DI CREDITI VARI DEL TESORO</t>
  </si>
  <si>
    <t>Altre entrate Categoria XV</t>
  </si>
  <si>
    <t>TITOLO IV - ACCENSIONE DI PRESTITI</t>
  </si>
  <si>
    <t>Ricavo netto delle emissioni di titoli del debito pubblico e dei prestiti interni ed internazionali</t>
  </si>
  <si>
    <t>Altre entrate</t>
  </si>
  <si>
    <t>LIGESTRA S.R.L</t>
  </si>
  <si>
    <t>Contributi agli investimenti ad amministrazioni pubbliche</t>
  </si>
  <si>
    <t>Versamento da parte dell'Inps e dell'Inail dei fondi riscossi e già destinati per legge all'Onpi da ripartire tra le Regioni ai sensi dell'articolo 1 duodecies della legge 21 ottobre 1978, n.641</t>
  </si>
  <si>
    <t>Valore nominale delle monete metalliche</t>
  </si>
  <si>
    <t>P.A. TRENTO -RIS.CEE-COF.NAZ.</t>
  </si>
  <si>
    <t>Versamento da parte degli enti territoriali della quota di capitale delle somme anticipate dallo stato, ai sensi del decreto-legge 35 del 2013 e del decreto legge 66 del 2014, da destinare al fondo ammortamento dei titoli di stato</t>
  </si>
  <si>
    <t>INVITALIA ART.1 C.17 DL 91-17</t>
  </si>
  <si>
    <t>REGOLAMENTO UE LEGGE 28-12-2015, N. 208</t>
  </si>
  <si>
    <t>TITOLO III - RIMBORSO PASSIVITA' FINANZIARIE</t>
  </si>
  <si>
    <t>TOTALE  TITOLO III - RIMBORSO PASSIVITA' FINANZIARIE</t>
  </si>
  <si>
    <t>Monete da                        €   2,00</t>
  </si>
  <si>
    <t>Monete d'oro da             € 20,00</t>
  </si>
  <si>
    <t>Monete d'oro da             € 50,00</t>
  </si>
  <si>
    <t>Categoria eonomica</t>
  </si>
  <si>
    <t xml:space="preserve">   Redditi da lavoro dipendente</t>
  </si>
  <si>
    <t xml:space="preserve">               Retribuzioni lorde in denaro</t>
  </si>
  <si>
    <t xml:space="preserve">               Retribuzioni in natura</t>
  </si>
  <si>
    <t xml:space="preserve">               Contributi sociali effettivi a carico del datore di lavoro</t>
  </si>
  <si>
    <t xml:space="preserve">               Contributi sociali figurativi a carico del datore di lavoro</t>
  </si>
  <si>
    <t xml:space="preserve">   Consumi intermedi</t>
  </si>
  <si>
    <t xml:space="preserve">               Acquisto di beni</t>
  </si>
  <si>
    <t xml:space="preserve">               Acquisto di servizi effettivi</t>
  </si>
  <si>
    <t xml:space="preserve">   Imposte pagate sulla produzione</t>
  </si>
  <si>
    <t xml:space="preserve">               Imposte pagate sulla produzione</t>
  </si>
  <si>
    <t xml:space="preserve">   Trasferimenti correnti ad amministrazioni pubbliche</t>
  </si>
  <si>
    <t xml:space="preserve">               Amministrazioni centrali</t>
  </si>
  <si>
    <t xml:space="preserve">                        Organi costituzionali a rilevanza costituzionale e amministrazioni statali</t>
  </si>
  <si>
    <t xml:space="preserve">                        Enti produttori di servizi economici e di regolazione dell'attivita' economica</t>
  </si>
  <si>
    <t xml:space="preserve">                        Enti produttori di servizi assistenziali, ricreativi e culturali</t>
  </si>
  <si>
    <t xml:space="preserve">                        Enti di ricerca</t>
  </si>
  <si>
    <t xml:space="preserve">               Amministrazioni locali</t>
  </si>
  <si>
    <t xml:space="preserve">                        Regioni</t>
  </si>
  <si>
    <t xml:space="preserve">                        Comuni e province</t>
  </si>
  <si>
    <t xml:space="preserve">                        Enti produttori di servizi sanitari</t>
  </si>
  <si>
    <t xml:space="preserve">                        Enti locali produttori di servizi economici e di regolazione dell'attivita' economica</t>
  </si>
  <si>
    <t xml:space="preserve">                        Enti locali produttori di servizi assistenziali ricreativi e culturali</t>
  </si>
  <si>
    <t xml:space="preserve">                        Province comuni - devoluzione di tributi erariali</t>
  </si>
  <si>
    <t xml:space="preserve">               Enti di previdenza</t>
  </si>
  <si>
    <t xml:space="preserve">   Trasferimenti correnti a famiglie e istituzioni sociali private</t>
  </si>
  <si>
    <t xml:space="preserve">               Prestazioni sociali in denaro</t>
  </si>
  <si>
    <t xml:space="preserve">               Trasferimenti sociali in natura</t>
  </si>
  <si>
    <t xml:space="preserve">               Altri trasferimenti</t>
  </si>
  <si>
    <t xml:space="preserve">   Trasferimenti correnti a imprese</t>
  </si>
  <si>
    <t xml:space="preserve">               Contributi ai prodotti e alla produzione</t>
  </si>
  <si>
    <t xml:space="preserve">               Altri trasferimenti a imprese</t>
  </si>
  <si>
    <t xml:space="preserve">   Trasferimenti correnti a estero</t>
  </si>
  <si>
    <t xml:space="preserve">               Trasferimenti correnti a estero</t>
  </si>
  <si>
    <t xml:space="preserve">   Risorse proprie unione europea</t>
  </si>
  <si>
    <t xml:space="preserve">               Risorse proprie unione europea</t>
  </si>
  <si>
    <t xml:space="preserve">   Interessi passivi e redditi da capitale</t>
  </si>
  <si>
    <t xml:space="preserve">               Interessi passivi</t>
  </si>
  <si>
    <t xml:space="preserve">   Poste correttive e compensative</t>
  </si>
  <si>
    <t xml:space="preserve">               Restituzioni e rimborso di imposte</t>
  </si>
  <si>
    <t xml:space="preserve">               Vincite lotto</t>
  </si>
  <si>
    <t xml:space="preserve">               Altre poste correttive e compensative</t>
  </si>
  <si>
    <t xml:space="preserve">   Ammortamenti</t>
  </si>
  <si>
    <t xml:space="preserve">               Beni mobili</t>
  </si>
  <si>
    <t xml:space="preserve">               Beni immobili</t>
  </si>
  <si>
    <t xml:space="preserve">   Altre uscite correnti</t>
  </si>
  <si>
    <t xml:space="preserve">               Premi di assicurazione</t>
  </si>
  <si>
    <t xml:space="preserve">               Altre uscite correnti</t>
  </si>
  <si>
    <t xml:space="preserve">   Investimenti fissi lordi e acquisti di terreni</t>
  </si>
  <si>
    <t xml:space="preserve">               Investimenti fissi lordi</t>
  </si>
  <si>
    <t xml:space="preserve">               Acquisti di terreni e beni materiali non prodotti</t>
  </si>
  <si>
    <t xml:space="preserve">   Contributi agli investimenti ad amministrazioni pubbliche</t>
  </si>
  <si>
    <t xml:space="preserve">                        Enti locali produttori di servizi assistenziali, ricreativi e culturali</t>
  </si>
  <si>
    <t xml:space="preserve">               Enti di previdenza e assistenza sociale</t>
  </si>
  <si>
    <t xml:space="preserve">   Contributi agli investimenti ad imprese</t>
  </si>
  <si>
    <t xml:space="preserve">               Imprese private</t>
  </si>
  <si>
    <t xml:space="preserve">               Imprese pubbliche</t>
  </si>
  <si>
    <t xml:space="preserve">   Contributi agli investimenti a famiglie e istituzioni sociali private</t>
  </si>
  <si>
    <t xml:space="preserve">               Famiglie e istituzioni sociali private</t>
  </si>
  <si>
    <t xml:space="preserve">   Contributi agli investimenti a estero</t>
  </si>
  <si>
    <t xml:space="preserve">               Estero</t>
  </si>
  <si>
    <t xml:space="preserve">   Altri trasferimenti in conto capitale</t>
  </si>
  <si>
    <t xml:space="preserve">               Amministrazioni pubbliche</t>
  </si>
  <si>
    <t xml:space="preserve">               Imprese</t>
  </si>
  <si>
    <t xml:space="preserve">   Acquisizioni di attivita' finanziarie</t>
  </si>
  <si>
    <t xml:space="preserve">               Biglietti, monete, depositi, oro monetario</t>
  </si>
  <si>
    <t xml:space="preserve">               Titoli diversi dalle azioni</t>
  </si>
  <si>
    <t xml:space="preserve">               Concessione di prestiti</t>
  </si>
  <si>
    <t xml:space="preserve">               Azioni e altre partecipazioni</t>
  </si>
  <si>
    <t xml:space="preserve">               Altri conti attivi</t>
  </si>
  <si>
    <t xml:space="preserve">   Rimborso passivita' finanziarie</t>
  </si>
  <si>
    <t xml:space="preserve">               Titoli</t>
  </si>
  <si>
    <t xml:space="preserve">               Prestiti</t>
  </si>
  <si>
    <t>Diritti dovuti in relazione alle operazioni tecniche e tecnico-amministrative</t>
  </si>
  <si>
    <t>Versamento di somme da parte dei concessionari di gioco praticato mediante apparecchi di cui all'articolo 110, c. 6,  t.u. di cui al r. d. 18 giugno 1931, n. 773</t>
  </si>
  <si>
    <t>Versamento della quota interessi delle rate dei mutui erogati dalla Cassa Depositi e Prestiti trasferiti al Ministero dell'Economia e delle Finanze da destinare al pagamento degli interessi relativi ai Buoni fruttiferi postali</t>
  </si>
  <si>
    <t>Somme provenienti dalle riduzioni di spesa derivanti dall'adozione delle misure di cui all'articolo 8, comma 3, del decreto-legge 6 luglio 2012, n. 95, e successive modificazioni, versate dagli Enti e dagli Organismi anche costituiti in forma societaria, dotati di autonomia finanziaria</t>
  </si>
  <si>
    <t>Versamento della quota capitale delle rate dei mutui erogati dalla Cassa Depositi e Prestiti</t>
  </si>
  <si>
    <t>CATEGORIA XX - ACCENSIONE DI PRESTITI</t>
  </si>
  <si>
    <t xml:space="preserve">                        Amministrazioni centrali</t>
  </si>
  <si>
    <t>CONSAP SPA ART 1 C.348 L232-16</t>
  </si>
  <si>
    <t>SINDACI PA E CT STRAORD.ESIGEN</t>
  </si>
  <si>
    <t>MAE DGUE RIMBORSI COMMISS UE</t>
  </si>
  <si>
    <t>DT OP AEREI A6 C2 D. LVO 30-13</t>
  </si>
  <si>
    <t>DT IM FISSI A19 C2 D LVO 30-13</t>
  </si>
  <si>
    <t>Altre entrate Categoria IX</t>
  </si>
  <si>
    <t>FONDO EUROP INV PROGR INIZ PMI</t>
  </si>
  <si>
    <t>CONI</t>
  </si>
  <si>
    <t>SPORT E SALUTE SPA</t>
  </si>
  <si>
    <t>INPS REDD PEN CIT A 12 DL 4-19</t>
  </si>
  <si>
    <t>AGENZIA NAZ GIOVANI L 662-96</t>
  </si>
  <si>
    <t>Proventi derivanti dalla messa all'asta delle quantità di quote di emissione di gas ad effetto serra, determinate con decisione della commissione europea, direttiva 2003/87/ce</t>
  </si>
  <si>
    <t>Partecipazione dello Stato agli utili di gestione dell'Istituto di emissione</t>
  </si>
  <si>
    <t>Somme prelevate dal C/C di Tesoreria infruttifero relativo al capitale dei BPF trasferiti, da destinare al rimborso del capitale</t>
  </si>
  <si>
    <t>FUNIVIE SPA</t>
  </si>
  <si>
    <t>PROGRAMMI COMUNITARI UFFICI PERIFERICI MIBACT</t>
  </si>
  <si>
    <t xml:space="preserve">Conti di soggetti esterni alla P.A. </t>
  </si>
  <si>
    <t xml:space="preserve">Conti correnti di enti della P. A. </t>
  </si>
  <si>
    <t xml:space="preserve">Contabilità speciali di T.U. </t>
  </si>
  <si>
    <t>Monete d'oro da             € 10,00</t>
  </si>
  <si>
    <t>Somme corrispondenti all'incremento percentuale dell'aliquota di prodotto dovuto annualmente dal titolare unico o contitolare di ciascuna concessione per le produzioni di idrocarburi liquidi e gassosi ottenute in terraferma</t>
  </si>
  <si>
    <t>Versamenti da parte degli Enti Nazionali di Previdenza e Assistenza Sociale Pubblici, nell'ambito della propria autonomia organizzativa, delle somme derivanti da ulteriori interventi di razionalizzazione per la riduzione delle proprie spese</t>
  </si>
  <si>
    <t>Quota dei proventi derivanti dalle operazioni di dismissione di cui all'art.1, comma 1312 - legge n. 296/2006 da destinare ai sensi del comma 1314 del medesimo articolo, al rifinanziamento della legge n. 477 del 1998, per la ristrutturazione, il resturo e la manutenzione straordinaria degli immobili ubicati all'estero</t>
  </si>
  <si>
    <t>Versamento dell'imposta municipale propria di spettanza dei comuni da destinare al fondo di solidarietà comunale</t>
  </si>
  <si>
    <t>Versamenti relativi ai Comuni ed alle Province, effettuati in caso di incapienza - negli importi da erogare da parte del Bilancio dello Stato - delle somme da recuperare a carico degli stessi</t>
  </si>
  <si>
    <t>INVITALIA GAR A3 C3 DM22-12-17</t>
  </si>
  <si>
    <t>INVITALIA EROGA3 C3 DM22-12-17</t>
  </si>
  <si>
    <t>PROGRAMMI COMUNITARI PREFETTURE</t>
  </si>
  <si>
    <t>Ministero delle politiche agricole alimentari e forestali</t>
  </si>
  <si>
    <t>Ministero per i beni e le attivita' culturali e per il turismo</t>
  </si>
  <si>
    <t>Imposta sostitutiva dell'imposta sul reddito delle persone fisiche e delle relative addizionali, nonchè delle imposte di registro e di bollo sul 
contratto di locazione (cedolare secca)</t>
  </si>
  <si>
    <t xml:space="preserve"> </t>
  </si>
  <si>
    <t>MEF-GARAN CARIGE DL1-19 A22-C3</t>
  </si>
  <si>
    <t>INPS FONDI GAR. APE L.232-2016 E TFS L. 26-2019</t>
  </si>
  <si>
    <t>Interessi sulle somme anticipate alle Regioni per il risanamento strutturale dei Servizi Sanitari Regionali</t>
  </si>
  <si>
    <t>Rimborso delle somme anticipate alle Regioni per il risanamento dei Servizi Sanitari Regionali</t>
  </si>
  <si>
    <t>al 31 dicembre 2019</t>
  </si>
  <si>
    <t>al  31 dicembre 2019</t>
  </si>
  <si>
    <t>Versamenti corrispondenti alle risorse accertate sul Fondo per l'Erogazione ai lavoratori dipendenti del settore privato dei trattamenti di fine rapporto di cui all'articolo 2120 del Codice Civile</t>
  </si>
  <si>
    <t>CATEGORIA XIV - AMMORTAMENTO DI BENI PATRIMONIALI</t>
  </si>
  <si>
    <t>Somma da introitare per l'ammortamento di Beni Patrimoniali</t>
  </si>
  <si>
    <t>al 31 gennaio 2020</t>
  </si>
  <si>
    <t>al  31 gennaio 2020</t>
  </si>
  <si>
    <t>Monete emesse al 31 gennaio 2020</t>
  </si>
  <si>
    <t>Altre rettifiche</t>
  </si>
  <si>
    <t>Al 31 Dicembre 2019</t>
  </si>
  <si>
    <t>dal 1 gennaio - al 31 gennaio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</si>
</sst>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 #,##0_-;_-* &quot;-&quot;_-;_-@_-"/>
    <numFmt numFmtId="43" formatCode="_-* #,##0.00_-;\-* #,##0.00_-;_-* &quot;-&quot;??_-;_-@_-"/>
    <numFmt numFmtId="164" formatCode="_-[$€-2]\ * #,##0.00_-;\-[$€-2]\ * #,##0.00_-;_-[$€-2]\ * &quot;-&quot;??_-"/>
    <numFmt numFmtId="165" formatCode="_(* #,##0.00_);_(* \(#,##0.00\);_(* &quot;-&quot;??_);_(@_)"/>
    <numFmt numFmtId="166" formatCode="#,##0.00%"/>
    <numFmt numFmtId="167" formatCode="#,##0.00;\-;\ "/>
    <numFmt numFmtId="168" formatCode="#,##0.00;\-;0"/>
    <numFmt numFmtId="169" formatCode="#,##0.00;\-#,##0.00;\ "/>
    <numFmt numFmtId="170" formatCode="#,##0.00_ ;\-#,##0.00\ "/>
  </numFmts>
  <fonts count="49">
    <font>
      <sz val="10"/>
      <name val="Arial"/>
      <family val="2"/>
    </font>
    <font>
      <sz val="11"/>
      <color theme="1"/>
      <name val="Calibri"/>
      <family val="2"/>
      <scheme val="minor"/>
    </font>
    <font>
      <sz val="11"/>
      <color theme="1"/>
      <name val="Calibri"/>
      <family val="2"/>
      <scheme val="minor"/>
    </font>
    <font>
      <sz val="10"/>
      <name val="Arial"/>
      <family val="2"/>
    </font>
    <font>
      <b/>
      <i/>
      <sz val="10"/>
      <name val="Arial"/>
      <family val="2"/>
    </font>
    <font>
      <sz val="8"/>
      <name val="Times New Roman"/>
      <family val="1"/>
    </font>
    <font>
      <sz val="10"/>
      <name val="Times New Roman"/>
      <family val="1"/>
    </font>
    <font>
      <sz val="8"/>
      <name val="Frutiger LT 45 Light"/>
      <family val="2"/>
    </font>
    <font>
      <b/>
      <sz val="8"/>
      <name val="Frutiger LT 45 Light"/>
      <family val="2"/>
    </font>
    <font>
      <b/>
      <sz val="8"/>
      <color rgb="FFFFFFFF"/>
      <name val="Frutiger LT 45 Light"/>
      <family val="2"/>
    </font>
    <font>
      <sz val="11"/>
      <name val="Frutiger LT 45 Light"/>
      <family val="2"/>
    </font>
    <font>
      <i/>
      <sz val="8"/>
      <name val="Frutiger LT 45 Light"/>
      <family val="2"/>
    </font>
    <font>
      <b/>
      <sz val="8"/>
      <color rgb="FF000000"/>
      <name val="'Frutiger LT Com 45 Light'"/>
    </font>
    <font>
      <sz val="8"/>
      <color rgb="FF000000"/>
      <name val="Frutiger LT 45 Light"/>
      <family val="2"/>
    </font>
    <font>
      <b/>
      <sz val="9"/>
      <name val="Frutiger LT 45 Light"/>
      <family val="2"/>
    </font>
    <font>
      <sz val="8"/>
      <name val="Arial"/>
      <family val="2"/>
    </font>
    <font>
      <sz val="10"/>
      <name val="Arial"/>
      <family val="2"/>
    </font>
    <font>
      <sz val="9"/>
      <name val="Frutiger LT 45 Light"/>
      <family val="2"/>
    </font>
    <font>
      <sz val="10"/>
      <color rgb="FF000000"/>
      <name val="Arial"/>
      <family val="2"/>
    </font>
    <font>
      <sz val="6"/>
      <color rgb="FF000000"/>
      <name val="Arial"/>
      <family val="2"/>
    </font>
    <font>
      <b/>
      <i/>
      <sz val="8"/>
      <color rgb="FF000000"/>
      <name val="'Frutiger LT Com 45 Light'"/>
    </font>
    <font>
      <b/>
      <sz val="8"/>
      <color rgb="FFFFFFFF"/>
      <name val="'Frutiger LT Com 45 Light'"/>
    </font>
    <font>
      <sz val="8"/>
      <color rgb="FF000000"/>
      <name val="'Frutiger LT Com 45 Light'"/>
    </font>
    <font>
      <sz val="10"/>
      <color rgb="FF000000"/>
      <name val="Arial"/>
      <family val="2"/>
    </font>
    <font>
      <b/>
      <i/>
      <sz val="14"/>
      <color rgb="FF000000"/>
      <name val="'Frutiger LT Com 45 Light'"/>
    </font>
    <font>
      <b/>
      <sz val="10"/>
      <color rgb="FF333333"/>
      <name val="'Frutiger LT Com 45 Light'"/>
    </font>
    <font>
      <sz val="6"/>
      <color rgb="FF000000"/>
      <name val="Arial"/>
      <family val="2"/>
    </font>
    <font>
      <sz val="9"/>
      <color rgb="FF333333"/>
      <name val="Arial"/>
      <family val="2"/>
    </font>
    <font>
      <sz val="8"/>
      <color rgb="FF333333"/>
      <name val="'Frutiger LT Com 45 Light'"/>
    </font>
    <font>
      <b/>
      <sz val="8"/>
      <color rgb="FF333333"/>
      <name val="'Frutiger LT Com 45 Light'"/>
    </font>
    <font>
      <b/>
      <sz val="9"/>
      <color rgb="FF000000"/>
      <name val="'Frutiger LT Com 45 Light'"/>
    </font>
    <font>
      <i/>
      <sz val="8"/>
      <color rgb="FF333333"/>
      <name val="'Frutiger LT Com 45 Light'"/>
    </font>
    <font>
      <sz val="9"/>
      <color rgb="FF333333"/>
      <name val="Arial"/>
      <family val="2"/>
    </font>
    <font>
      <b/>
      <i/>
      <sz val="8"/>
      <color rgb="FF333333"/>
      <name val="'Frutiger LT Com 45 Light'"/>
    </font>
    <font>
      <b/>
      <sz val="8"/>
      <color indexed="9"/>
      <name val="'Frutiger LT Com 45 Light'"/>
    </font>
    <font>
      <b/>
      <sz val="8"/>
      <color indexed="63"/>
      <name val="'Frutiger LT Com 45 Light'"/>
    </font>
    <font>
      <sz val="8"/>
      <color indexed="63"/>
      <name val="'Frutiger LT Com 45 Light'"/>
    </font>
    <font>
      <b/>
      <sz val="9"/>
      <color indexed="8"/>
      <name val="Frutiger LT 45 Light"/>
      <family val="2"/>
    </font>
    <font>
      <b/>
      <sz val="9"/>
      <color theme="1"/>
      <name val="Frutiger LT 45 Light"/>
      <family val="2"/>
    </font>
    <font>
      <b/>
      <sz val="8"/>
      <color indexed="8"/>
      <name val="'Frutiger LT Com 45 Light'"/>
    </font>
    <font>
      <sz val="8"/>
      <color indexed="8"/>
      <name val="'Frutiger LT Com 45 Light'"/>
    </font>
    <font>
      <sz val="10"/>
      <name val="Arial"/>
      <family val="2"/>
    </font>
    <font>
      <sz val="10"/>
      <color rgb="FF000000"/>
      <name val="Arial"/>
      <family val="2"/>
    </font>
    <font>
      <b/>
      <sz val="8"/>
      <color rgb="FF000000"/>
      <name val="Frutiger LT 45 Light"/>
      <family val="2"/>
    </font>
    <font>
      <sz val="9"/>
      <color rgb="FF000000"/>
      <name val="Frutiger LT 45 Light"/>
      <family val="2"/>
    </font>
    <font>
      <b/>
      <sz val="7"/>
      <color rgb="FF000000"/>
      <name val="'Frutiger LT Com 45 Light'"/>
    </font>
    <font>
      <b/>
      <sz val="8"/>
      <color rgb="FF000000"/>
      <name val="Arial"/>
    </font>
    <font>
      <sz val="8"/>
      <color rgb="FF333333"/>
      <name val="Arial"/>
    </font>
    <font>
      <b/>
      <sz val="8"/>
      <color rgb="FF333333"/>
      <name val="Arial"/>
    </font>
  </fonts>
  <fills count="17">
    <fill>
      <patternFill patternType="none"/>
    </fill>
    <fill>
      <patternFill patternType="gray125"/>
    </fill>
    <fill>
      <patternFill patternType="solid">
        <fgColor rgb="FFDBE5F1"/>
        <bgColor rgb="FFFFFFFF"/>
      </patternFill>
    </fill>
    <fill>
      <patternFill patternType="solid">
        <fgColor rgb="FF0B64A0"/>
        <bgColor indexed="64"/>
      </patternFill>
    </fill>
    <fill>
      <patternFill patternType="solid">
        <fgColor rgb="FFDBE5F1"/>
        <bgColor indexed="64"/>
      </patternFill>
    </fill>
    <fill>
      <patternFill patternType="solid">
        <fgColor indexed="9"/>
        <bgColor indexed="64"/>
      </patternFill>
    </fill>
    <fill>
      <patternFill patternType="solid">
        <fgColor rgb="FFD8D8D8"/>
        <bgColor indexed="64"/>
      </patternFill>
    </fill>
    <fill>
      <patternFill patternType="solid">
        <fgColor rgb="FFFFFFFF"/>
        <bgColor rgb="FFFFFFFF"/>
      </patternFill>
    </fill>
    <fill>
      <patternFill patternType="solid">
        <fgColor rgb="FF0B64A0"/>
        <bgColor rgb="FFFFFFFF"/>
      </patternFill>
    </fill>
    <fill>
      <patternFill patternType="solid">
        <fgColor rgb="FFD8D8D8"/>
        <bgColor rgb="FFFFFFFF"/>
      </patternFill>
    </fill>
    <fill>
      <patternFill patternType="solid">
        <fgColor rgb="FFFCFDFD"/>
        <bgColor rgb="FFFFFFFF"/>
      </patternFill>
    </fill>
    <fill>
      <patternFill patternType="solid">
        <fgColor indexed="9"/>
        <bgColor indexed="9"/>
      </patternFill>
    </fill>
    <fill>
      <patternFill patternType="solid">
        <fgColor theme="0"/>
        <bgColor indexed="9"/>
      </patternFill>
    </fill>
    <fill>
      <patternFill patternType="solid">
        <fgColor rgb="FF0B64A0"/>
        <bgColor indexed="9"/>
      </patternFill>
    </fill>
    <fill>
      <patternFill patternType="solid">
        <fgColor rgb="FFDBE5F1"/>
        <bgColor indexed="9"/>
      </patternFill>
    </fill>
    <fill>
      <patternFill patternType="solid">
        <fgColor rgb="FFD8D8D8"/>
        <bgColor indexed="9"/>
      </patternFill>
    </fill>
    <fill>
      <patternFill patternType="solid">
        <fgColor theme="0" tint="-0.14999847407452621"/>
        <bgColor indexed="9"/>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indexed="8"/>
      </left>
      <right/>
      <top/>
      <bottom/>
      <diagonal/>
    </border>
    <border>
      <left/>
      <right style="thin">
        <color indexed="8"/>
      </right>
      <top/>
      <bottom/>
      <diagonal/>
    </border>
    <border>
      <left style="thin">
        <color indexed="8"/>
      </left>
      <right/>
      <top/>
      <bottom style="thin">
        <color indexed="64"/>
      </bottom>
      <diagonal/>
    </border>
    <border>
      <left/>
      <right style="thin">
        <color indexed="8"/>
      </right>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medium">
        <color indexed="64"/>
      </left>
      <right/>
      <top/>
      <bottom/>
      <diagonal/>
    </border>
    <border>
      <left style="thin">
        <color rgb="FF000000"/>
      </left>
      <right style="thin">
        <color rgb="FFEBEBEB"/>
      </right>
      <top style="thin">
        <color rgb="FF000000"/>
      </top>
      <bottom style="thin">
        <color rgb="FF000000"/>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rgb="FF000000"/>
      </left>
      <right/>
      <top style="thin">
        <color rgb="FF000000"/>
      </top>
      <bottom/>
      <diagonal/>
    </border>
    <border>
      <left style="thin">
        <color rgb="FFCACAD9"/>
      </left>
      <right style="thin">
        <color rgb="FFCACAD9"/>
      </right>
      <top style="thin">
        <color indexed="64"/>
      </top>
      <bottom style="thin">
        <color indexed="64"/>
      </bottom>
      <diagonal/>
    </border>
    <border>
      <left style="thin">
        <color rgb="FFCAC9D9"/>
      </left>
      <right style="thin">
        <color rgb="FFCAC9D9"/>
      </right>
      <top style="thin">
        <color indexed="64"/>
      </top>
      <bottom style="thin">
        <color indexed="64"/>
      </bottom>
      <diagonal/>
    </border>
    <border>
      <left style="thin">
        <color rgb="FFCAC9D9"/>
      </left>
      <right style="thin">
        <color indexed="64"/>
      </right>
      <top style="thin">
        <color indexed="64"/>
      </top>
      <bottom style="thin">
        <color indexed="64"/>
      </bottom>
      <diagonal/>
    </border>
  </borders>
  <cellStyleXfs count="28">
    <xf numFmtId="0" fontId="0" fillId="0" borderId="0"/>
    <xf numFmtId="43" fontId="3" fillId="0" borderId="0" applyFont="0" applyFill="0" applyBorder="0" applyAlignment="0" applyProtection="0"/>
    <xf numFmtId="164" fontId="3"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5" fillId="0" borderId="0"/>
    <xf numFmtId="43" fontId="2" fillId="0" borderId="0" applyFont="0" applyFill="0" applyBorder="0" applyAlignment="0" applyProtection="0"/>
    <xf numFmtId="0" fontId="2" fillId="0" borderId="0"/>
    <xf numFmtId="43" fontId="1" fillId="0" borderId="0" applyFont="0" applyFill="0" applyBorder="0" applyAlignment="0" applyProtection="0"/>
    <xf numFmtId="0" fontId="16" fillId="0" borderId="0"/>
    <xf numFmtId="0" fontId="18" fillId="0" borderId="0"/>
    <xf numFmtId="0" fontId="23" fillId="0" borderId="0"/>
    <xf numFmtId="0" fontId="41" fillId="0" borderId="0"/>
    <xf numFmtId="0" fontId="42" fillId="0" borderId="0"/>
  </cellStyleXfs>
  <cellXfs count="229">
    <xf numFmtId="0" fontId="0" fillId="0" borderId="0" xfId="0"/>
    <xf numFmtId="43" fontId="0" fillId="0" borderId="0" xfId="1" applyFont="1"/>
    <xf numFmtId="0" fontId="10" fillId="0" borderId="0" xfId="0" applyFont="1"/>
    <xf numFmtId="43" fontId="12" fillId="2" borderId="6" xfId="20" applyFont="1" applyFill="1" applyBorder="1" applyAlignment="1">
      <alignment horizontal="left" vertical="center" wrapText="1" indent="1"/>
    </xf>
    <xf numFmtId="0" fontId="7" fillId="0" borderId="0" xfId="0" applyFont="1"/>
    <xf numFmtId="4" fontId="7" fillId="0" borderId="0" xfId="0" applyNumberFormat="1" applyFont="1" applyBorder="1" applyAlignment="1">
      <alignment horizontal="right" vertical="center" wrapText="1"/>
    </xf>
    <xf numFmtId="0" fontId="15" fillId="0" borderId="0" xfId="0" applyFont="1"/>
    <xf numFmtId="4" fontId="13" fillId="0" borderId="0" xfId="0" applyNumberFormat="1" applyFont="1" applyFill="1" applyBorder="1" applyAlignment="1">
      <alignment horizontal="right" vertical="center" indent="1"/>
    </xf>
    <xf numFmtId="4" fontId="13" fillId="0" borderId="5" xfId="0" applyNumberFormat="1" applyFont="1" applyFill="1" applyBorder="1" applyAlignment="1">
      <alignment horizontal="right" vertical="center" indent="1"/>
    </xf>
    <xf numFmtId="43" fontId="12" fillId="2" borderId="7" xfId="20" applyFont="1" applyFill="1" applyBorder="1" applyAlignment="1">
      <alignment horizontal="right" vertical="center" wrapText="1" indent="1"/>
    </xf>
    <xf numFmtId="0" fontId="13" fillId="0" borderId="4" xfId="0" applyFont="1" applyFill="1" applyBorder="1" applyAlignment="1">
      <alignment horizontal="left" vertical="center" indent="1"/>
    </xf>
    <xf numFmtId="4" fontId="7" fillId="0" borderId="0" xfId="0" applyNumberFormat="1" applyFont="1" applyBorder="1" applyAlignment="1">
      <alignment horizontal="right" vertical="center"/>
    </xf>
    <xf numFmtId="0" fontId="7" fillId="0" borderId="0" xfId="0" applyFont="1" applyAlignment="1">
      <alignment horizontal="center" vertical="center" wrapText="1"/>
    </xf>
    <xf numFmtId="0" fontId="7" fillId="0" borderId="4" xfId="0" applyFont="1" applyBorder="1" applyAlignment="1">
      <alignment horizontal="left" vertical="center" indent="1"/>
    </xf>
    <xf numFmtId="4" fontId="7" fillId="0" borderId="0" xfId="0" applyNumberFormat="1" applyFont="1" applyBorder="1" applyAlignment="1">
      <alignment horizontal="right" vertical="center" indent="1"/>
    </xf>
    <xf numFmtId="4" fontId="7" fillId="0" borderId="5" xfId="0" applyNumberFormat="1" applyFont="1" applyBorder="1" applyAlignment="1">
      <alignment horizontal="right" vertical="center" indent="1"/>
    </xf>
    <xf numFmtId="0" fontId="8" fillId="0" borderId="0" xfId="0" applyFont="1"/>
    <xf numFmtId="43" fontId="12" fillId="2" borderId="1" xfId="20" applyFont="1" applyFill="1" applyBorder="1" applyAlignment="1">
      <alignment horizontal="left" vertical="center" wrapText="1" indent="1"/>
    </xf>
    <xf numFmtId="43" fontId="12" fillId="2" borderId="2" xfId="20" applyFont="1" applyFill="1" applyBorder="1" applyAlignment="1">
      <alignment horizontal="right" vertical="center" indent="1"/>
    </xf>
    <xf numFmtId="43" fontId="12" fillId="2" borderId="3" xfId="20" applyFont="1" applyFill="1" applyBorder="1" applyAlignment="1">
      <alignment horizontal="right" vertical="center" indent="1"/>
    </xf>
    <xf numFmtId="0" fontId="7" fillId="0" borderId="4" xfId="0" applyFont="1" applyBorder="1" applyAlignment="1">
      <alignment vertical="center"/>
    </xf>
    <xf numFmtId="4" fontId="7" fillId="0" borderId="5" xfId="0" applyNumberFormat="1" applyFont="1" applyBorder="1" applyAlignment="1">
      <alignment horizontal="right" vertical="center"/>
    </xf>
    <xf numFmtId="2" fontId="7" fillId="0" borderId="4" xfId="0" applyNumberFormat="1" applyFont="1" applyBorder="1" applyAlignment="1">
      <alignment horizontal="left" vertical="center" indent="1"/>
    </xf>
    <xf numFmtId="43" fontId="12" fillId="2" borderId="3" xfId="20" applyFont="1" applyFill="1" applyBorder="1" applyAlignment="1">
      <alignment vertical="center"/>
    </xf>
    <xf numFmtId="0" fontId="9" fillId="3" borderId="10"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0" xfId="0" applyFont="1" applyFill="1" applyBorder="1" applyAlignment="1">
      <alignment horizontal="center" vertical="center" wrapText="1"/>
    </xf>
    <xf numFmtId="0" fontId="9" fillId="3" borderId="5" xfId="0" applyFont="1" applyFill="1" applyBorder="1" applyAlignment="1">
      <alignment horizontal="center" vertical="center"/>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8" fillId="0" borderId="8" xfId="0" applyFont="1" applyBorder="1" applyAlignment="1">
      <alignment horizontal="left" vertical="center" wrapText="1"/>
    </xf>
    <xf numFmtId="0" fontId="6" fillId="0" borderId="9" xfId="0" applyFont="1" applyBorder="1" applyAlignment="1">
      <alignment horizontal="right" vertical="center" wrapText="1" indent="1"/>
    </xf>
    <xf numFmtId="0" fontId="7" fillId="0" borderId="9" xfId="0" applyFont="1" applyBorder="1" applyAlignment="1">
      <alignment horizontal="right" vertical="center" wrapText="1" indent="1"/>
    </xf>
    <xf numFmtId="0" fontId="6" fillId="0" borderId="10" xfId="0" applyFont="1" applyBorder="1" applyAlignment="1">
      <alignment horizontal="right" vertical="center" wrapText="1" indent="1"/>
    </xf>
    <xf numFmtId="0" fontId="7" fillId="0" borderId="4" xfId="0" applyFont="1" applyBorder="1" applyAlignment="1">
      <alignment horizontal="left" vertical="center" wrapText="1"/>
    </xf>
    <xf numFmtId="4" fontId="7" fillId="0" borderId="0" xfId="0" applyNumberFormat="1" applyFont="1" applyBorder="1" applyAlignment="1">
      <alignment horizontal="right" vertical="center" wrapText="1" indent="1"/>
    </xf>
    <xf numFmtId="4" fontId="7" fillId="0" borderId="5" xfId="0" applyNumberFormat="1" applyFont="1" applyBorder="1" applyAlignment="1">
      <alignment horizontal="right" vertical="center" wrapText="1" indent="1"/>
    </xf>
    <xf numFmtId="0" fontId="8" fillId="0" borderId="4" xfId="0" applyFont="1" applyBorder="1" applyAlignment="1">
      <alignment horizontal="left" vertical="center" wrapText="1"/>
    </xf>
    <xf numFmtId="0" fontId="6" fillId="0" borderId="0" xfId="0" applyFont="1" applyBorder="1" applyAlignment="1">
      <alignment horizontal="right" vertical="center" wrapText="1" indent="1"/>
    </xf>
    <xf numFmtId="0" fontId="7" fillId="0" borderId="0" xfId="0" applyFont="1" applyBorder="1" applyAlignment="1">
      <alignment horizontal="right" vertical="center" wrapText="1" indent="1"/>
    </xf>
    <xf numFmtId="0" fontId="7" fillId="0" borderId="5" xfId="0" applyFont="1" applyBorder="1" applyAlignment="1">
      <alignment horizontal="right" vertical="center" wrapText="1" indent="1"/>
    </xf>
    <xf numFmtId="0" fontId="8" fillId="4" borderId="11" xfId="0" applyFont="1" applyFill="1" applyBorder="1" applyAlignment="1">
      <alignment horizontal="left" vertical="center" wrapText="1"/>
    </xf>
    <xf numFmtId="4" fontId="8" fillId="4" borderId="12" xfId="0" applyNumberFormat="1" applyFont="1" applyFill="1" applyBorder="1" applyAlignment="1">
      <alignment horizontal="right" vertical="center" wrapText="1" indent="1"/>
    </xf>
    <xf numFmtId="4" fontId="8" fillId="4" borderId="13" xfId="0" applyNumberFormat="1" applyFont="1" applyFill="1" applyBorder="1" applyAlignment="1">
      <alignment horizontal="right" vertical="center" wrapText="1" indent="1"/>
    </xf>
    <xf numFmtId="0" fontId="9" fillId="3" borderId="2" xfId="0" applyFont="1" applyFill="1" applyBorder="1" applyAlignment="1">
      <alignment horizontal="center" vertical="center" wrapText="1"/>
    </xf>
    <xf numFmtId="0" fontId="6" fillId="0" borderId="5" xfId="0" applyFont="1" applyBorder="1" applyAlignment="1">
      <alignment horizontal="right" vertical="center" wrapText="1" indent="1"/>
    </xf>
    <xf numFmtId="0" fontId="11" fillId="0" borderId="4" xfId="0" applyFont="1" applyBorder="1" applyAlignment="1">
      <alignment horizontal="left" vertical="center" wrapText="1"/>
    </xf>
    <xf numFmtId="0" fontId="11" fillId="0" borderId="0" xfId="0" applyFont="1" applyBorder="1" applyAlignment="1">
      <alignment horizontal="right" vertical="center" wrapText="1" indent="1"/>
    </xf>
    <xf numFmtId="0" fontId="11" fillId="0" borderId="5" xfId="0" applyFont="1" applyBorder="1" applyAlignment="1">
      <alignment horizontal="right" vertical="center" wrapText="1" indent="1"/>
    </xf>
    <xf numFmtId="0" fontId="11" fillId="0" borderId="4" xfId="0" applyFont="1" applyBorder="1" applyAlignment="1">
      <alignment horizontal="left" vertical="center" wrapText="1" indent="1"/>
    </xf>
    <xf numFmtId="4" fontId="11" fillId="0" borderId="0" xfId="0" applyNumberFormat="1" applyFont="1" applyBorder="1" applyAlignment="1">
      <alignment horizontal="right" vertical="center" wrapText="1" indent="1"/>
    </xf>
    <xf numFmtId="4" fontId="11" fillId="0" borderId="5" xfId="0" applyNumberFormat="1" applyFont="1" applyBorder="1" applyAlignment="1">
      <alignment horizontal="right" vertical="center" wrapText="1" indent="1"/>
    </xf>
    <xf numFmtId="43" fontId="11" fillId="0" borderId="0" xfId="1" applyFont="1" applyBorder="1" applyAlignment="1">
      <alignment horizontal="right" vertical="center" wrapText="1" indent="1"/>
    </xf>
    <xf numFmtId="0" fontId="7" fillId="0" borderId="4" xfId="0" applyFont="1" applyBorder="1" applyAlignment="1">
      <alignment horizontal="left" vertical="center" wrapText="1" indent="1"/>
    </xf>
    <xf numFmtId="0" fontId="8" fillId="0" borderId="4" xfId="0" applyFont="1" applyBorder="1" applyAlignment="1">
      <alignment horizontal="left" vertical="center" wrapText="1" indent="1"/>
    </xf>
    <xf numFmtId="0" fontId="11" fillId="0" borderId="8" xfId="0" applyFont="1" applyBorder="1" applyAlignment="1">
      <alignment horizontal="left" vertical="center" wrapText="1" indent="1"/>
    </xf>
    <xf numFmtId="0" fontId="0" fillId="0" borderId="9" xfId="0" applyBorder="1"/>
    <xf numFmtId="0" fontId="0" fillId="0" borderId="10" xfId="0" applyBorder="1"/>
    <xf numFmtId="0" fontId="7" fillId="0" borderId="11" xfId="0" applyFont="1" applyBorder="1" applyAlignment="1">
      <alignment horizontal="left" vertical="center" wrapText="1" indent="1"/>
    </xf>
    <xf numFmtId="4" fontId="7" fillId="0" borderId="12" xfId="0" applyNumberFormat="1" applyFont="1" applyBorder="1" applyAlignment="1">
      <alignment horizontal="right" vertical="center" wrapText="1" indent="1"/>
    </xf>
    <xf numFmtId="4" fontId="7" fillId="0" borderId="13" xfId="0" applyNumberFormat="1" applyFont="1" applyBorder="1" applyAlignment="1">
      <alignment horizontal="right" vertical="center" wrapText="1" indent="1"/>
    </xf>
    <xf numFmtId="0" fontId="8" fillId="4" borderId="1" xfId="0" applyFont="1" applyFill="1" applyBorder="1" applyAlignment="1">
      <alignment horizontal="left" vertical="center" wrapText="1" indent="1"/>
    </xf>
    <xf numFmtId="4" fontId="8" fillId="4" borderId="2" xfId="0" applyNumberFormat="1" applyFont="1" applyFill="1" applyBorder="1" applyAlignment="1">
      <alignment horizontal="right" vertical="center" wrapText="1" indent="1"/>
    </xf>
    <xf numFmtId="4" fontId="8" fillId="4" borderId="3" xfId="0" applyNumberFormat="1" applyFont="1" applyFill="1" applyBorder="1" applyAlignment="1">
      <alignment horizontal="right" vertical="center" wrapText="1" indent="1"/>
    </xf>
    <xf numFmtId="0" fontId="11" fillId="0" borderId="11" xfId="0" applyFont="1" applyBorder="1" applyAlignment="1">
      <alignment horizontal="left" vertical="center" wrapText="1" indent="1"/>
    </xf>
    <xf numFmtId="4" fontId="11" fillId="0" borderId="12" xfId="0" applyNumberFormat="1" applyFont="1" applyBorder="1" applyAlignment="1">
      <alignment horizontal="right" vertical="center" wrapText="1" indent="1"/>
    </xf>
    <xf numFmtId="4" fontId="17" fillId="5" borderId="0" xfId="0" applyNumberFormat="1" applyFont="1" applyFill="1" applyBorder="1" applyAlignment="1">
      <alignment horizontal="right"/>
    </xf>
    <xf numFmtId="0" fontId="0" fillId="0" borderId="0" xfId="0" applyBorder="1"/>
    <xf numFmtId="4" fontId="0" fillId="0" borderId="0" xfId="0" applyNumberFormat="1"/>
    <xf numFmtId="0" fontId="8" fillId="6" borderId="1" xfId="0" applyFont="1" applyFill="1" applyBorder="1" applyAlignment="1">
      <alignment horizontal="left" vertical="center" wrapText="1" indent="1"/>
    </xf>
    <xf numFmtId="4" fontId="8" fillId="6" borderId="2" xfId="0" applyNumberFormat="1" applyFont="1" applyFill="1" applyBorder="1" applyAlignment="1">
      <alignment horizontal="right" vertical="center" wrapText="1" indent="1"/>
    </xf>
    <xf numFmtId="4" fontId="8" fillId="6" borderId="3" xfId="0" applyNumberFormat="1" applyFont="1" applyFill="1" applyBorder="1" applyAlignment="1">
      <alignment horizontal="right" vertical="center" wrapText="1" indent="1"/>
    </xf>
    <xf numFmtId="0" fontId="8" fillId="6" borderId="11" xfId="0" applyFont="1" applyFill="1" applyBorder="1" applyAlignment="1">
      <alignment horizontal="left" vertical="center" wrapText="1" indent="1"/>
    </xf>
    <xf numFmtId="4" fontId="8" fillId="6" borderId="12" xfId="0" applyNumberFormat="1" applyFont="1" applyFill="1" applyBorder="1" applyAlignment="1">
      <alignment horizontal="right" vertical="center" wrapText="1" indent="1"/>
    </xf>
    <xf numFmtId="4" fontId="8" fillId="6" borderId="13" xfId="0" applyNumberFormat="1" applyFont="1" applyFill="1" applyBorder="1" applyAlignment="1">
      <alignment horizontal="right" vertical="center" wrapText="1" indent="1"/>
    </xf>
    <xf numFmtId="0" fontId="8" fillId="6" borderId="1" xfId="0" applyFont="1" applyFill="1" applyBorder="1" applyAlignment="1">
      <alignment horizontal="left" vertical="center" wrapText="1"/>
    </xf>
    <xf numFmtId="4" fontId="11" fillId="0" borderId="13" xfId="0" applyNumberFormat="1" applyFont="1" applyBorder="1" applyAlignment="1">
      <alignment horizontal="right" vertical="center" wrapText="1" indent="1"/>
    </xf>
    <xf numFmtId="0" fontId="19" fillId="7" borderId="0" xfId="24" applyFont="1" applyFill="1" applyAlignment="1">
      <alignment horizontal="left"/>
    </xf>
    <xf numFmtId="0" fontId="18" fillId="0" borderId="0" xfId="24"/>
    <xf numFmtId="0" fontId="19" fillId="7" borderId="0" xfId="25" applyFont="1" applyFill="1" applyAlignment="1">
      <alignment horizontal="left"/>
    </xf>
    <xf numFmtId="0" fontId="23" fillId="0" borderId="0" xfId="25"/>
    <xf numFmtId="0" fontId="26" fillId="7" borderId="0" xfId="0" applyFont="1" applyFill="1" applyAlignment="1">
      <alignment horizontal="left"/>
    </xf>
    <xf numFmtId="49" fontId="22" fillId="7" borderId="18" xfId="0" applyNumberFormat="1" applyFont="1" applyFill="1" applyBorder="1" applyAlignment="1">
      <alignment horizontal="left" vertical="center"/>
    </xf>
    <xf numFmtId="167" fontId="22" fillId="7" borderId="0" xfId="0" applyNumberFormat="1" applyFont="1" applyFill="1" applyAlignment="1">
      <alignment horizontal="right" vertical="center"/>
    </xf>
    <xf numFmtId="167" fontId="12" fillId="7" borderId="19" xfId="0" applyNumberFormat="1" applyFont="1" applyFill="1" applyBorder="1" applyAlignment="1">
      <alignment horizontal="right" vertical="center"/>
    </xf>
    <xf numFmtId="49" fontId="12" fillId="2" borderId="14" xfId="0" applyNumberFormat="1" applyFont="1" applyFill="1" applyBorder="1" applyAlignment="1">
      <alignment horizontal="left" vertical="center"/>
    </xf>
    <xf numFmtId="167" fontId="12" fillId="2" borderId="20" xfId="0" applyNumberFormat="1" applyFont="1" applyFill="1" applyBorder="1" applyAlignment="1">
      <alignment horizontal="right" vertical="center"/>
    </xf>
    <xf numFmtId="167" fontId="12" fillId="2" borderId="21" xfId="0" applyNumberFormat="1" applyFont="1" applyFill="1" applyBorder="1" applyAlignment="1">
      <alignment horizontal="right" vertical="center"/>
    </xf>
    <xf numFmtId="0" fontId="27" fillId="7" borderId="0" xfId="24" applyFont="1" applyFill="1" applyAlignment="1">
      <alignment horizontal="left"/>
    </xf>
    <xf numFmtId="49" fontId="30" fillId="7" borderId="0" xfId="24" applyNumberFormat="1" applyFont="1" applyFill="1" applyAlignment="1">
      <alignment horizontal="center" vertical="center"/>
    </xf>
    <xf numFmtId="0" fontId="32" fillId="7" borderId="0" xfId="25" applyFont="1" applyFill="1" applyAlignment="1">
      <alignment horizontal="left"/>
    </xf>
    <xf numFmtId="0" fontId="14" fillId="0" borderId="0" xfId="0" applyFont="1" applyAlignment="1">
      <alignment horizontal="left" vertical="center"/>
    </xf>
    <xf numFmtId="0" fontId="3" fillId="0" borderId="0" xfId="17"/>
    <xf numFmtId="0" fontId="14" fillId="0" borderId="0" xfId="0" applyFont="1" applyFill="1" applyBorder="1" applyAlignment="1">
      <alignment horizontal="left" vertical="center"/>
    </xf>
    <xf numFmtId="0" fontId="37" fillId="11" borderId="0" xfId="0" applyFont="1" applyFill="1" applyAlignment="1">
      <alignment horizontal="left" vertical="center"/>
    </xf>
    <xf numFmtId="0" fontId="14" fillId="0" borderId="0" xfId="0" applyFont="1" applyAlignment="1">
      <alignment horizontal="right" vertical="center"/>
    </xf>
    <xf numFmtId="0" fontId="32" fillId="7" borderId="0" xfId="0" applyFont="1" applyFill="1" applyAlignment="1">
      <alignment horizontal="left"/>
    </xf>
    <xf numFmtId="0" fontId="38" fillId="0" borderId="0" xfId="21" applyFont="1" applyAlignment="1">
      <alignment vertical="center"/>
    </xf>
    <xf numFmtId="0" fontId="38" fillId="0" borderId="0" xfId="21" applyFont="1" applyAlignment="1">
      <alignment horizontal="right" vertical="center"/>
    </xf>
    <xf numFmtId="0" fontId="32" fillId="7" borderId="0" xfId="24" applyFont="1" applyFill="1" applyAlignment="1">
      <alignment horizontal="left"/>
    </xf>
    <xf numFmtId="49" fontId="31" fillId="7" borderId="0" xfId="24" applyNumberFormat="1" applyFont="1" applyFill="1" applyAlignment="1">
      <alignment horizontal="right" vertical="center"/>
    </xf>
    <xf numFmtId="0" fontId="14" fillId="0" borderId="0" xfId="0" applyFont="1" applyAlignment="1">
      <alignment horizontal="left" vertical="top"/>
    </xf>
    <xf numFmtId="49" fontId="31" fillId="7" borderId="0" xfId="24" applyNumberFormat="1" applyFont="1" applyFill="1" applyAlignment="1">
      <alignment horizontal="right" vertical="top"/>
    </xf>
    <xf numFmtId="0" fontId="15" fillId="0" borderId="0" xfId="17" applyFont="1"/>
    <xf numFmtId="0" fontId="14" fillId="0" borderId="0" xfId="17" applyFont="1" applyAlignment="1">
      <alignment vertical="center"/>
    </xf>
    <xf numFmtId="0" fontId="14" fillId="0" borderId="0" xfId="0" applyFont="1" applyAlignment="1">
      <alignment vertical="center"/>
    </xf>
    <xf numFmtId="0" fontId="7" fillId="0" borderId="0" xfId="17" applyFont="1"/>
    <xf numFmtId="39" fontId="35" fillId="14" borderId="2" xfId="0" applyNumberFormat="1" applyFont="1" applyFill="1" applyBorder="1" applyAlignment="1">
      <alignment horizontal="right" vertical="center"/>
    </xf>
    <xf numFmtId="39" fontId="35" fillId="15" borderId="2" xfId="0" applyNumberFormat="1" applyFont="1" applyFill="1" applyBorder="1" applyAlignment="1">
      <alignment horizontal="right" vertical="center"/>
    </xf>
    <xf numFmtId="39" fontId="36" fillId="11" borderId="12" xfId="0" applyNumberFormat="1" applyFont="1" applyFill="1" applyBorder="1" applyAlignment="1">
      <alignment horizontal="right" vertical="center"/>
    </xf>
    <xf numFmtId="49" fontId="28" fillId="7" borderId="18" xfId="0" applyNumberFormat="1" applyFont="1" applyFill="1" applyBorder="1" applyAlignment="1">
      <alignment horizontal="left" vertical="center" wrapText="1"/>
    </xf>
    <xf numFmtId="39" fontId="28" fillId="10" borderId="0" xfId="0" applyNumberFormat="1" applyFont="1" applyFill="1" applyAlignment="1">
      <alignment horizontal="right" vertical="center"/>
    </xf>
    <xf numFmtId="39" fontId="28" fillId="10" borderId="19" xfId="0" applyNumberFormat="1" applyFont="1" applyFill="1" applyBorder="1" applyAlignment="1">
      <alignment horizontal="right" vertical="center"/>
    </xf>
    <xf numFmtId="49" fontId="28" fillId="7" borderId="27" xfId="0" applyNumberFormat="1" applyFont="1" applyFill="1" applyBorder="1" applyAlignment="1">
      <alignment horizontal="left" vertical="center" wrapText="1"/>
    </xf>
    <xf numFmtId="39" fontId="28" fillId="10" borderId="12" xfId="0" applyNumberFormat="1" applyFont="1" applyFill="1" applyBorder="1" applyAlignment="1">
      <alignment horizontal="right" vertical="center"/>
    </xf>
    <xf numFmtId="39" fontId="28" fillId="10" borderId="28" xfId="0" applyNumberFormat="1" applyFont="1" applyFill="1" applyBorder="1" applyAlignment="1">
      <alignment horizontal="right" vertical="center"/>
    </xf>
    <xf numFmtId="49" fontId="39" fillId="15" borderId="29" xfId="0" applyNumberFormat="1" applyFont="1" applyFill="1" applyBorder="1" applyAlignment="1">
      <alignment horizontal="left" vertical="center" wrapText="1"/>
    </xf>
    <xf numFmtId="39" fontId="35" fillId="15" borderId="30" xfId="0" applyNumberFormat="1" applyFont="1" applyFill="1" applyBorder="1" applyAlignment="1">
      <alignment horizontal="right" vertical="center"/>
    </xf>
    <xf numFmtId="49" fontId="40" fillId="11" borderId="23" xfId="0" applyNumberFormat="1" applyFont="1" applyFill="1" applyBorder="1" applyAlignment="1">
      <alignment horizontal="left" vertical="center" wrapText="1"/>
    </xf>
    <xf numFmtId="39" fontId="36" fillId="11" borderId="0" xfId="0" applyNumberFormat="1" applyFont="1" applyFill="1" applyAlignment="1">
      <alignment horizontal="right" vertical="center"/>
    </xf>
    <xf numFmtId="39" fontId="36" fillId="11" borderId="24" xfId="0" applyNumberFormat="1" applyFont="1" applyFill="1" applyBorder="1" applyAlignment="1">
      <alignment horizontal="right" vertical="center"/>
    </xf>
    <xf numFmtId="49" fontId="40" fillId="11" borderId="25" xfId="0" applyNumberFormat="1" applyFont="1" applyFill="1" applyBorder="1" applyAlignment="1">
      <alignment horizontal="left" vertical="center" wrapText="1"/>
    </xf>
    <xf numFmtId="39" fontId="36" fillId="11" borderId="26" xfId="0" applyNumberFormat="1" applyFont="1" applyFill="1" applyBorder="1" applyAlignment="1">
      <alignment horizontal="right" vertical="center"/>
    </xf>
    <xf numFmtId="49" fontId="29" fillId="2" borderId="31" xfId="0" applyNumberFormat="1" applyFont="1" applyFill="1" applyBorder="1" applyAlignment="1">
      <alignment horizontal="left" vertical="center" wrapText="1"/>
    </xf>
    <xf numFmtId="39" fontId="29" fillId="2" borderId="2" xfId="0" applyNumberFormat="1" applyFont="1" applyFill="1" applyBorder="1" applyAlignment="1">
      <alignment horizontal="right" vertical="center"/>
    </xf>
    <xf numFmtId="39" fontId="29" fillId="2" borderId="32" xfId="0" applyNumberFormat="1" applyFont="1" applyFill="1" applyBorder="1" applyAlignment="1">
      <alignment horizontal="right" vertical="center"/>
    </xf>
    <xf numFmtId="49" fontId="33" fillId="7" borderId="0" xfId="24" applyNumberFormat="1" applyFont="1" applyFill="1" applyBorder="1" applyAlignment="1">
      <alignment vertical="top"/>
    </xf>
    <xf numFmtId="43" fontId="0" fillId="0" borderId="0" xfId="0" applyNumberFormat="1"/>
    <xf numFmtId="0" fontId="3" fillId="0" borderId="0" xfId="17" applyAlignment="1">
      <alignment horizontal="right"/>
    </xf>
    <xf numFmtId="0" fontId="7" fillId="0" borderId="33" xfId="0" applyFont="1" applyFill="1" applyBorder="1" applyAlignment="1">
      <alignment horizontal="left" vertical="center" wrapText="1"/>
    </xf>
    <xf numFmtId="4" fontId="8" fillId="0" borderId="5" xfId="0" applyNumberFormat="1" applyFont="1" applyBorder="1" applyAlignment="1">
      <alignment horizontal="right" vertical="center" wrapText="1" indent="1"/>
    </xf>
    <xf numFmtId="0" fontId="8" fillId="4" borderId="1" xfId="0" applyFont="1" applyFill="1" applyBorder="1" applyAlignment="1">
      <alignment horizontal="left" vertical="center" wrapText="1"/>
    </xf>
    <xf numFmtId="43" fontId="11" fillId="0" borderId="5" xfId="1" applyFont="1" applyBorder="1" applyAlignment="1">
      <alignment horizontal="right" vertical="center" wrapText="1" indent="1"/>
    </xf>
    <xf numFmtId="49" fontId="29" fillId="9" borderId="31" xfId="0" applyNumberFormat="1" applyFont="1" applyFill="1" applyBorder="1" applyAlignment="1">
      <alignment horizontal="left" vertical="center" wrapText="1"/>
    </xf>
    <xf numFmtId="39" fontId="29" fillId="9" borderId="2" xfId="0" applyNumberFormat="1" applyFont="1" applyFill="1" applyBorder="1" applyAlignment="1">
      <alignment horizontal="right" vertical="center"/>
    </xf>
    <xf numFmtId="39" fontId="29" fillId="9" borderId="32" xfId="0" applyNumberFormat="1" applyFont="1" applyFill="1" applyBorder="1" applyAlignment="1">
      <alignment horizontal="right" vertical="center"/>
    </xf>
    <xf numFmtId="49" fontId="22" fillId="7" borderId="18" xfId="0" applyNumberFormat="1" applyFont="1" applyFill="1" applyBorder="1" applyAlignment="1">
      <alignment horizontal="left" vertical="center" wrapText="1"/>
    </xf>
    <xf numFmtId="168" fontId="12" fillId="7" borderId="19" xfId="0" applyNumberFormat="1" applyFont="1" applyFill="1" applyBorder="1" applyAlignment="1">
      <alignment horizontal="right" vertical="center"/>
    </xf>
    <xf numFmtId="167" fontId="12" fillId="9" borderId="20" xfId="0" applyNumberFormat="1" applyFont="1" applyFill="1" applyBorder="1" applyAlignment="1">
      <alignment horizontal="right" vertical="center"/>
    </xf>
    <xf numFmtId="167" fontId="12" fillId="9" borderId="21" xfId="0" applyNumberFormat="1" applyFont="1" applyFill="1" applyBorder="1" applyAlignment="1">
      <alignment horizontal="right" vertical="center"/>
    </xf>
    <xf numFmtId="167" fontId="22" fillId="7" borderId="19" xfId="0" applyNumberFormat="1" applyFont="1" applyFill="1" applyBorder="1" applyAlignment="1">
      <alignment horizontal="right" vertical="center"/>
    </xf>
    <xf numFmtId="167" fontId="12" fillId="7" borderId="0" xfId="0" applyNumberFormat="1" applyFont="1" applyFill="1" applyAlignment="1">
      <alignment horizontal="right" vertical="center"/>
    </xf>
    <xf numFmtId="167" fontId="28" fillId="7" borderId="0" xfId="0" applyNumberFormat="1" applyFont="1" applyFill="1" applyAlignment="1">
      <alignment horizontal="right" vertical="center"/>
    </xf>
    <xf numFmtId="167" fontId="28" fillId="7" borderId="19" xfId="0" applyNumberFormat="1" applyFont="1" applyFill="1" applyBorder="1" applyAlignment="1">
      <alignment horizontal="right" vertical="center"/>
    </xf>
    <xf numFmtId="0" fontId="39" fillId="13" borderId="35" xfId="0" applyFont="1" applyFill="1" applyBorder="1" applyAlignment="1">
      <alignment horizontal="left" vertical="center"/>
    </xf>
    <xf numFmtId="49" fontId="34" fillId="13" borderId="36" xfId="0" applyNumberFormat="1" applyFont="1" applyFill="1" applyBorder="1" applyAlignment="1">
      <alignment horizontal="center" vertical="center"/>
    </xf>
    <xf numFmtId="49" fontId="34" fillId="13" borderId="37" xfId="0" applyNumberFormat="1" applyFont="1" applyFill="1" applyBorder="1" applyAlignment="1">
      <alignment horizontal="center" vertical="center"/>
    </xf>
    <xf numFmtId="49" fontId="21" fillId="8" borderId="16" xfId="0" applyNumberFormat="1" applyFont="1" applyFill="1" applyBorder="1" applyAlignment="1">
      <alignment horizontal="center" vertical="center"/>
    </xf>
    <xf numFmtId="49" fontId="21" fillId="8" borderId="17" xfId="0" applyNumberFormat="1" applyFont="1" applyFill="1" applyBorder="1" applyAlignment="1">
      <alignment horizontal="center" vertical="center"/>
    </xf>
    <xf numFmtId="49" fontId="21" fillId="8" borderId="20" xfId="0" applyNumberFormat="1" applyFont="1" applyFill="1" applyBorder="1" applyAlignment="1">
      <alignment horizontal="center" vertical="center"/>
    </xf>
    <xf numFmtId="49" fontId="21" fillId="8" borderId="21" xfId="0" applyNumberFormat="1" applyFont="1" applyFill="1" applyBorder="1" applyAlignment="1">
      <alignment horizontal="center" vertical="center"/>
    </xf>
    <xf numFmtId="49" fontId="35" fillId="14" borderId="29" xfId="0" applyNumberFormat="1" applyFont="1" applyFill="1" applyBorder="1" applyAlignment="1">
      <alignment horizontal="left" vertical="center" wrapText="1"/>
    </xf>
    <xf numFmtId="39" fontId="35" fillId="14" borderId="30" xfId="0" applyNumberFormat="1" applyFont="1" applyFill="1" applyBorder="1" applyAlignment="1">
      <alignment horizontal="right" vertical="center"/>
    </xf>
    <xf numFmtId="0" fontId="21" fillId="8" borderId="38" xfId="0" applyFont="1" applyFill="1" applyBorder="1" applyAlignment="1">
      <alignment horizontal="center"/>
    </xf>
    <xf numFmtId="49" fontId="21" fillId="8" borderId="22" xfId="0" applyNumberFormat="1" applyFont="1" applyFill="1" applyBorder="1" applyAlignment="1">
      <alignment horizontal="center" vertical="center"/>
    </xf>
    <xf numFmtId="49" fontId="12" fillId="7" borderId="0" xfId="0" applyNumberFormat="1" applyFont="1" applyFill="1" applyAlignment="1">
      <alignment horizontal="left" vertical="center"/>
    </xf>
    <xf numFmtId="49" fontId="12" fillId="9" borderId="14" xfId="0" applyNumberFormat="1" applyFont="1" applyFill="1" applyBorder="1" applyAlignment="1">
      <alignment horizontal="left" vertical="center"/>
    </xf>
    <xf numFmtId="49" fontId="28" fillId="7" borderId="18" xfId="0" applyNumberFormat="1" applyFont="1" applyFill="1" applyBorder="1" applyAlignment="1">
      <alignment horizontal="left" vertical="center"/>
    </xf>
    <xf numFmtId="49" fontId="29" fillId="2" borderId="34" xfId="0" applyNumberFormat="1" applyFont="1" applyFill="1" applyBorder="1" applyAlignment="1">
      <alignment horizontal="left" vertical="center"/>
    </xf>
    <xf numFmtId="49" fontId="21" fillId="8" borderId="16" xfId="0" applyNumberFormat="1" applyFont="1" applyFill="1" applyBorder="1" applyAlignment="1">
      <alignment horizontal="center" vertical="center" wrapText="1"/>
    </xf>
    <xf numFmtId="0" fontId="14" fillId="0" borderId="0" xfId="0" applyFont="1"/>
    <xf numFmtId="4" fontId="43" fillId="4" borderId="2" xfId="0" applyNumberFormat="1" applyFont="1" applyFill="1" applyBorder="1" applyAlignment="1">
      <alignment horizontal="right" vertical="center" indent="1"/>
    </xf>
    <xf numFmtId="49" fontId="34" fillId="13" borderId="8" xfId="0" applyNumberFormat="1" applyFont="1" applyFill="1" applyBorder="1" applyAlignment="1">
      <alignment horizontal="center" vertical="center"/>
    </xf>
    <xf numFmtId="49" fontId="34" fillId="13" borderId="9" xfId="0" applyNumberFormat="1" applyFont="1" applyFill="1" applyBorder="1" applyAlignment="1">
      <alignment horizontal="center" vertical="center"/>
    </xf>
    <xf numFmtId="49" fontId="34" fillId="13" borderId="10" xfId="0" applyNumberFormat="1" applyFont="1" applyFill="1" applyBorder="1" applyAlignment="1">
      <alignment horizontal="center" vertical="center"/>
    </xf>
    <xf numFmtId="49" fontId="35" fillId="14" borderId="1" xfId="0" applyNumberFormat="1" applyFont="1" applyFill="1" applyBorder="1" applyAlignment="1">
      <alignment horizontal="left" vertical="center" wrapText="1"/>
    </xf>
    <xf numFmtId="39" fontId="35" fillId="14" borderId="3" xfId="0" applyNumberFormat="1" applyFont="1" applyFill="1" applyBorder="1" applyAlignment="1">
      <alignment horizontal="right" vertical="center"/>
    </xf>
    <xf numFmtId="49" fontId="35" fillId="15" borderId="1" xfId="0" applyNumberFormat="1" applyFont="1" applyFill="1" applyBorder="1" applyAlignment="1">
      <alignment horizontal="left" vertical="center" wrapText="1"/>
    </xf>
    <xf numFmtId="39" fontId="35" fillId="15" borderId="3" xfId="0" applyNumberFormat="1" applyFont="1" applyFill="1" applyBorder="1" applyAlignment="1">
      <alignment horizontal="right" vertical="center"/>
    </xf>
    <xf numFmtId="49" fontId="36" fillId="11" borderId="4" xfId="0" applyNumberFormat="1" applyFont="1" applyFill="1" applyBorder="1" applyAlignment="1">
      <alignment horizontal="left" vertical="center" wrapText="1"/>
    </xf>
    <xf numFmtId="39" fontId="36" fillId="11" borderId="0" xfId="0" applyNumberFormat="1" applyFont="1" applyFill="1" applyBorder="1" applyAlignment="1">
      <alignment horizontal="right" vertical="center"/>
    </xf>
    <xf numFmtId="39" fontId="36" fillId="11" borderId="5" xfId="0" applyNumberFormat="1" applyFont="1" applyFill="1" applyBorder="1" applyAlignment="1">
      <alignment horizontal="right" vertical="center"/>
    </xf>
    <xf numFmtId="0" fontId="44" fillId="7" borderId="0" xfId="0" applyFont="1" applyFill="1" applyAlignment="1">
      <alignment horizontal="left"/>
    </xf>
    <xf numFmtId="49" fontId="35" fillId="14" borderId="2" xfId="0" applyNumberFormat="1" applyFont="1" applyFill="1" applyBorder="1" applyAlignment="1">
      <alignment horizontal="left" vertical="center" wrapText="1"/>
    </xf>
    <xf numFmtId="49" fontId="12" fillId="9" borderId="39" xfId="0" applyNumberFormat="1" applyFont="1" applyFill="1" applyBorder="1" applyAlignment="1">
      <alignment horizontal="left" vertical="center" wrapText="1"/>
    </xf>
    <xf numFmtId="4" fontId="12" fillId="9" borderId="40" xfId="0" applyNumberFormat="1" applyFont="1" applyFill="1" applyBorder="1" applyAlignment="1">
      <alignment horizontal="right" vertical="center"/>
    </xf>
    <xf numFmtId="4" fontId="12" fillId="9" borderId="41" xfId="0" applyNumberFormat="1" applyFont="1" applyFill="1" applyBorder="1" applyAlignment="1">
      <alignment horizontal="right" vertical="center"/>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49" fontId="21" fillId="8" borderId="14" xfId="0" applyNumberFormat="1" applyFont="1" applyFill="1" applyBorder="1" applyAlignment="1">
      <alignment horizontal="center" vertical="center"/>
    </xf>
    <xf numFmtId="49" fontId="21" fillId="8" borderId="15" xfId="0" applyNumberFormat="1" applyFont="1" applyFill="1" applyBorder="1" applyAlignment="1">
      <alignment horizontal="center" vertical="center"/>
    </xf>
    <xf numFmtId="49" fontId="21" fillId="8" borderId="20" xfId="0" applyNumberFormat="1" applyFont="1" applyFill="1" applyBorder="1" applyAlignment="1">
      <alignment horizontal="center" vertical="center" wrapText="1"/>
    </xf>
    <xf numFmtId="49" fontId="21" fillId="8" borderId="21" xfId="0" applyNumberFormat="1" applyFont="1" applyFill="1" applyBorder="1" applyAlignment="1">
      <alignment horizontal="center" vertical="center" wrapText="1"/>
    </xf>
    <xf numFmtId="49" fontId="21" fillId="8" borderId="14" xfId="0" applyNumberFormat="1" applyFont="1" applyFill="1" applyBorder="1" applyAlignment="1">
      <alignment horizontal="center" vertical="center" wrapText="1"/>
    </xf>
    <xf numFmtId="0" fontId="9" fillId="3" borderId="9" xfId="0" applyFont="1" applyFill="1" applyBorder="1" applyAlignment="1">
      <alignment horizontal="center" vertical="center"/>
    </xf>
    <xf numFmtId="0" fontId="9" fillId="3" borderId="8" xfId="0" applyFont="1" applyFill="1" applyBorder="1" applyAlignment="1">
      <alignment horizontal="center" vertical="center"/>
    </xf>
    <xf numFmtId="167" fontId="45" fillId="2" borderId="20" xfId="0" applyNumberFormat="1" applyFont="1" applyFill="1" applyBorder="1" applyAlignment="1">
      <alignment horizontal="right" vertical="center"/>
    </xf>
    <xf numFmtId="167" fontId="45" fillId="2" borderId="21" xfId="0" applyNumberFormat="1" applyFont="1" applyFill="1" applyBorder="1" applyAlignment="1">
      <alignment horizontal="right" vertical="center"/>
    </xf>
    <xf numFmtId="170" fontId="23" fillId="0" borderId="0" xfId="25" applyNumberFormat="1"/>
    <xf numFmtId="168" fontId="46" fillId="2" borderId="21" xfId="0" applyNumberFormat="1" applyFont="1" applyFill="1" applyBorder="1" applyAlignment="1">
      <alignment horizontal="right" vertical="center"/>
    </xf>
    <xf numFmtId="49" fontId="47" fillId="7" borderId="18" xfId="0" applyNumberFormat="1" applyFont="1" applyFill="1" applyBorder="1" applyAlignment="1">
      <alignment horizontal="left" vertical="center"/>
    </xf>
    <xf numFmtId="169" fontId="47" fillId="7" borderId="0" xfId="0" applyNumberFormat="1" applyFont="1" applyFill="1" applyAlignment="1">
      <alignment horizontal="right" vertical="center"/>
    </xf>
    <xf numFmtId="169" fontId="48" fillId="7" borderId="19" xfId="0" applyNumberFormat="1" applyFont="1" applyFill="1" applyBorder="1" applyAlignment="1">
      <alignment horizontal="right" vertical="center"/>
    </xf>
    <xf numFmtId="49" fontId="46" fillId="2" borderId="14" xfId="0" applyNumberFormat="1" applyFont="1" applyFill="1" applyBorder="1" applyAlignment="1">
      <alignment horizontal="left" vertical="center" wrapText="1"/>
    </xf>
    <xf numFmtId="169" fontId="48" fillId="2" borderId="20" xfId="0" applyNumberFormat="1" applyFont="1" applyFill="1" applyBorder="1" applyAlignment="1">
      <alignment horizontal="right" vertical="center"/>
    </xf>
    <xf numFmtId="169" fontId="48" fillId="2" borderId="21" xfId="0" applyNumberFormat="1" applyFont="1" applyFill="1" applyBorder="1" applyAlignment="1">
      <alignment horizontal="right" vertical="center"/>
    </xf>
    <xf numFmtId="49" fontId="40" fillId="11" borderId="0" xfId="0" applyNumberFormat="1" applyFont="1" applyFill="1" applyBorder="1" applyAlignment="1">
      <alignment horizontal="left" vertical="center" wrapText="1"/>
    </xf>
    <xf numFmtId="49" fontId="36" fillId="11" borderId="11" xfId="0" applyNumberFormat="1" applyFont="1" applyFill="1" applyBorder="1" applyAlignment="1">
      <alignment horizontal="left" vertical="center" wrapText="1"/>
    </xf>
    <xf numFmtId="39" fontId="36" fillId="11" borderId="13" xfId="0" applyNumberFormat="1" applyFont="1" applyFill="1" applyBorder="1" applyAlignment="1">
      <alignment horizontal="right" vertical="center"/>
    </xf>
    <xf numFmtId="49" fontId="35" fillId="16" borderId="1" xfId="0" applyNumberFormat="1" applyFont="1" applyFill="1" applyBorder="1" applyAlignment="1">
      <alignment horizontal="left" vertical="center" wrapText="1"/>
    </xf>
    <xf numFmtId="39" fontId="35" fillId="16" borderId="2" xfId="0" applyNumberFormat="1" applyFont="1" applyFill="1" applyBorder="1" applyAlignment="1">
      <alignment horizontal="right" vertical="center"/>
    </xf>
    <xf numFmtId="39" fontId="35" fillId="16" borderId="3" xfId="0" applyNumberFormat="1" applyFont="1" applyFill="1" applyBorder="1" applyAlignment="1">
      <alignment horizontal="right" vertical="center"/>
    </xf>
    <xf numFmtId="49" fontId="36" fillId="12" borderId="4" xfId="0" applyNumberFormat="1" applyFont="1" applyFill="1" applyBorder="1" applyAlignment="1">
      <alignment horizontal="left" vertical="center" wrapText="1"/>
    </xf>
    <xf numFmtId="39" fontId="36" fillId="12" borderId="0" xfId="0" applyNumberFormat="1" applyFont="1" applyFill="1" applyBorder="1" applyAlignment="1">
      <alignment horizontal="right" vertical="center"/>
    </xf>
    <xf numFmtId="39" fontId="36" fillId="12" borderId="5" xfId="0" applyNumberFormat="1" applyFont="1" applyFill="1" applyBorder="1" applyAlignment="1">
      <alignment horizontal="right" vertical="center"/>
    </xf>
    <xf numFmtId="49" fontId="21" fillId="8" borderId="15" xfId="0" applyNumberFormat="1" applyFont="1" applyFill="1" applyBorder="1" applyAlignment="1">
      <alignment horizontal="center" vertical="center"/>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20" fillId="7" borderId="0" xfId="24" applyFont="1" applyFill="1" applyAlignment="1">
      <alignment horizontal="center" vertical="center" wrapText="1"/>
    </xf>
    <xf numFmtId="0" fontId="14" fillId="0" borderId="0" xfId="0" applyFont="1" applyAlignment="1">
      <alignment horizontal="center" vertical="center"/>
    </xf>
    <xf numFmtId="0" fontId="0" fillId="0" borderId="0" xfId="0" applyAlignment="1">
      <alignment horizontal="center"/>
    </xf>
    <xf numFmtId="49" fontId="21" fillId="8" borderId="15" xfId="0" applyNumberFormat="1" applyFont="1" applyFill="1" applyBorder="1" applyAlignment="1">
      <alignment horizontal="center" vertical="center"/>
    </xf>
    <xf numFmtId="49" fontId="21" fillId="8" borderId="14" xfId="0" applyNumberFormat="1" applyFont="1" applyFill="1" applyBorder="1" applyAlignment="1">
      <alignment horizontal="center" vertical="center"/>
    </xf>
    <xf numFmtId="49" fontId="25" fillId="7" borderId="0" xfId="0" applyNumberFormat="1" applyFont="1" applyFill="1" applyAlignment="1">
      <alignment horizontal="left" vertical="center"/>
    </xf>
    <xf numFmtId="0" fontId="38" fillId="0" borderId="0" xfId="21" applyFont="1" applyAlignment="1">
      <alignment horizontal="left" vertical="center"/>
    </xf>
    <xf numFmtId="49" fontId="24" fillId="7" borderId="0" xfId="0" applyNumberFormat="1" applyFont="1" applyFill="1" applyAlignment="1">
      <alignment horizontal="center" vertical="center"/>
    </xf>
    <xf numFmtId="49" fontId="25" fillId="7" borderId="0" xfId="25" applyNumberFormat="1" applyFont="1" applyFill="1" applyAlignment="1">
      <alignment horizontal="left" vertical="center"/>
    </xf>
    <xf numFmtId="0" fontId="0" fillId="0" borderId="0" xfId="0" applyAlignment="1">
      <alignment horizontal="left"/>
    </xf>
    <xf numFmtId="49" fontId="21" fillId="8" borderId="20" xfId="0" applyNumberFormat="1" applyFont="1" applyFill="1" applyBorder="1" applyAlignment="1">
      <alignment horizontal="center" vertical="center" wrapText="1"/>
    </xf>
    <xf numFmtId="49" fontId="21" fillId="8" borderId="21" xfId="0" applyNumberFormat="1" applyFont="1" applyFill="1" applyBorder="1" applyAlignment="1">
      <alignment horizontal="center" vertical="center" wrapText="1"/>
    </xf>
    <xf numFmtId="49" fontId="30" fillId="7" borderId="0" xfId="0" applyNumberFormat="1" applyFont="1" applyFill="1" applyAlignment="1">
      <alignment horizontal="center" vertical="center"/>
    </xf>
    <xf numFmtId="49" fontId="21" fillId="8" borderId="14" xfId="0" applyNumberFormat="1" applyFont="1" applyFill="1" applyBorder="1" applyAlignment="1">
      <alignment horizontal="center" vertical="center" wrapText="1"/>
    </xf>
    <xf numFmtId="49" fontId="21" fillId="8" borderId="22" xfId="0" applyNumberFormat="1" applyFont="1" applyFill="1" applyBorder="1" applyAlignment="1">
      <alignment horizontal="center" vertical="center" wrapText="1"/>
    </xf>
    <xf numFmtId="0" fontId="9" fillId="3" borderId="9"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4" xfId="0" applyFont="1" applyFill="1" applyBorder="1" applyAlignment="1">
      <alignment horizontal="center" vertical="center"/>
    </xf>
  </cellXfs>
  <cellStyles count="28">
    <cellStyle name="Euro" xfId="2"/>
    <cellStyle name="Migliaia" xfId="1" builtinId="3"/>
    <cellStyle name="Migliaia [0] 2" xfId="3"/>
    <cellStyle name="Migliaia [0] 3" xfId="4"/>
    <cellStyle name="Migliaia [0] 4" xfId="5"/>
    <cellStyle name="Migliaia 10" xfId="6"/>
    <cellStyle name="Migliaia 11" xfId="7"/>
    <cellStyle name="Migliaia 12" xfId="8"/>
    <cellStyle name="Migliaia 13" xfId="20"/>
    <cellStyle name="Migliaia 13 2" xfId="22"/>
    <cellStyle name="Migliaia 2" xfId="9"/>
    <cellStyle name="Migliaia 3" xfId="10"/>
    <cellStyle name="Migliaia 4" xfId="11"/>
    <cellStyle name="Migliaia 5" xfId="12"/>
    <cellStyle name="Migliaia 6" xfId="13"/>
    <cellStyle name="Migliaia 7" xfId="14"/>
    <cellStyle name="Migliaia 8" xfId="15"/>
    <cellStyle name="Migliaia 9" xfId="16"/>
    <cellStyle name="Normale" xfId="0" builtinId="0"/>
    <cellStyle name="Normale 10" xfId="27"/>
    <cellStyle name="Normale 2" xfId="17"/>
    <cellStyle name="Normale 3" xfId="18"/>
    <cellStyle name="Normale 4" xfId="19"/>
    <cellStyle name="Normale 5" xfId="21"/>
    <cellStyle name="Normale 6" xfId="23"/>
    <cellStyle name="Normale 7" xfId="24"/>
    <cellStyle name="Normale 8" xfId="25"/>
    <cellStyle name="Normale 9" xfId="26"/>
  </cellStyles>
  <dxfs count="0"/>
  <tableStyles count="0" defaultTableStyle="TableStyleMedium2" defaultPivotStyle="PivotStyleLight16"/>
  <colors>
    <mruColors>
      <color rgb="FFDBE5F1"/>
      <color rgb="FF0B64A0"/>
      <color rgb="FFFFFFFF"/>
      <color rgb="FFD8D8D8"/>
      <color rgb="FFD8F2F2"/>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rergs.rgs.tesoro.it\igb\01-Struttura\03-Uffici\20\Tesoreria%20Banca%20Italia\Conto%20Riassuntivo\elaborazioni\CRT%20pubblicazione\Copia%20di%2001-2017%20nuov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
      <sheetName val="INS.DATI"/>
      <sheetName val="AMM.VARIE"/>
      <sheetName val="DARE-AVERE"/>
      <sheetName val="DEBITI"/>
      <sheetName val="CREDITI"/>
      <sheetName val="SI.VALORI"/>
      <sheetName val="DEB.PUB.INT."/>
      <sheetName val="INC.PAG."/>
      <sheetName val="MOV.CASSA"/>
      <sheetName val="CODICE"/>
      <sheetName val="Analisi del conto CRT 12-2016"/>
      <sheetName val="Classificazione Economica"/>
      <sheetName val="eNTRATE NOVEMBRE"/>
      <sheetName val="Dettaglio per Capo e Capitolo"/>
      <sheetName val="collettivi"/>
      <sheetName val="titoli da regolare"/>
      <sheetName val="firma"/>
      <sheetName val="MOV.CASSA (consip)"/>
      <sheetName val="DEBITI (consip)"/>
      <sheetName val="CREDITI (cosip)"/>
      <sheetName val="AMM.VARIE (consip)"/>
      <sheetName val="DEB.PUB.INT. (consip)"/>
      <sheetName val="SPEC-108"/>
    </sheetNames>
    <sheetDataSet>
      <sheetData sheetId="0"/>
      <sheetData sheetId="1">
        <row r="4">
          <cell r="C4" t="str">
            <v>AL 31 GENNAIO 2017</v>
          </cell>
        </row>
      </sheetData>
      <sheetData sheetId="2"/>
      <sheetData sheetId="3">
        <row r="9">
          <cell r="M9">
            <v>2037577843468.4497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3"/>
  <sheetViews>
    <sheetView showGridLines="0" zoomScaleNormal="100" workbookViewId="0">
      <selection activeCell="I20" sqref="I20"/>
    </sheetView>
  </sheetViews>
  <sheetFormatPr defaultRowHeight="12.75"/>
  <cols>
    <col min="1" max="1" width="23.42578125" customWidth="1"/>
    <col min="2" max="2" width="22" customWidth="1"/>
    <col min="3" max="3" width="22.42578125" customWidth="1"/>
    <col min="4" max="4" width="19.140625" customWidth="1"/>
    <col min="5" max="5" width="19.140625" bestFit="1" customWidth="1"/>
  </cols>
  <sheetData>
    <row r="1" spans="1:4">
      <c r="A1" s="92" t="s">
        <v>223</v>
      </c>
      <c r="B1" s="93"/>
      <c r="C1" s="93"/>
    </row>
    <row r="2" spans="1:4">
      <c r="A2" s="93"/>
      <c r="B2" s="93"/>
      <c r="C2" s="93"/>
    </row>
    <row r="3" spans="1:4">
      <c r="A3" s="93"/>
      <c r="B3" s="92" t="s">
        <v>789</v>
      </c>
      <c r="C3" s="93"/>
    </row>
    <row r="4" spans="1:4">
      <c r="A4" s="93"/>
      <c r="B4" s="93"/>
      <c r="C4" s="93"/>
    </row>
    <row r="5" spans="1:4" ht="30" customHeight="1">
      <c r="A5" s="28"/>
      <c r="B5" s="29" t="s">
        <v>6</v>
      </c>
      <c r="C5" s="29" t="s">
        <v>7</v>
      </c>
      <c r="D5" s="30" t="s">
        <v>8</v>
      </c>
    </row>
    <row r="6" spans="1:4" ht="15" customHeight="1">
      <c r="A6" s="55" t="s">
        <v>9</v>
      </c>
      <c r="B6" s="40"/>
      <c r="C6" s="40"/>
      <c r="D6" s="41"/>
    </row>
    <row r="7" spans="1:4" ht="15" customHeight="1">
      <c r="A7" s="54" t="s">
        <v>10</v>
      </c>
      <c r="B7" s="36">
        <v>39316252258.639999</v>
      </c>
      <c r="C7" s="40"/>
      <c r="D7" s="41"/>
    </row>
    <row r="8" spans="1:4" ht="15" customHeight="1">
      <c r="A8" s="54" t="s">
        <v>11</v>
      </c>
      <c r="B8" s="40"/>
      <c r="C8" s="36">
        <v>33157158335.400002</v>
      </c>
      <c r="D8" s="41"/>
    </row>
    <row r="9" spans="1:4" ht="15" customHeight="1">
      <c r="A9" s="54" t="s">
        <v>12</v>
      </c>
      <c r="B9" s="40"/>
      <c r="C9" s="36">
        <v>0</v>
      </c>
      <c r="D9" s="41"/>
    </row>
    <row r="10" spans="1:4" ht="15" customHeight="1">
      <c r="A10" s="54" t="s">
        <v>53</v>
      </c>
      <c r="B10" s="36">
        <v>25067334197.169998</v>
      </c>
      <c r="C10" s="40"/>
      <c r="D10" s="41"/>
    </row>
    <row r="11" spans="1:4" ht="25.5" customHeight="1">
      <c r="A11" s="70" t="s">
        <v>13</v>
      </c>
      <c r="B11" s="71">
        <f>SUM(B6:B10)</f>
        <v>64383586455.809998</v>
      </c>
      <c r="C11" s="71">
        <f t="shared" ref="C11" si="0">SUM(C6:C10)</f>
        <v>33157158335.400002</v>
      </c>
      <c r="D11" s="72">
        <f>+B11-C11</f>
        <v>31226428120.409996</v>
      </c>
    </row>
    <row r="12" spans="1:4" ht="15" customHeight="1">
      <c r="A12" s="55" t="s">
        <v>14</v>
      </c>
      <c r="B12" s="40"/>
      <c r="C12" s="40"/>
      <c r="D12" s="41"/>
    </row>
    <row r="13" spans="1:4" ht="15" customHeight="1">
      <c r="A13" s="54" t="s">
        <v>15</v>
      </c>
      <c r="B13" s="36">
        <v>220946510550.85999</v>
      </c>
      <c r="C13" s="36">
        <v>208407811144.82999</v>
      </c>
      <c r="D13" s="37">
        <f>B13-C13</f>
        <v>12538699406.029999</v>
      </c>
    </row>
    <row r="14" spans="1:4" ht="15" customHeight="1">
      <c r="A14" s="54" t="s">
        <v>16</v>
      </c>
      <c r="B14" s="36">
        <v>36550171842.129997</v>
      </c>
      <c r="C14" s="36">
        <v>80315299368.570007</v>
      </c>
      <c r="D14" s="37">
        <f>B14-C14</f>
        <v>-43765127526.44001</v>
      </c>
    </row>
    <row r="15" spans="1:4" ht="24" customHeight="1">
      <c r="A15" s="65" t="s">
        <v>87</v>
      </c>
      <c r="B15" s="66">
        <v>32557338183</v>
      </c>
      <c r="C15" s="66">
        <v>0</v>
      </c>
      <c r="D15" s="77">
        <f>B15-C15</f>
        <v>32557338183</v>
      </c>
    </row>
    <row r="16" spans="1:4" ht="25.5" customHeight="1">
      <c r="A16" s="73" t="s">
        <v>13</v>
      </c>
      <c r="B16" s="74">
        <f>SUM(B13:B14)</f>
        <v>257496682392.98999</v>
      </c>
      <c r="C16" s="74">
        <f>SUM(C13:C14)</f>
        <v>288723110513.40002</v>
      </c>
      <c r="D16" s="75">
        <f>+B16-C16</f>
        <v>-31226428120.410034</v>
      </c>
    </row>
    <row r="17" spans="1:5" ht="15" customHeight="1">
      <c r="A17" s="54" t="s">
        <v>17</v>
      </c>
      <c r="B17" s="40"/>
      <c r="C17" s="40"/>
      <c r="D17" s="41"/>
    </row>
    <row r="18" spans="1:5" ht="25.5" customHeight="1">
      <c r="A18" s="62" t="s">
        <v>62</v>
      </c>
      <c r="B18" s="63">
        <f>+B11+B16</f>
        <v>321880268848.79999</v>
      </c>
      <c r="C18" s="63">
        <f>+C11+C16</f>
        <v>321880268848.80005</v>
      </c>
      <c r="D18" s="64"/>
      <c r="E18" s="69"/>
    </row>
    <row r="19" spans="1:5">
      <c r="A19" s="56" t="s">
        <v>85</v>
      </c>
      <c r="B19" s="57"/>
      <c r="C19" s="57"/>
      <c r="D19" s="58"/>
    </row>
    <row r="20" spans="1:5" ht="33.75">
      <c r="A20" s="59" t="s">
        <v>86</v>
      </c>
      <c r="B20" s="60">
        <f>B18-B15</f>
        <v>289322930665.79999</v>
      </c>
      <c r="C20" s="60">
        <f>C18-C15</f>
        <v>321880268848.80005</v>
      </c>
      <c r="D20" s="61">
        <f>B20-C20</f>
        <v>-32557338183.000061</v>
      </c>
    </row>
    <row r="23" spans="1:5">
      <c r="C23" s="69"/>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43"/>
  <sheetViews>
    <sheetView showGridLines="0" workbookViewId="0">
      <selection activeCell="I3" sqref="I3"/>
    </sheetView>
  </sheetViews>
  <sheetFormatPr defaultRowHeight="12.75"/>
  <cols>
    <col min="1" max="1" width="36.140625" style="79" customWidth="1"/>
    <col min="2" max="22" width="14.85546875" style="79" customWidth="1"/>
    <col min="23" max="16384" width="9.140625" style="79"/>
  </cols>
  <sheetData>
    <row r="1" spans="1:22" s="78" customFormat="1" ht="14.45" customHeight="1">
      <c r="A1" s="217" t="s">
        <v>238</v>
      </c>
      <c r="B1" s="217"/>
      <c r="C1" s="217"/>
      <c r="D1" s="217"/>
      <c r="E1" s="220"/>
      <c r="F1" s="220"/>
      <c r="G1" s="220"/>
      <c r="H1" s="220"/>
      <c r="I1" s="217"/>
      <c r="J1" s="217"/>
      <c r="K1" s="217"/>
      <c r="L1" s="217"/>
      <c r="M1" s="220"/>
      <c r="N1" s="220"/>
      <c r="O1" s="220"/>
      <c r="P1" s="220"/>
    </row>
    <row r="2" spans="1:22" s="78" customFormat="1" ht="18" customHeight="1">
      <c r="A2" s="218"/>
      <c r="B2" s="218"/>
      <c r="C2" s="218"/>
      <c r="D2" s="218"/>
      <c r="E2" s="218"/>
      <c r="F2" s="218"/>
      <c r="G2" s="218"/>
    </row>
    <row r="3" spans="1:22" s="78" customFormat="1" ht="18.2" customHeight="1">
      <c r="A3" s="96"/>
      <c r="B3" s="96" t="s">
        <v>789</v>
      </c>
      <c r="C3" s="96"/>
      <c r="D3" s="96"/>
      <c r="E3" s="96"/>
      <c r="F3" s="96"/>
      <c r="G3" s="96"/>
      <c r="I3" s="96"/>
      <c r="K3" s="96"/>
    </row>
    <row r="4" spans="1:22" s="78" customFormat="1" ht="14.25" customHeight="1"/>
    <row r="5" spans="1:22" s="78" customFormat="1" ht="18.2" customHeight="1"/>
    <row r="6" spans="1:22" s="78" customFormat="1" ht="0.75" customHeight="1"/>
    <row r="7" spans="1:22" s="78" customFormat="1" ht="44.25" customHeight="1">
      <c r="A7" s="184" t="s">
        <v>447</v>
      </c>
      <c r="B7" s="182" t="s">
        <v>484</v>
      </c>
      <c r="C7" s="182" t="s">
        <v>485</v>
      </c>
      <c r="D7" s="182" t="s">
        <v>486</v>
      </c>
      <c r="E7" s="182" t="s">
        <v>487</v>
      </c>
      <c r="F7" s="182" t="s">
        <v>488</v>
      </c>
      <c r="G7" s="182" t="s">
        <v>489</v>
      </c>
      <c r="H7" s="182" t="s">
        <v>490</v>
      </c>
      <c r="I7" s="182" t="s">
        <v>491</v>
      </c>
      <c r="J7" s="182" t="s">
        <v>492</v>
      </c>
      <c r="K7" s="182" t="s">
        <v>493</v>
      </c>
      <c r="L7" s="182" t="s">
        <v>494</v>
      </c>
      <c r="M7" s="182" t="s">
        <v>495</v>
      </c>
      <c r="N7" s="182" t="s">
        <v>496</v>
      </c>
      <c r="O7" s="182" t="s">
        <v>651</v>
      </c>
      <c r="P7" s="182" t="s">
        <v>497</v>
      </c>
      <c r="Q7" s="182" t="s">
        <v>498</v>
      </c>
      <c r="R7" s="182" t="s">
        <v>499</v>
      </c>
      <c r="S7" s="182" t="s">
        <v>500</v>
      </c>
      <c r="T7" s="182" t="s">
        <v>501</v>
      </c>
      <c r="U7" s="182" t="s">
        <v>502</v>
      </c>
      <c r="V7" s="183" t="s">
        <v>62</v>
      </c>
    </row>
    <row r="8" spans="1:22" s="78" customFormat="1" ht="22.9" customHeight="1">
      <c r="A8" s="137" t="s">
        <v>450</v>
      </c>
      <c r="B8" s="84"/>
      <c r="C8" s="84"/>
      <c r="D8" s="84"/>
      <c r="E8" s="84">
        <v>15888.35</v>
      </c>
      <c r="F8" s="84"/>
      <c r="G8" s="84"/>
      <c r="H8" s="84"/>
      <c r="I8" s="84"/>
      <c r="J8" s="84"/>
      <c r="K8" s="84"/>
      <c r="L8" s="84"/>
      <c r="M8" s="84"/>
      <c r="N8" s="84"/>
      <c r="O8" s="84"/>
      <c r="P8" s="84"/>
      <c r="Q8" s="84"/>
      <c r="R8" s="84"/>
      <c r="S8" s="84"/>
      <c r="T8" s="84"/>
      <c r="U8" s="84"/>
      <c r="V8" s="138">
        <v>15888.35</v>
      </c>
    </row>
    <row r="9" spans="1:22" s="78" customFormat="1" ht="32.450000000000003" customHeight="1">
      <c r="A9" s="137" t="s">
        <v>451</v>
      </c>
      <c r="B9" s="84">
        <v>29639600.739999998</v>
      </c>
      <c r="C9" s="84">
        <v>246498</v>
      </c>
      <c r="D9" s="84">
        <v>1924760.35</v>
      </c>
      <c r="E9" s="84"/>
      <c r="F9" s="84"/>
      <c r="G9" s="84"/>
      <c r="H9" s="84"/>
      <c r="I9" s="84"/>
      <c r="J9" s="84"/>
      <c r="K9" s="84"/>
      <c r="L9" s="84"/>
      <c r="M9" s="84"/>
      <c r="N9" s="84"/>
      <c r="O9" s="84"/>
      <c r="P9" s="84"/>
      <c r="Q9" s="84"/>
      <c r="R9" s="84"/>
      <c r="S9" s="84"/>
      <c r="T9" s="84"/>
      <c r="U9" s="84"/>
      <c r="V9" s="138">
        <v>31810859.09</v>
      </c>
    </row>
    <row r="10" spans="1:22" s="78" customFormat="1" ht="18.2" customHeight="1">
      <c r="A10" s="137" t="s">
        <v>452</v>
      </c>
      <c r="B10" s="84">
        <v>2944465.13</v>
      </c>
      <c r="C10" s="84">
        <v>233411.19</v>
      </c>
      <c r="D10" s="84">
        <v>193715.52</v>
      </c>
      <c r="E10" s="84">
        <v>6281131982.3299999</v>
      </c>
      <c r="F10" s="84"/>
      <c r="G10" s="84"/>
      <c r="H10" s="84"/>
      <c r="I10" s="84"/>
      <c r="J10" s="84"/>
      <c r="K10" s="84"/>
      <c r="L10" s="84"/>
      <c r="M10" s="84"/>
      <c r="N10" s="84">
        <v>145827.69</v>
      </c>
      <c r="O10" s="84"/>
      <c r="P10" s="84"/>
      <c r="Q10" s="84"/>
      <c r="R10" s="84"/>
      <c r="S10" s="84"/>
      <c r="T10" s="84"/>
      <c r="U10" s="84"/>
      <c r="V10" s="138">
        <v>6284649401.8599997</v>
      </c>
    </row>
    <row r="11" spans="1:22" s="78" customFormat="1" ht="18.2" customHeight="1">
      <c r="A11" s="137" t="s">
        <v>453</v>
      </c>
      <c r="B11" s="84">
        <v>46065635.32</v>
      </c>
      <c r="C11" s="84">
        <v>504652.43</v>
      </c>
      <c r="D11" s="84">
        <v>464088.05</v>
      </c>
      <c r="E11" s="84"/>
      <c r="F11" s="84"/>
      <c r="G11" s="84"/>
      <c r="H11" s="84">
        <v>238402544</v>
      </c>
      <c r="I11" s="84">
        <v>6965393164.3400002</v>
      </c>
      <c r="J11" s="84"/>
      <c r="K11" s="84"/>
      <c r="L11" s="84"/>
      <c r="M11" s="84">
        <v>500000000</v>
      </c>
      <c r="N11" s="84">
        <v>5737.92</v>
      </c>
      <c r="O11" s="84"/>
      <c r="P11" s="84"/>
      <c r="Q11" s="84"/>
      <c r="R11" s="84"/>
      <c r="S11" s="84"/>
      <c r="T11" s="84"/>
      <c r="U11" s="84"/>
      <c r="V11" s="138">
        <v>7750835822.0600004</v>
      </c>
    </row>
    <row r="12" spans="1:22" s="78" customFormat="1" ht="18.2" customHeight="1">
      <c r="A12" s="137" t="s">
        <v>454</v>
      </c>
      <c r="B12" s="84">
        <v>1154698684.54</v>
      </c>
      <c r="C12" s="84">
        <v>3024330.6</v>
      </c>
      <c r="D12" s="84">
        <v>73018347.269999996</v>
      </c>
      <c r="E12" s="84"/>
      <c r="F12" s="84"/>
      <c r="G12" s="84"/>
      <c r="H12" s="84"/>
      <c r="I12" s="84"/>
      <c r="J12" s="84"/>
      <c r="K12" s="84"/>
      <c r="L12" s="84"/>
      <c r="M12" s="84">
        <v>6490.19</v>
      </c>
      <c r="N12" s="84">
        <v>2966122.14</v>
      </c>
      <c r="O12" s="84"/>
      <c r="P12" s="84"/>
      <c r="Q12" s="84"/>
      <c r="R12" s="84"/>
      <c r="S12" s="84"/>
      <c r="T12" s="84"/>
      <c r="U12" s="84"/>
      <c r="V12" s="138">
        <v>1233713974.74</v>
      </c>
    </row>
    <row r="13" spans="1:22" s="78" customFormat="1" ht="18.2" customHeight="1">
      <c r="A13" s="137" t="s">
        <v>455</v>
      </c>
      <c r="B13" s="84">
        <v>372272240.89999998</v>
      </c>
      <c r="C13" s="84">
        <v>8257871.0899999999</v>
      </c>
      <c r="D13" s="84">
        <v>24291369.879999999</v>
      </c>
      <c r="E13" s="84">
        <v>55257.77</v>
      </c>
      <c r="F13" s="84"/>
      <c r="G13" s="84"/>
      <c r="H13" s="84"/>
      <c r="I13" s="84"/>
      <c r="J13" s="84"/>
      <c r="K13" s="84"/>
      <c r="L13" s="84"/>
      <c r="M13" s="84"/>
      <c r="N13" s="84">
        <v>198761.02</v>
      </c>
      <c r="O13" s="84"/>
      <c r="P13" s="84"/>
      <c r="Q13" s="84"/>
      <c r="R13" s="84"/>
      <c r="S13" s="84"/>
      <c r="T13" s="84"/>
      <c r="U13" s="84"/>
      <c r="V13" s="138">
        <v>405075500.66000003</v>
      </c>
    </row>
    <row r="14" spans="1:22" s="78" customFormat="1" ht="18.2" customHeight="1">
      <c r="A14" s="137" t="s">
        <v>456</v>
      </c>
      <c r="B14" s="84">
        <v>502360278.57999998</v>
      </c>
      <c r="C14" s="84">
        <v>32587923.170000002</v>
      </c>
      <c r="D14" s="84">
        <v>32319648.300000001</v>
      </c>
      <c r="E14" s="84"/>
      <c r="F14" s="84">
        <v>7691717.7699999996</v>
      </c>
      <c r="G14" s="84"/>
      <c r="H14" s="84"/>
      <c r="I14" s="84"/>
      <c r="J14" s="84"/>
      <c r="K14" s="84">
        <v>25184000</v>
      </c>
      <c r="L14" s="84"/>
      <c r="M14" s="84">
        <v>19246.64</v>
      </c>
      <c r="N14" s="84">
        <v>1789051.95</v>
      </c>
      <c r="O14" s="84"/>
      <c r="P14" s="84"/>
      <c r="Q14" s="84"/>
      <c r="R14" s="84"/>
      <c r="S14" s="84"/>
      <c r="T14" s="84"/>
      <c r="U14" s="84"/>
      <c r="V14" s="138">
        <v>601951866.40999997</v>
      </c>
    </row>
    <row r="15" spans="1:22" s="78" customFormat="1" ht="18.2" customHeight="1">
      <c r="A15" s="137" t="s">
        <v>457</v>
      </c>
      <c r="B15" s="84">
        <v>113952443.20999999</v>
      </c>
      <c r="C15" s="84">
        <v>5038012.08</v>
      </c>
      <c r="D15" s="84">
        <v>7399243.4400000004</v>
      </c>
      <c r="E15" s="84"/>
      <c r="F15" s="84">
        <v>6040714.54</v>
      </c>
      <c r="G15" s="84"/>
      <c r="H15" s="84"/>
      <c r="I15" s="84"/>
      <c r="J15" s="84"/>
      <c r="K15" s="84"/>
      <c r="L15" s="84"/>
      <c r="M15" s="84">
        <v>1350</v>
      </c>
      <c r="N15" s="84">
        <v>394131.73</v>
      </c>
      <c r="O15" s="84"/>
      <c r="P15" s="84">
        <v>5111.92</v>
      </c>
      <c r="Q15" s="84"/>
      <c r="R15" s="84"/>
      <c r="S15" s="84"/>
      <c r="T15" s="84"/>
      <c r="U15" s="84"/>
      <c r="V15" s="138">
        <v>132831006.92</v>
      </c>
    </row>
    <row r="16" spans="1:22" s="78" customFormat="1" ht="18.2" customHeight="1">
      <c r="A16" s="137" t="s">
        <v>458</v>
      </c>
      <c r="B16" s="84">
        <v>3976652.53</v>
      </c>
      <c r="C16" s="84">
        <v>196214.78</v>
      </c>
      <c r="D16" s="84">
        <v>255517.52</v>
      </c>
      <c r="E16" s="84">
        <v>30533596.75</v>
      </c>
      <c r="F16" s="84"/>
      <c r="G16" s="84">
        <v>73346.19</v>
      </c>
      <c r="H16" s="84"/>
      <c r="I16" s="84"/>
      <c r="J16" s="84"/>
      <c r="K16" s="84"/>
      <c r="L16" s="84"/>
      <c r="M16" s="84">
        <v>7008</v>
      </c>
      <c r="N16" s="84"/>
      <c r="O16" s="84"/>
      <c r="P16" s="84"/>
      <c r="Q16" s="84"/>
      <c r="R16" s="84"/>
      <c r="S16" s="84"/>
      <c r="T16" s="84"/>
      <c r="U16" s="84"/>
      <c r="V16" s="138">
        <v>35042335.770000003</v>
      </c>
    </row>
    <row r="17" spans="1:22" s="78" customFormat="1" ht="18.2" customHeight="1">
      <c r="A17" s="137" t="s">
        <v>459</v>
      </c>
      <c r="B17" s="84">
        <v>618083.92000000004</v>
      </c>
      <c r="C17" s="84">
        <v>16796.900000000001</v>
      </c>
      <c r="D17" s="84">
        <v>40460.6</v>
      </c>
      <c r="E17" s="84"/>
      <c r="F17" s="84"/>
      <c r="G17" s="84"/>
      <c r="H17" s="84"/>
      <c r="I17" s="84"/>
      <c r="J17" s="84"/>
      <c r="K17" s="84"/>
      <c r="L17" s="84"/>
      <c r="M17" s="84"/>
      <c r="N17" s="84"/>
      <c r="O17" s="84"/>
      <c r="P17" s="84"/>
      <c r="Q17" s="84"/>
      <c r="R17" s="84"/>
      <c r="S17" s="84"/>
      <c r="T17" s="84"/>
      <c r="U17" s="84"/>
      <c r="V17" s="138">
        <v>675341.42</v>
      </c>
    </row>
    <row r="18" spans="1:22" s="78" customFormat="1" ht="18.2" customHeight="1">
      <c r="A18" s="137" t="s">
        <v>460</v>
      </c>
      <c r="B18" s="84">
        <v>2107464.4500000002</v>
      </c>
      <c r="C18" s="84">
        <v>65859.210000000006</v>
      </c>
      <c r="D18" s="84">
        <v>137722.12</v>
      </c>
      <c r="E18" s="84"/>
      <c r="F18" s="84"/>
      <c r="G18" s="84"/>
      <c r="H18" s="84">
        <v>7381062</v>
      </c>
      <c r="I18" s="84"/>
      <c r="J18" s="84"/>
      <c r="K18" s="84"/>
      <c r="L18" s="84"/>
      <c r="M18" s="84"/>
      <c r="N18" s="84">
        <v>391.82</v>
      </c>
      <c r="O18" s="84"/>
      <c r="P18" s="84"/>
      <c r="Q18" s="84"/>
      <c r="R18" s="84"/>
      <c r="S18" s="84"/>
      <c r="T18" s="84"/>
      <c r="U18" s="84"/>
      <c r="V18" s="138">
        <v>9692499.5999999996</v>
      </c>
    </row>
    <row r="19" spans="1:22" s="78" customFormat="1" ht="18.2" customHeight="1">
      <c r="A19" s="137" t="s">
        <v>461</v>
      </c>
      <c r="B19" s="84">
        <v>433807.47</v>
      </c>
      <c r="C19" s="84">
        <v>4737.34</v>
      </c>
      <c r="D19" s="84">
        <v>28485.94</v>
      </c>
      <c r="E19" s="84"/>
      <c r="F19" s="84"/>
      <c r="G19" s="84"/>
      <c r="H19" s="84">
        <v>533708</v>
      </c>
      <c r="I19" s="84"/>
      <c r="J19" s="84"/>
      <c r="K19" s="84"/>
      <c r="L19" s="84"/>
      <c r="M19" s="84"/>
      <c r="N19" s="84"/>
      <c r="O19" s="84"/>
      <c r="P19" s="84"/>
      <c r="Q19" s="84"/>
      <c r="R19" s="84"/>
      <c r="S19" s="84"/>
      <c r="T19" s="84"/>
      <c r="U19" s="84"/>
      <c r="V19" s="138">
        <v>1000738.75</v>
      </c>
    </row>
    <row r="20" spans="1:22" s="78" customFormat="1" ht="22.9" customHeight="1">
      <c r="A20" s="137" t="s">
        <v>462</v>
      </c>
      <c r="B20" s="84">
        <v>9993454.5399999991</v>
      </c>
      <c r="C20" s="84">
        <v>4455.37</v>
      </c>
      <c r="D20" s="84">
        <v>617013.52</v>
      </c>
      <c r="E20" s="84"/>
      <c r="F20" s="84"/>
      <c r="G20" s="84"/>
      <c r="H20" s="84"/>
      <c r="I20" s="84"/>
      <c r="J20" s="84"/>
      <c r="K20" s="84"/>
      <c r="L20" s="84"/>
      <c r="M20" s="84"/>
      <c r="N20" s="84"/>
      <c r="O20" s="84"/>
      <c r="P20" s="84"/>
      <c r="Q20" s="84"/>
      <c r="R20" s="84"/>
      <c r="S20" s="84"/>
      <c r="T20" s="84"/>
      <c r="U20" s="84"/>
      <c r="V20" s="138">
        <v>10614923.43</v>
      </c>
    </row>
    <row r="21" spans="1:22" s="78" customFormat="1" ht="18.2" customHeight="1">
      <c r="A21" s="137" t="s">
        <v>463</v>
      </c>
      <c r="B21" s="84">
        <v>6651393.1200000001</v>
      </c>
      <c r="C21" s="84"/>
      <c r="D21" s="84">
        <v>425584.27</v>
      </c>
      <c r="E21" s="84"/>
      <c r="F21" s="84"/>
      <c r="G21" s="84"/>
      <c r="H21" s="84"/>
      <c r="I21" s="84"/>
      <c r="J21" s="84"/>
      <c r="K21" s="84"/>
      <c r="L21" s="84"/>
      <c r="M21" s="84"/>
      <c r="N21" s="84"/>
      <c r="O21" s="84"/>
      <c r="P21" s="84"/>
      <c r="Q21" s="84"/>
      <c r="R21" s="84"/>
      <c r="S21" s="84"/>
      <c r="T21" s="84"/>
      <c r="U21" s="84"/>
      <c r="V21" s="138">
        <v>7076977.3899999997</v>
      </c>
    </row>
    <row r="22" spans="1:22" s="78" customFormat="1" ht="18.2" customHeight="1">
      <c r="A22" s="137" t="s">
        <v>464</v>
      </c>
      <c r="B22" s="84">
        <v>2960144.3</v>
      </c>
      <c r="C22" s="84">
        <v>13686</v>
      </c>
      <c r="D22" s="84">
        <v>193760</v>
      </c>
      <c r="E22" s="84"/>
      <c r="F22" s="84"/>
      <c r="G22" s="84"/>
      <c r="H22" s="84"/>
      <c r="I22" s="84"/>
      <c r="J22" s="84"/>
      <c r="K22" s="84"/>
      <c r="L22" s="84"/>
      <c r="M22" s="84"/>
      <c r="N22" s="84"/>
      <c r="O22" s="84"/>
      <c r="P22" s="84"/>
      <c r="Q22" s="84"/>
      <c r="R22" s="84"/>
      <c r="S22" s="84"/>
      <c r="T22" s="84"/>
      <c r="U22" s="84"/>
      <c r="V22" s="138">
        <v>3167590.3</v>
      </c>
    </row>
    <row r="23" spans="1:22" s="78" customFormat="1" ht="22.9" customHeight="1">
      <c r="A23" s="137" t="s">
        <v>465</v>
      </c>
      <c r="B23" s="84">
        <v>348456.07</v>
      </c>
      <c r="C23" s="84">
        <v>5693.33</v>
      </c>
      <c r="D23" s="84">
        <v>22756.83</v>
      </c>
      <c r="E23" s="84"/>
      <c r="F23" s="84"/>
      <c r="G23" s="84"/>
      <c r="H23" s="84"/>
      <c r="I23" s="84"/>
      <c r="J23" s="84"/>
      <c r="K23" s="84"/>
      <c r="L23" s="84"/>
      <c r="M23" s="84"/>
      <c r="N23" s="84"/>
      <c r="O23" s="84"/>
      <c r="P23" s="84"/>
      <c r="Q23" s="84"/>
      <c r="R23" s="84"/>
      <c r="S23" s="84"/>
      <c r="T23" s="84"/>
      <c r="U23" s="84"/>
      <c r="V23" s="138">
        <v>376906.23</v>
      </c>
    </row>
    <row r="24" spans="1:22" s="78" customFormat="1" ht="18.2" customHeight="1">
      <c r="A24" s="137" t="s">
        <v>466</v>
      </c>
      <c r="B24" s="84">
        <v>1816489.16</v>
      </c>
      <c r="C24" s="84">
        <v>39999.99</v>
      </c>
      <c r="D24" s="84">
        <v>118652.41</v>
      </c>
      <c r="E24" s="84"/>
      <c r="F24" s="84"/>
      <c r="G24" s="84"/>
      <c r="H24" s="84"/>
      <c r="I24" s="84"/>
      <c r="J24" s="84"/>
      <c r="K24" s="84"/>
      <c r="L24" s="84"/>
      <c r="M24" s="84"/>
      <c r="N24" s="84"/>
      <c r="O24" s="84">
        <v>8000000</v>
      </c>
      <c r="P24" s="84"/>
      <c r="Q24" s="84"/>
      <c r="R24" s="84">
        <v>60598805.649999999</v>
      </c>
      <c r="S24" s="84"/>
      <c r="T24" s="84"/>
      <c r="U24" s="84"/>
      <c r="V24" s="138">
        <v>70573947.209999993</v>
      </c>
    </row>
    <row r="25" spans="1:22" s="78" customFormat="1" ht="22.9" customHeight="1">
      <c r="A25" s="137" t="s">
        <v>467</v>
      </c>
      <c r="B25" s="84">
        <v>32218100.899999999</v>
      </c>
      <c r="C25" s="84">
        <v>19742.96</v>
      </c>
      <c r="D25" s="84">
        <v>2124699.73</v>
      </c>
      <c r="E25" s="84"/>
      <c r="F25" s="84"/>
      <c r="G25" s="84"/>
      <c r="H25" s="84"/>
      <c r="I25" s="84"/>
      <c r="J25" s="84"/>
      <c r="K25" s="84"/>
      <c r="L25" s="84"/>
      <c r="M25" s="84"/>
      <c r="N25" s="84">
        <v>1187.33</v>
      </c>
      <c r="O25" s="84"/>
      <c r="P25" s="84"/>
      <c r="Q25" s="84"/>
      <c r="R25" s="84"/>
      <c r="S25" s="84"/>
      <c r="T25" s="84"/>
      <c r="U25" s="84"/>
      <c r="V25" s="138">
        <v>34363730.920000002</v>
      </c>
    </row>
    <row r="26" spans="1:22" s="78" customFormat="1" ht="18.2" customHeight="1">
      <c r="A26" s="137" t="s">
        <v>468</v>
      </c>
      <c r="B26" s="84">
        <v>187531.13</v>
      </c>
      <c r="C26" s="84"/>
      <c r="D26" s="84">
        <v>11546.3</v>
      </c>
      <c r="E26" s="84"/>
      <c r="F26" s="84"/>
      <c r="G26" s="84"/>
      <c r="H26" s="84"/>
      <c r="I26" s="84"/>
      <c r="J26" s="84"/>
      <c r="K26" s="84"/>
      <c r="L26" s="84"/>
      <c r="M26" s="84"/>
      <c r="N26" s="84"/>
      <c r="O26" s="84"/>
      <c r="P26" s="84"/>
      <c r="Q26" s="84"/>
      <c r="R26" s="84"/>
      <c r="S26" s="84"/>
      <c r="T26" s="84"/>
      <c r="U26" s="84"/>
      <c r="V26" s="138">
        <v>199077.43</v>
      </c>
    </row>
    <row r="27" spans="1:22" s="78" customFormat="1" ht="18.2" customHeight="1">
      <c r="A27" s="137" t="s">
        <v>469</v>
      </c>
      <c r="B27" s="84">
        <v>5798554.0899999999</v>
      </c>
      <c r="C27" s="84">
        <v>264382.25</v>
      </c>
      <c r="D27" s="84">
        <v>372207.97</v>
      </c>
      <c r="E27" s="84"/>
      <c r="F27" s="84">
        <v>9759931.8300000001</v>
      </c>
      <c r="G27" s="84"/>
      <c r="H27" s="84"/>
      <c r="I27" s="84"/>
      <c r="J27" s="84"/>
      <c r="K27" s="84"/>
      <c r="L27" s="84"/>
      <c r="M27" s="84"/>
      <c r="N27" s="84"/>
      <c r="O27" s="84"/>
      <c r="P27" s="84"/>
      <c r="Q27" s="84"/>
      <c r="R27" s="84"/>
      <c r="S27" s="84"/>
      <c r="T27" s="84"/>
      <c r="U27" s="84"/>
      <c r="V27" s="138">
        <v>16195076.140000001</v>
      </c>
    </row>
    <row r="28" spans="1:22" s="78" customFormat="1" ht="22.9" customHeight="1">
      <c r="A28" s="137" t="s">
        <v>470</v>
      </c>
      <c r="B28" s="84">
        <v>38205890.640000001</v>
      </c>
      <c r="C28" s="84">
        <v>4499.99</v>
      </c>
      <c r="D28" s="84">
        <v>2424934.48</v>
      </c>
      <c r="E28" s="84"/>
      <c r="F28" s="84"/>
      <c r="G28" s="84"/>
      <c r="H28" s="84"/>
      <c r="I28" s="84"/>
      <c r="J28" s="84"/>
      <c r="K28" s="84"/>
      <c r="L28" s="84"/>
      <c r="M28" s="84"/>
      <c r="N28" s="84"/>
      <c r="O28" s="84"/>
      <c r="P28" s="84"/>
      <c r="Q28" s="84"/>
      <c r="R28" s="84"/>
      <c r="S28" s="84"/>
      <c r="T28" s="84"/>
      <c r="U28" s="84"/>
      <c r="V28" s="138">
        <v>40635325.109999999</v>
      </c>
    </row>
    <row r="29" spans="1:22" s="78" customFormat="1" ht="18.2" customHeight="1">
      <c r="A29" s="137" t="s">
        <v>471</v>
      </c>
      <c r="B29" s="84">
        <v>3400476436.98</v>
      </c>
      <c r="C29" s="84">
        <v>64497.25</v>
      </c>
      <c r="D29" s="84">
        <v>219768297.53</v>
      </c>
      <c r="E29" s="84">
        <v>18391.47</v>
      </c>
      <c r="F29" s="84"/>
      <c r="G29" s="84"/>
      <c r="H29" s="84"/>
      <c r="I29" s="84"/>
      <c r="J29" s="84"/>
      <c r="K29" s="84"/>
      <c r="L29" s="84"/>
      <c r="M29" s="84"/>
      <c r="N29" s="84"/>
      <c r="O29" s="84"/>
      <c r="P29" s="84"/>
      <c r="Q29" s="84"/>
      <c r="R29" s="84"/>
      <c r="S29" s="84"/>
      <c r="T29" s="84"/>
      <c r="U29" s="84"/>
      <c r="V29" s="138">
        <v>3620327623.23</v>
      </c>
    </row>
    <row r="30" spans="1:22" s="78" customFormat="1" ht="22.9" customHeight="1">
      <c r="A30" s="137" t="s">
        <v>472</v>
      </c>
      <c r="B30" s="84">
        <v>30130026.43</v>
      </c>
      <c r="C30" s="84">
        <v>15.24</v>
      </c>
      <c r="D30" s="84">
        <v>1960835.45</v>
      </c>
      <c r="E30" s="84">
        <v>3000000</v>
      </c>
      <c r="F30" s="84"/>
      <c r="G30" s="84"/>
      <c r="H30" s="84"/>
      <c r="I30" s="84"/>
      <c r="J30" s="84"/>
      <c r="K30" s="84"/>
      <c r="L30" s="84"/>
      <c r="M30" s="84"/>
      <c r="N30" s="84"/>
      <c r="O30" s="84"/>
      <c r="P30" s="84"/>
      <c r="Q30" s="84"/>
      <c r="R30" s="84"/>
      <c r="S30" s="84"/>
      <c r="T30" s="84"/>
      <c r="U30" s="84"/>
      <c r="V30" s="138">
        <v>35090877.119999997</v>
      </c>
    </row>
    <row r="31" spans="1:22" s="78" customFormat="1" ht="18.2" customHeight="1">
      <c r="A31" s="137" t="s">
        <v>473</v>
      </c>
      <c r="B31" s="84">
        <v>966123.43</v>
      </c>
      <c r="C31" s="84">
        <v>27.99</v>
      </c>
      <c r="D31" s="84">
        <v>61227.89</v>
      </c>
      <c r="E31" s="84"/>
      <c r="F31" s="84">
        <v>33956088.719999999</v>
      </c>
      <c r="G31" s="84"/>
      <c r="H31" s="84"/>
      <c r="I31" s="84"/>
      <c r="J31" s="84"/>
      <c r="K31" s="84"/>
      <c r="L31" s="84"/>
      <c r="M31" s="84"/>
      <c r="N31" s="84"/>
      <c r="O31" s="84"/>
      <c r="P31" s="84"/>
      <c r="Q31" s="84"/>
      <c r="R31" s="84"/>
      <c r="S31" s="84"/>
      <c r="T31" s="84"/>
      <c r="U31" s="84"/>
      <c r="V31" s="138">
        <v>34983468.030000001</v>
      </c>
    </row>
    <row r="32" spans="1:22" s="78" customFormat="1" ht="18.2" customHeight="1">
      <c r="A32" s="137" t="s">
        <v>474</v>
      </c>
      <c r="B32" s="84">
        <v>2746906292.4699998</v>
      </c>
      <c r="C32" s="84"/>
      <c r="D32" s="84">
        <v>18074.650000000001</v>
      </c>
      <c r="E32" s="84"/>
      <c r="F32" s="84"/>
      <c r="G32" s="84"/>
      <c r="H32" s="84"/>
      <c r="I32" s="84"/>
      <c r="J32" s="84"/>
      <c r="K32" s="84"/>
      <c r="L32" s="84"/>
      <c r="M32" s="84"/>
      <c r="N32" s="84"/>
      <c r="O32" s="84"/>
      <c r="P32" s="84"/>
      <c r="Q32" s="84"/>
      <c r="R32" s="84"/>
      <c r="S32" s="84"/>
      <c r="T32" s="84"/>
      <c r="U32" s="84"/>
      <c r="V32" s="138">
        <v>2746924367.1199999</v>
      </c>
    </row>
    <row r="33" spans="1:22" s="78" customFormat="1" ht="18.2" customHeight="1">
      <c r="A33" s="137" t="s">
        <v>475</v>
      </c>
      <c r="B33" s="84">
        <v>865229.05</v>
      </c>
      <c r="C33" s="84">
        <v>43363</v>
      </c>
      <c r="D33" s="84">
        <v>56481.27</v>
      </c>
      <c r="E33" s="84"/>
      <c r="F33" s="84"/>
      <c r="G33" s="84"/>
      <c r="H33" s="84"/>
      <c r="I33" s="84"/>
      <c r="J33" s="84"/>
      <c r="K33" s="84"/>
      <c r="L33" s="84"/>
      <c r="M33" s="84"/>
      <c r="N33" s="84"/>
      <c r="O33" s="84"/>
      <c r="P33" s="84"/>
      <c r="Q33" s="84"/>
      <c r="R33" s="84"/>
      <c r="S33" s="84"/>
      <c r="T33" s="84"/>
      <c r="U33" s="84"/>
      <c r="V33" s="138">
        <v>965073.32</v>
      </c>
    </row>
    <row r="34" spans="1:22" s="78" customFormat="1" ht="18.2" customHeight="1">
      <c r="A34" s="137" t="s">
        <v>476</v>
      </c>
      <c r="B34" s="84">
        <v>1738436.39</v>
      </c>
      <c r="C34" s="84">
        <v>173514.3</v>
      </c>
      <c r="D34" s="84">
        <v>113218.6</v>
      </c>
      <c r="E34" s="84">
        <v>60936.97</v>
      </c>
      <c r="F34" s="84">
        <v>67775024.739999995</v>
      </c>
      <c r="G34" s="84"/>
      <c r="H34" s="84">
        <v>915792.86</v>
      </c>
      <c r="I34" s="84"/>
      <c r="J34" s="84"/>
      <c r="K34" s="84"/>
      <c r="L34" s="84"/>
      <c r="M34" s="84"/>
      <c r="N34" s="84">
        <v>158616.65</v>
      </c>
      <c r="O34" s="84"/>
      <c r="P34" s="84"/>
      <c r="Q34" s="84"/>
      <c r="R34" s="84"/>
      <c r="S34" s="84"/>
      <c r="T34" s="84"/>
      <c r="U34" s="84"/>
      <c r="V34" s="138">
        <v>70935540.510000005</v>
      </c>
    </row>
    <row r="35" spans="1:22" s="78" customFormat="1" ht="18.2" customHeight="1">
      <c r="A35" s="137" t="s">
        <v>477</v>
      </c>
      <c r="B35" s="84"/>
      <c r="C35" s="84"/>
      <c r="D35" s="84"/>
      <c r="E35" s="84"/>
      <c r="F35" s="84"/>
      <c r="G35" s="84"/>
      <c r="H35" s="84"/>
      <c r="I35" s="84"/>
      <c r="J35" s="84"/>
      <c r="K35" s="84"/>
      <c r="L35" s="84"/>
      <c r="M35" s="84"/>
      <c r="N35" s="84"/>
      <c r="O35" s="84"/>
      <c r="P35" s="84"/>
      <c r="Q35" s="84"/>
      <c r="R35" s="84"/>
      <c r="S35" s="84"/>
      <c r="T35" s="84"/>
      <c r="U35" s="84"/>
      <c r="V35" s="138"/>
    </row>
    <row r="36" spans="1:22" s="78" customFormat="1" ht="22.9" customHeight="1">
      <c r="A36" s="137" t="s">
        <v>478</v>
      </c>
      <c r="B36" s="84">
        <v>171368953.18000001</v>
      </c>
      <c r="C36" s="84">
        <v>28429101.57</v>
      </c>
      <c r="D36" s="84">
        <v>10894751.5</v>
      </c>
      <c r="E36" s="84"/>
      <c r="F36" s="84">
        <v>56713677</v>
      </c>
      <c r="G36" s="84"/>
      <c r="H36" s="84"/>
      <c r="I36" s="84"/>
      <c r="J36" s="84"/>
      <c r="K36" s="84">
        <v>7686612408</v>
      </c>
      <c r="L36" s="84"/>
      <c r="M36" s="84"/>
      <c r="N36" s="84">
        <v>3658049.1</v>
      </c>
      <c r="O36" s="84"/>
      <c r="P36" s="84"/>
      <c r="Q36" s="84"/>
      <c r="R36" s="84"/>
      <c r="S36" s="84"/>
      <c r="T36" s="84"/>
      <c r="U36" s="84"/>
      <c r="V36" s="138">
        <v>7957676940.3500004</v>
      </c>
    </row>
    <row r="37" spans="1:22" s="78" customFormat="1" ht="18.2" customHeight="1">
      <c r="A37" s="137" t="s">
        <v>479</v>
      </c>
      <c r="B37" s="84"/>
      <c r="C37" s="84"/>
      <c r="D37" s="84"/>
      <c r="E37" s="84">
        <v>93350000</v>
      </c>
      <c r="F37" s="84"/>
      <c r="G37" s="84"/>
      <c r="H37" s="84"/>
      <c r="I37" s="84"/>
      <c r="J37" s="84"/>
      <c r="K37" s="84"/>
      <c r="L37" s="84"/>
      <c r="M37" s="84"/>
      <c r="N37" s="84"/>
      <c r="O37" s="84"/>
      <c r="P37" s="84"/>
      <c r="Q37" s="84"/>
      <c r="R37" s="84"/>
      <c r="S37" s="84"/>
      <c r="T37" s="84"/>
      <c r="U37" s="84"/>
      <c r="V37" s="138">
        <v>93350000</v>
      </c>
    </row>
    <row r="38" spans="1:22" s="78" customFormat="1" ht="18.2" customHeight="1">
      <c r="A38" s="137" t="s">
        <v>480</v>
      </c>
      <c r="B38" s="84">
        <v>58459.87</v>
      </c>
      <c r="C38" s="84"/>
      <c r="D38" s="84">
        <v>3831.98</v>
      </c>
      <c r="E38" s="84"/>
      <c r="F38" s="84"/>
      <c r="G38" s="84"/>
      <c r="H38" s="84"/>
      <c r="I38" s="84"/>
      <c r="J38" s="84"/>
      <c r="K38" s="84"/>
      <c r="L38" s="84"/>
      <c r="M38" s="84"/>
      <c r="N38" s="84"/>
      <c r="O38" s="84"/>
      <c r="P38" s="84"/>
      <c r="Q38" s="84"/>
      <c r="R38" s="84"/>
      <c r="S38" s="84"/>
      <c r="T38" s="84"/>
      <c r="U38" s="84"/>
      <c r="V38" s="138">
        <v>62291.85</v>
      </c>
    </row>
    <row r="39" spans="1:22" s="78" customFormat="1" ht="22.9" customHeight="1">
      <c r="A39" s="137" t="s">
        <v>481</v>
      </c>
      <c r="B39" s="84">
        <v>54640954.490000002</v>
      </c>
      <c r="C39" s="84">
        <v>1424619.9</v>
      </c>
      <c r="D39" s="84">
        <v>2326063.94</v>
      </c>
      <c r="E39" s="84"/>
      <c r="F39" s="84">
        <v>5950650.2000000002</v>
      </c>
      <c r="G39" s="84"/>
      <c r="H39" s="84"/>
      <c r="I39" s="84"/>
      <c r="J39" s="84">
        <v>97.17</v>
      </c>
      <c r="K39" s="84"/>
      <c r="L39" s="84"/>
      <c r="M39" s="84"/>
      <c r="N39" s="84">
        <v>117191.38</v>
      </c>
      <c r="O39" s="84"/>
      <c r="P39" s="84"/>
      <c r="Q39" s="84"/>
      <c r="R39" s="84"/>
      <c r="S39" s="84"/>
      <c r="T39" s="84"/>
      <c r="U39" s="84"/>
      <c r="V39" s="138">
        <v>64459577.079999998</v>
      </c>
    </row>
    <row r="40" spans="1:22" s="78" customFormat="1" ht="18.2" customHeight="1">
      <c r="A40" s="137" t="s">
        <v>482</v>
      </c>
      <c r="B40" s="84"/>
      <c r="C40" s="84"/>
      <c r="D40" s="84"/>
      <c r="E40" s="84"/>
      <c r="F40" s="84"/>
      <c r="G40" s="84"/>
      <c r="H40" s="84"/>
      <c r="I40" s="84"/>
      <c r="J40" s="84"/>
      <c r="K40" s="84"/>
      <c r="L40" s="84"/>
      <c r="M40" s="84"/>
      <c r="N40" s="84"/>
      <c r="O40" s="84"/>
      <c r="P40" s="84"/>
      <c r="Q40" s="84"/>
      <c r="R40" s="84"/>
      <c r="S40" s="84"/>
      <c r="T40" s="84"/>
      <c r="U40" s="84"/>
      <c r="V40" s="138"/>
    </row>
    <row r="41" spans="1:22" s="78" customFormat="1" ht="18.2" customHeight="1">
      <c r="A41" s="137" t="s">
        <v>483</v>
      </c>
      <c r="B41" s="84"/>
      <c r="C41" s="84">
        <v>1500</v>
      </c>
      <c r="D41" s="84"/>
      <c r="E41" s="84"/>
      <c r="F41" s="84"/>
      <c r="G41" s="84"/>
      <c r="H41" s="84"/>
      <c r="I41" s="84"/>
      <c r="J41" s="84">
        <v>561882287</v>
      </c>
      <c r="K41" s="84"/>
      <c r="L41" s="84"/>
      <c r="M41" s="84"/>
      <c r="N41" s="84"/>
      <c r="O41" s="84"/>
      <c r="P41" s="84"/>
      <c r="Q41" s="84"/>
      <c r="R41" s="84"/>
      <c r="S41" s="84"/>
      <c r="T41" s="84">
        <v>1300000000</v>
      </c>
      <c r="U41" s="84"/>
      <c r="V41" s="138">
        <v>1861883787</v>
      </c>
    </row>
    <row r="42" spans="1:22" s="78" customFormat="1" ht="26.1" customHeight="1">
      <c r="A42" s="86" t="s">
        <v>62</v>
      </c>
      <c r="B42" s="87">
        <v>8734400283.0300007</v>
      </c>
      <c r="C42" s="87">
        <v>80665405.930000007</v>
      </c>
      <c r="D42" s="87">
        <v>381587297.31</v>
      </c>
      <c r="E42" s="87">
        <v>6408166053.6400003</v>
      </c>
      <c r="F42" s="87">
        <v>187887804.80000001</v>
      </c>
      <c r="G42" s="87">
        <v>73346.19</v>
      </c>
      <c r="H42" s="87">
        <v>247233106.86000001</v>
      </c>
      <c r="I42" s="87">
        <v>6965393164.3400002</v>
      </c>
      <c r="J42" s="87">
        <v>561882384.16999996</v>
      </c>
      <c r="K42" s="87">
        <v>7711796408</v>
      </c>
      <c r="L42" s="87"/>
      <c r="M42" s="87">
        <v>500034094.82999998</v>
      </c>
      <c r="N42" s="87">
        <v>9435068.7300000004</v>
      </c>
      <c r="O42" s="87">
        <v>8000000</v>
      </c>
      <c r="P42" s="87">
        <v>5111.92</v>
      </c>
      <c r="Q42" s="87"/>
      <c r="R42" s="87">
        <v>60598805.649999999</v>
      </c>
      <c r="S42" s="87"/>
      <c r="T42" s="87">
        <v>1300000000</v>
      </c>
      <c r="U42" s="87"/>
      <c r="V42" s="190">
        <v>33157158335.400002</v>
      </c>
    </row>
    <row r="43" spans="1:22" s="78" customFormat="1" ht="75.2" customHeight="1"/>
  </sheetData>
  <mergeCells count="3">
    <mergeCell ref="A2:G2"/>
    <mergeCell ref="A1:H1"/>
    <mergeCell ref="I1:P1"/>
  </mergeCells>
  <pageMargins left="0.7" right="0.7" top="0.75" bottom="0.75" header="0.3" footer="0.3"/>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7"/>
  <sheetViews>
    <sheetView showGridLines="0" workbookViewId="0">
      <selection activeCell="L22" sqref="L22"/>
    </sheetView>
  </sheetViews>
  <sheetFormatPr defaultRowHeight="12.75"/>
  <cols>
    <col min="1" max="1" width="48.140625" style="79" customWidth="1"/>
    <col min="2" max="2" width="12" style="79" customWidth="1"/>
    <col min="3" max="3" width="16.28515625" style="79" customWidth="1"/>
    <col min="4" max="4" width="14" style="79" customWidth="1"/>
    <col min="5" max="6" width="15.140625" style="79" customWidth="1"/>
    <col min="7" max="10" width="16.5703125" style="79" customWidth="1"/>
    <col min="11" max="11" width="4.7109375" style="79" customWidth="1"/>
    <col min="12" max="16384" width="9.140625" style="79"/>
  </cols>
  <sheetData>
    <row r="1" spans="1:10" s="78" customFormat="1" ht="14.45" customHeight="1">
      <c r="A1" s="98" t="s">
        <v>229</v>
      </c>
      <c r="B1" s="82"/>
      <c r="C1" s="82"/>
      <c r="D1" s="82"/>
      <c r="E1" s="82"/>
      <c r="F1" s="82"/>
      <c r="G1" s="82"/>
      <c r="H1" s="82"/>
    </row>
    <row r="2" spans="1:10" s="78" customFormat="1" ht="14.25" customHeight="1">
      <c r="A2" s="223"/>
      <c r="B2" s="223"/>
      <c r="C2" s="223"/>
      <c r="D2" s="223"/>
      <c r="E2" s="223"/>
      <c r="F2" s="223"/>
      <c r="G2" s="223"/>
      <c r="H2" s="223"/>
    </row>
    <row r="3" spans="1:10" s="78" customFormat="1" ht="15" customHeight="1">
      <c r="A3" s="82"/>
      <c r="B3" s="99" t="s">
        <v>789</v>
      </c>
      <c r="C3" s="96"/>
      <c r="D3" s="99"/>
      <c r="E3" s="99"/>
      <c r="F3" s="99"/>
      <c r="G3" s="99"/>
      <c r="H3" s="99"/>
    </row>
    <row r="4" spans="1:10" s="78" customFormat="1" ht="15" customHeight="1">
      <c r="A4" s="90"/>
      <c r="B4" s="90"/>
      <c r="C4" s="90"/>
      <c r="D4" s="90"/>
      <c r="E4" s="90"/>
      <c r="F4" s="90"/>
      <c r="G4" s="90"/>
      <c r="H4" s="90"/>
    </row>
    <row r="5" spans="1:10" s="78" customFormat="1" ht="15.75" customHeight="1">
      <c r="A5" s="224" t="s">
        <v>503</v>
      </c>
      <c r="B5" s="225" t="s">
        <v>504</v>
      </c>
      <c r="C5" s="225"/>
      <c r="D5" s="225"/>
      <c r="E5" s="225" t="s">
        <v>505</v>
      </c>
      <c r="F5" s="225"/>
      <c r="G5" s="225" t="s">
        <v>506</v>
      </c>
      <c r="H5" s="225"/>
      <c r="I5" s="221" t="s">
        <v>507</v>
      </c>
      <c r="J5" s="222" t="s">
        <v>62</v>
      </c>
    </row>
    <row r="6" spans="1:10" s="78" customFormat="1" ht="35.25" customHeight="1">
      <c r="A6" s="224"/>
      <c r="B6" s="160" t="s">
        <v>508</v>
      </c>
      <c r="C6" s="160" t="s">
        <v>509</v>
      </c>
      <c r="D6" s="160" t="s">
        <v>510</v>
      </c>
      <c r="E6" s="160" t="s">
        <v>509</v>
      </c>
      <c r="F6" s="160" t="s">
        <v>511</v>
      </c>
      <c r="G6" s="160" t="s">
        <v>512</v>
      </c>
      <c r="H6" s="160" t="s">
        <v>104</v>
      </c>
      <c r="I6" s="221"/>
      <c r="J6" s="222"/>
    </row>
    <row r="7" spans="1:10" ht="23.1" customHeight="1">
      <c r="A7" s="191" t="s">
        <v>484</v>
      </c>
      <c r="B7" s="192">
        <v>269615.68</v>
      </c>
      <c r="C7" s="192">
        <v>2700367400.0999999</v>
      </c>
      <c r="D7" s="192">
        <v>35199253.479999997</v>
      </c>
      <c r="E7" s="192">
        <v>0</v>
      </c>
      <c r="F7" s="192">
        <v>20759744.190000001</v>
      </c>
      <c r="G7" s="192">
        <v>5931167486.0799999</v>
      </c>
      <c r="H7" s="192">
        <v>46636783.5</v>
      </c>
      <c r="I7" s="192"/>
      <c r="J7" s="193">
        <v>8734400283.0300007</v>
      </c>
    </row>
    <row r="8" spans="1:10" ht="23.1" customHeight="1">
      <c r="A8" s="191" t="s">
        <v>485</v>
      </c>
      <c r="B8" s="192">
        <v>1283235.31</v>
      </c>
      <c r="C8" s="192">
        <v>28282742.16</v>
      </c>
      <c r="D8" s="192">
        <v>41076117.509999998</v>
      </c>
      <c r="E8" s="192">
        <v>0</v>
      </c>
      <c r="F8" s="192">
        <v>3011127.01</v>
      </c>
      <c r="G8" s="192">
        <v>5767421.3499999996</v>
      </c>
      <c r="H8" s="192">
        <v>1244762.5900000001</v>
      </c>
      <c r="I8" s="192"/>
      <c r="J8" s="193">
        <v>80665405.930000007</v>
      </c>
    </row>
    <row r="9" spans="1:10" ht="23.1" customHeight="1">
      <c r="A9" s="191" t="s">
        <v>486</v>
      </c>
      <c r="B9" s="192">
        <v>4816.17</v>
      </c>
      <c r="C9" s="192">
        <v>52747.16</v>
      </c>
      <c r="D9" s="192">
        <v>0</v>
      </c>
      <c r="E9" s="192">
        <v>0</v>
      </c>
      <c r="F9" s="192">
        <v>0</v>
      </c>
      <c r="G9" s="192">
        <v>381529733.98000002</v>
      </c>
      <c r="H9" s="192">
        <v>0</v>
      </c>
      <c r="I9" s="192"/>
      <c r="J9" s="193">
        <v>381587297.31</v>
      </c>
    </row>
    <row r="10" spans="1:10" ht="23.1" customHeight="1">
      <c r="A10" s="191" t="s">
        <v>487</v>
      </c>
      <c r="B10" s="192">
        <v>0</v>
      </c>
      <c r="C10" s="192">
        <v>6408122831.21</v>
      </c>
      <c r="D10" s="192">
        <v>27334.080000000002</v>
      </c>
      <c r="E10" s="192">
        <v>0</v>
      </c>
      <c r="F10" s="192">
        <v>0</v>
      </c>
      <c r="G10" s="192">
        <v>15888.35</v>
      </c>
      <c r="H10" s="192">
        <v>0</v>
      </c>
      <c r="I10" s="192"/>
      <c r="J10" s="193">
        <v>6408166053.6400003</v>
      </c>
    </row>
    <row r="11" spans="1:10" ht="23.1" customHeight="1">
      <c r="A11" s="191" t="s">
        <v>488</v>
      </c>
      <c r="B11" s="192">
        <v>0</v>
      </c>
      <c r="C11" s="192">
        <v>44524032</v>
      </c>
      <c r="D11" s="192">
        <v>85692359.090000004</v>
      </c>
      <c r="E11" s="192">
        <v>0</v>
      </c>
      <c r="F11" s="192">
        <v>0</v>
      </c>
      <c r="G11" s="192">
        <v>0</v>
      </c>
      <c r="H11" s="192">
        <v>57671413.710000001</v>
      </c>
      <c r="I11" s="192"/>
      <c r="J11" s="193">
        <v>187887804.80000001</v>
      </c>
    </row>
    <row r="12" spans="1:10" ht="23.1" customHeight="1">
      <c r="A12" s="191" t="s">
        <v>489</v>
      </c>
      <c r="B12" s="192">
        <v>0</v>
      </c>
      <c r="C12" s="192">
        <v>0</v>
      </c>
      <c r="D12" s="192">
        <v>73346.19</v>
      </c>
      <c r="E12" s="192">
        <v>0</v>
      </c>
      <c r="F12" s="192">
        <v>0</v>
      </c>
      <c r="G12" s="192">
        <v>0</v>
      </c>
      <c r="H12" s="192">
        <v>0</v>
      </c>
      <c r="I12" s="192"/>
      <c r="J12" s="193">
        <v>73346.19</v>
      </c>
    </row>
    <row r="13" spans="1:10" ht="23.1" customHeight="1">
      <c r="A13" s="191" t="s">
        <v>490</v>
      </c>
      <c r="B13" s="192">
        <v>84</v>
      </c>
      <c r="C13" s="192">
        <v>225595356.86000001</v>
      </c>
      <c r="D13" s="192">
        <v>21637666</v>
      </c>
      <c r="E13" s="192">
        <v>0</v>
      </c>
      <c r="F13" s="192">
        <v>0</v>
      </c>
      <c r="G13" s="192">
        <v>0</v>
      </c>
      <c r="H13" s="192">
        <v>0</v>
      </c>
      <c r="I13" s="192"/>
      <c r="J13" s="193">
        <v>247233106.86000001</v>
      </c>
    </row>
    <row r="14" spans="1:10" ht="23.1" customHeight="1">
      <c r="A14" s="191" t="s">
        <v>491</v>
      </c>
      <c r="B14" s="192">
        <v>0</v>
      </c>
      <c r="C14" s="192">
        <v>6965393164.3400002</v>
      </c>
      <c r="D14" s="192">
        <v>0</v>
      </c>
      <c r="E14" s="192">
        <v>0</v>
      </c>
      <c r="F14" s="192">
        <v>0</v>
      </c>
      <c r="G14" s="192">
        <v>0</v>
      </c>
      <c r="H14" s="192">
        <v>0</v>
      </c>
      <c r="I14" s="192"/>
      <c r="J14" s="193">
        <v>6965393164.3400002</v>
      </c>
    </row>
    <row r="15" spans="1:10" ht="23.1" customHeight="1">
      <c r="A15" s="191" t="s">
        <v>492</v>
      </c>
      <c r="B15" s="192">
        <v>0</v>
      </c>
      <c r="C15" s="192">
        <v>97.17</v>
      </c>
      <c r="D15" s="192">
        <v>0</v>
      </c>
      <c r="E15" s="192">
        <v>0</v>
      </c>
      <c r="F15" s="192">
        <v>0</v>
      </c>
      <c r="G15" s="192">
        <v>0</v>
      </c>
      <c r="H15" s="192">
        <v>0</v>
      </c>
      <c r="I15" s="192">
        <v>561882287</v>
      </c>
      <c r="J15" s="193">
        <v>561882384.16999996</v>
      </c>
    </row>
    <row r="16" spans="1:10" ht="23.1" customHeight="1">
      <c r="A16" s="191" t="s">
        <v>493</v>
      </c>
      <c r="B16" s="192">
        <v>0</v>
      </c>
      <c r="C16" s="192">
        <v>7000000000</v>
      </c>
      <c r="D16" s="192">
        <v>711796408</v>
      </c>
      <c r="E16" s="192">
        <v>0</v>
      </c>
      <c r="F16" s="192">
        <v>0</v>
      </c>
      <c r="G16" s="192">
        <v>0</v>
      </c>
      <c r="H16" s="192">
        <v>0</v>
      </c>
      <c r="I16" s="192"/>
      <c r="J16" s="193">
        <v>7711796408</v>
      </c>
    </row>
    <row r="17" spans="1:10" ht="23.1" customHeight="1">
      <c r="A17" s="191" t="s">
        <v>494</v>
      </c>
      <c r="B17" s="192"/>
      <c r="C17" s="192"/>
      <c r="D17" s="192"/>
      <c r="E17" s="192"/>
      <c r="F17" s="192"/>
      <c r="G17" s="192"/>
      <c r="H17" s="192"/>
      <c r="I17" s="192"/>
      <c r="J17" s="193"/>
    </row>
    <row r="18" spans="1:10" ht="23.1" customHeight="1">
      <c r="A18" s="191" t="s">
        <v>495</v>
      </c>
      <c r="B18" s="192">
        <v>5328.4</v>
      </c>
      <c r="C18" s="192">
        <v>500000000</v>
      </c>
      <c r="D18" s="192">
        <v>20395.400000000001</v>
      </c>
      <c r="E18" s="192">
        <v>0</v>
      </c>
      <c r="F18" s="192">
        <v>8371.0300000000007</v>
      </c>
      <c r="G18" s="192">
        <v>0</v>
      </c>
      <c r="H18" s="192">
        <v>0</v>
      </c>
      <c r="I18" s="192"/>
      <c r="J18" s="193">
        <v>500034094.82999998</v>
      </c>
    </row>
    <row r="19" spans="1:10" ht="23.1" customHeight="1">
      <c r="A19" s="191" t="s">
        <v>496</v>
      </c>
      <c r="B19" s="192">
        <v>381039.99</v>
      </c>
      <c r="C19" s="192">
        <v>553.07000000000005</v>
      </c>
      <c r="D19" s="192">
        <v>9034263.6400000006</v>
      </c>
      <c r="E19" s="192">
        <v>0</v>
      </c>
      <c r="F19" s="192">
        <v>19212.03</v>
      </c>
      <c r="G19" s="192">
        <v>0</v>
      </c>
      <c r="H19" s="192">
        <v>0</v>
      </c>
      <c r="I19" s="192"/>
      <c r="J19" s="193">
        <v>9435068.7300000004</v>
      </c>
    </row>
    <row r="20" spans="1:10" ht="23.1" customHeight="1">
      <c r="A20" s="191" t="s">
        <v>651</v>
      </c>
      <c r="B20" s="192">
        <v>0</v>
      </c>
      <c r="C20" s="192">
        <v>8000000</v>
      </c>
      <c r="D20" s="192">
        <v>0</v>
      </c>
      <c r="E20" s="192">
        <v>0</v>
      </c>
      <c r="F20" s="192">
        <v>0</v>
      </c>
      <c r="G20" s="192">
        <v>0</v>
      </c>
      <c r="H20" s="192">
        <v>0</v>
      </c>
      <c r="I20" s="192"/>
      <c r="J20" s="193">
        <v>8000000</v>
      </c>
    </row>
    <row r="21" spans="1:10" ht="23.1" customHeight="1">
      <c r="A21" s="191" t="s">
        <v>497</v>
      </c>
      <c r="B21" s="192">
        <v>0</v>
      </c>
      <c r="C21" s="192">
        <v>0</v>
      </c>
      <c r="D21" s="192">
        <v>5111.92</v>
      </c>
      <c r="E21" s="192">
        <v>0</v>
      </c>
      <c r="F21" s="192">
        <v>0</v>
      </c>
      <c r="G21" s="192">
        <v>0</v>
      </c>
      <c r="H21" s="192">
        <v>0</v>
      </c>
      <c r="I21" s="192"/>
      <c r="J21" s="193">
        <v>5111.92</v>
      </c>
    </row>
    <row r="22" spans="1:10" ht="23.1" customHeight="1">
      <c r="A22" s="191" t="s">
        <v>498</v>
      </c>
      <c r="B22" s="192"/>
      <c r="C22" s="192"/>
      <c r="D22" s="192"/>
      <c r="E22" s="192"/>
      <c r="F22" s="192"/>
      <c r="G22" s="192"/>
      <c r="H22" s="192"/>
      <c r="I22" s="192"/>
      <c r="J22" s="193"/>
    </row>
    <row r="23" spans="1:10" ht="23.1" customHeight="1">
      <c r="A23" s="191" t="s">
        <v>499</v>
      </c>
      <c r="B23" s="192">
        <v>0</v>
      </c>
      <c r="C23" s="192">
        <v>0</v>
      </c>
      <c r="D23" s="192">
        <v>60598805.649999999</v>
      </c>
      <c r="E23" s="192">
        <v>0</v>
      </c>
      <c r="F23" s="192">
        <v>0</v>
      </c>
      <c r="G23" s="192">
        <v>0</v>
      </c>
      <c r="H23" s="192">
        <v>0</v>
      </c>
      <c r="I23" s="192"/>
      <c r="J23" s="193">
        <v>60598805.649999999</v>
      </c>
    </row>
    <row r="24" spans="1:10" ht="23.1" customHeight="1">
      <c r="A24" s="191" t="s">
        <v>500</v>
      </c>
      <c r="B24" s="192"/>
      <c r="C24" s="192"/>
      <c r="D24" s="192"/>
      <c r="E24" s="192"/>
      <c r="F24" s="192"/>
      <c r="G24" s="192"/>
      <c r="H24" s="192"/>
      <c r="I24" s="192"/>
      <c r="J24" s="193"/>
    </row>
    <row r="25" spans="1:10" ht="23.1" customHeight="1">
      <c r="A25" s="191" t="s">
        <v>501</v>
      </c>
      <c r="B25" s="192">
        <v>0</v>
      </c>
      <c r="C25" s="192">
        <v>1300000000</v>
      </c>
      <c r="D25" s="192">
        <v>0</v>
      </c>
      <c r="E25" s="192">
        <v>0</v>
      </c>
      <c r="F25" s="192">
        <v>0</v>
      </c>
      <c r="G25" s="192">
        <v>0</v>
      </c>
      <c r="H25" s="192">
        <v>0</v>
      </c>
      <c r="I25" s="192"/>
      <c r="J25" s="193">
        <v>1300000000</v>
      </c>
    </row>
    <row r="26" spans="1:10" ht="23.1" customHeight="1">
      <c r="A26" s="191" t="s">
        <v>502</v>
      </c>
      <c r="B26" s="192"/>
      <c r="C26" s="192"/>
      <c r="D26" s="192"/>
      <c r="E26" s="192"/>
      <c r="F26" s="192"/>
      <c r="G26" s="192"/>
      <c r="H26" s="192"/>
      <c r="I26" s="192"/>
      <c r="J26" s="193"/>
    </row>
    <row r="27" spans="1:10" ht="21.75" customHeight="1">
      <c r="A27" s="194" t="s">
        <v>62</v>
      </c>
      <c r="B27" s="195">
        <v>1944119.55</v>
      </c>
      <c r="C27" s="195">
        <v>25180338924.07</v>
      </c>
      <c r="D27" s="195">
        <v>965161060.96000004</v>
      </c>
      <c r="E27" s="195">
        <v>0</v>
      </c>
      <c r="F27" s="195">
        <v>23798454.260000002</v>
      </c>
      <c r="G27" s="195">
        <v>6318480529.7600002</v>
      </c>
      <c r="H27" s="195">
        <v>105552959.8</v>
      </c>
      <c r="I27" s="195">
        <v>561882287</v>
      </c>
      <c r="J27" s="196">
        <v>33157158335.400002</v>
      </c>
    </row>
  </sheetData>
  <mergeCells count="7">
    <mergeCell ref="I5:I6"/>
    <mergeCell ref="J5:J6"/>
    <mergeCell ref="A2:H2"/>
    <mergeCell ref="A5:A6"/>
    <mergeCell ref="B5:D5"/>
    <mergeCell ref="E5:F5"/>
    <mergeCell ref="G5:H5"/>
  </mergeCells>
  <pageMargins left="0.7" right="0.7" top="0.75" bottom="0.75" header="0.3" footer="0.3"/>
  <pageSetup paperSize="9" orientation="landscape"/>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3"/>
  <sheetViews>
    <sheetView showGridLines="0" tabSelected="1" zoomScaleNormal="100" workbookViewId="0">
      <selection activeCell="J37" sqref="J37"/>
    </sheetView>
  </sheetViews>
  <sheetFormatPr defaultRowHeight="12.75"/>
  <cols>
    <col min="1" max="1" width="30" style="81" customWidth="1"/>
    <col min="2" max="2" width="17.5703125" style="81" bestFit="1" customWidth="1"/>
    <col min="3" max="5" width="16.7109375" style="81" customWidth="1"/>
    <col min="6" max="6" width="4.7109375" style="81" customWidth="1"/>
    <col min="7" max="16384" width="9.140625" style="81"/>
  </cols>
  <sheetData>
    <row r="1" spans="1:8" s="91" customFormat="1" ht="15.95" customHeight="1">
      <c r="A1" s="92" t="s">
        <v>230</v>
      </c>
      <c r="B1" s="82"/>
      <c r="C1" s="82"/>
      <c r="D1" s="82"/>
      <c r="E1" s="82"/>
      <c r="F1" s="82"/>
      <c r="G1" s="82"/>
      <c r="H1" s="82"/>
    </row>
    <row r="2" spans="1:8" s="91" customFormat="1" ht="15.95" customHeight="1">
      <c r="A2" s="223"/>
      <c r="B2" s="223"/>
      <c r="C2" s="223"/>
      <c r="D2" s="223"/>
      <c r="E2" s="223"/>
      <c r="F2" s="223"/>
      <c r="G2" s="223"/>
      <c r="H2" s="223"/>
    </row>
    <row r="3" spans="1:8" s="91" customFormat="1" ht="12.2" customHeight="1">
      <c r="A3" s="173"/>
      <c r="B3" s="99" t="s">
        <v>789</v>
      </c>
      <c r="C3" s="96"/>
      <c r="D3" s="99"/>
      <c r="E3" s="99"/>
      <c r="F3" s="99"/>
      <c r="G3" s="99"/>
      <c r="H3" s="99"/>
    </row>
    <row r="4" spans="1:8" s="91" customFormat="1" ht="17.25" customHeight="1">
      <c r="A4" s="100"/>
      <c r="B4" s="100"/>
      <c r="C4" s="100"/>
      <c r="D4" s="100"/>
      <c r="E4" s="100"/>
      <c r="F4" s="100"/>
      <c r="G4" s="100"/>
      <c r="H4" s="100"/>
    </row>
    <row r="5" spans="1:8" ht="23.25" customHeight="1">
      <c r="A5" s="154"/>
      <c r="B5" s="155" t="s">
        <v>788</v>
      </c>
      <c r="C5" s="155" t="s">
        <v>105</v>
      </c>
      <c r="D5" s="155" t="s">
        <v>106</v>
      </c>
      <c r="E5" s="181" t="s">
        <v>107</v>
      </c>
    </row>
    <row r="6" spans="1:8" ht="20.25" customHeight="1">
      <c r="A6" s="124" t="s">
        <v>62</v>
      </c>
      <c r="B6" s="125">
        <v>192229540842.70001</v>
      </c>
      <c r="C6" s="125">
        <v>15969443702.640001</v>
      </c>
      <c r="D6" s="125">
        <v>12340626911.639997</v>
      </c>
      <c r="E6" s="126">
        <v>195858357633.69998</v>
      </c>
    </row>
    <row r="7" spans="1:8">
      <c r="A7" s="111" t="s">
        <v>242</v>
      </c>
      <c r="B7" s="112">
        <v>626893737.98000002</v>
      </c>
      <c r="C7" s="112">
        <v>0</v>
      </c>
      <c r="D7" s="112">
        <v>0</v>
      </c>
      <c r="E7" s="113">
        <v>626893737.98000002</v>
      </c>
    </row>
    <row r="8" spans="1:8">
      <c r="A8" s="111" t="s">
        <v>108</v>
      </c>
      <c r="B8" s="112">
        <v>36252751706.650002</v>
      </c>
      <c r="C8" s="112">
        <v>0</v>
      </c>
      <c r="D8" s="112">
        <v>199514613.16</v>
      </c>
      <c r="E8" s="113">
        <v>36053237093.489998</v>
      </c>
    </row>
    <row r="9" spans="1:8">
      <c r="A9" s="111" t="s">
        <v>109</v>
      </c>
      <c r="B9" s="112">
        <v>494567271.19</v>
      </c>
      <c r="C9" s="112">
        <v>6031486275.8999996</v>
      </c>
      <c r="D9" s="112">
        <v>6239953707.5299997</v>
      </c>
      <c r="E9" s="113">
        <v>286099839.56</v>
      </c>
    </row>
    <row r="10" spans="1:8">
      <c r="A10" s="111" t="s">
        <v>110</v>
      </c>
      <c r="B10" s="112">
        <v>15567993.4</v>
      </c>
      <c r="C10" s="112">
        <v>31014292.140000001</v>
      </c>
      <c r="D10" s="112">
        <v>10003607</v>
      </c>
      <c r="E10" s="113">
        <v>36578678.539999999</v>
      </c>
    </row>
    <row r="11" spans="1:8">
      <c r="A11" s="111" t="s">
        <v>111</v>
      </c>
      <c r="B11" s="112">
        <v>618214407.54999995</v>
      </c>
      <c r="C11" s="112">
        <v>3187256.21</v>
      </c>
      <c r="D11" s="112">
        <v>463066292.68000001</v>
      </c>
      <c r="E11" s="113">
        <v>158335371.08000001</v>
      </c>
    </row>
    <row r="12" spans="1:8">
      <c r="A12" s="111" t="s">
        <v>112</v>
      </c>
      <c r="B12" s="112">
        <v>110596173.28</v>
      </c>
      <c r="C12" s="112">
        <v>2458266.34</v>
      </c>
      <c r="D12" s="112">
        <v>275822.84000000003</v>
      </c>
      <c r="E12" s="113">
        <v>112778616.78</v>
      </c>
    </row>
    <row r="13" spans="1:8">
      <c r="A13" s="111" t="s">
        <v>113</v>
      </c>
      <c r="B13" s="112">
        <v>23803209.23</v>
      </c>
      <c r="C13" s="112">
        <v>0</v>
      </c>
      <c r="D13" s="112">
        <v>0</v>
      </c>
      <c r="E13" s="113">
        <v>23803209.23</v>
      </c>
    </row>
    <row r="14" spans="1:8">
      <c r="A14" s="111" t="s">
        <v>114</v>
      </c>
      <c r="B14" s="112">
        <v>2243956758.1199999</v>
      </c>
      <c r="C14" s="112">
        <v>4201795141.2600002</v>
      </c>
      <c r="D14" s="112">
        <v>2543161000</v>
      </c>
      <c r="E14" s="113">
        <v>3902590899.3800001</v>
      </c>
    </row>
    <row r="15" spans="1:8">
      <c r="A15" s="111" t="s">
        <v>115</v>
      </c>
      <c r="B15" s="112">
        <v>534846.39</v>
      </c>
      <c r="C15" s="112">
        <v>0</v>
      </c>
      <c r="D15" s="112">
        <v>0</v>
      </c>
      <c r="E15" s="113">
        <v>534846.39</v>
      </c>
    </row>
    <row r="16" spans="1:8">
      <c r="A16" s="111" t="s">
        <v>339</v>
      </c>
      <c r="B16" s="112">
        <v>4861377.3499999996</v>
      </c>
      <c r="C16" s="112">
        <v>791474.37</v>
      </c>
      <c r="D16" s="112">
        <v>5219233.83</v>
      </c>
      <c r="E16" s="113">
        <v>433617.89</v>
      </c>
    </row>
    <row r="17" spans="1:5">
      <c r="A17" s="111" t="s">
        <v>116</v>
      </c>
      <c r="B17" s="112">
        <v>1296672480.77</v>
      </c>
      <c r="C17" s="112">
        <v>6050784.7699999996</v>
      </c>
      <c r="D17" s="112">
        <v>7258661.2199999997</v>
      </c>
      <c r="E17" s="113">
        <v>1295464604.3199999</v>
      </c>
    </row>
    <row r="18" spans="1:5">
      <c r="A18" s="111" t="s">
        <v>117</v>
      </c>
      <c r="B18" s="112">
        <v>155837110.88</v>
      </c>
      <c r="C18" s="112">
        <v>225541620</v>
      </c>
      <c r="D18" s="112">
        <v>0</v>
      </c>
      <c r="E18" s="113">
        <v>381378730.88</v>
      </c>
    </row>
    <row r="19" spans="1:5">
      <c r="A19" s="111" t="s">
        <v>236</v>
      </c>
      <c r="B19" s="112">
        <v>3342333</v>
      </c>
      <c r="C19" s="112">
        <v>0</v>
      </c>
      <c r="D19" s="112">
        <v>0</v>
      </c>
      <c r="E19" s="113">
        <v>3342333</v>
      </c>
    </row>
    <row r="20" spans="1:5">
      <c r="A20" s="111" t="s">
        <v>118</v>
      </c>
      <c r="B20" s="112">
        <v>150301092254.03</v>
      </c>
      <c r="C20" s="112">
        <v>5445317071.04</v>
      </c>
      <c r="D20" s="112">
        <v>2855977323.2600002</v>
      </c>
      <c r="E20" s="113">
        <v>152890432001.81</v>
      </c>
    </row>
    <row r="21" spans="1:5">
      <c r="A21" s="111" t="s">
        <v>221</v>
      </c>
      <c r="B21" s="112">
        <v>18186176.289999999</v>
      </c>
      <c r="C21" s="112">
        <v>10259480.960000001</v>
      </c>
      <c r="D21" s="112">
        <v>10538660.449999999</v>
      </c>
      <c r="E21" s="113">
        <v>17906996.800000001</v>
      </c>
    </row>
    <row r="22" spans="1:5" ht="22.5">
      <c r="A22" s="111" t="s">
        <v>222</v>
      </c>
      <c r="B22" s="112">
        <v>21188348.969999999</v>
      </c>
      <c r="C22" s="112">
        <v>7126.58</v>
      </c>
      <c r="D22" s="112">
        <v>956266.21</v>
      </c>
      <c r="E22" s="113">
        <v>20239209.34</v>
      </c>
    </row>
    <row r="23" spans="1:5" ht="22.5">
      <c r="A23" s="114" t="s">
        <v>220</v>
      </c>
      <c r="B23" s="115">
        <v>41474657.619999997</v>
      </c>
      <c r="C23" s="115">
        <v>11534913.07</v>
      </c>
      <c r="D23" s="115">
        <v>4701723.46</v>
      </c>
      <c r="E23" s="116">
        <v>48307847.229999997</v>
      </c>
    </row>
  </sheetData>
  <mergeCells count="1">
    <mergeCell ref="A2:H2"/>
  </mergeCells>
  <pageMargins left="0.7" right="0.7" top="0.75" bottom="0.75" header="0.3" footer="0.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46"/>
  <sheetViews>
    <sheetView showGridLines="0" zoomScaleNormal="100" workbookViewId="0">
      <selection activeCell="I23" sqref="I23"/>
    </sheetView>
  </sheetViews>
  <sheetFormatPr defaultRowHeight="12.75"/>
  <cols>
    <col min="1" max="1" width="30" style="81" customWidth="1"/>
    <col min="2" max="5" width="16.7109375" style="81" customWidth="1"/>
    <col min="6" max="6" width="4.7109375" style="81" customWidth="1"/>
    <col min="7" max="16384" width="9.140625" style="81"/>
  </cols>
  <sheetData>
    <row r="1" spans="1:5" s="91" customFormat="1" ht="15.95" customHeight="1">
      <c r="A1" s="92" t="s">
        <v>231</v>
      </c>
      <c r="B1"/>
      <c r="C1"/>
      <c r="D1" s="101"/>
    </row>
    <row r="2" spans="1:5" s="91" customFormat="1" ht="12.2" customHeight="1">
      <c r="A2" s="92"/>
      <c r="B2"/>
      <c r="C2"/>
      <c r="D2" s="100"/>
    </row>
    <row r="3" spans="1:5" s="91" customFormat="1" ht="12.2" customHeight="1">
      <c r="A3" s="102"/>
      <c r="B3" s="161" t="s">
        <v>789</v>
      </c>
      <c r="C3" s="96"/>
      <c r="D3" s="100"/>
    </row>
    <row r="4" spans="1:5" s="91" customFormat="1" ht="19.149999999999999" customHeight="1">
      <c r="A4" s="100"/>
      <c r="B4" s="100"/>
      <c r="C4" s="100"/>
      <c r="D4" s="100"/>
    </row>
    <row r="5" spans="1:5" ht="21.95" customHeight="1">
      <c r="A5" s="154"/>
      <c r="B5" s="155" t="s">
        <v>788</v>
      </c>
      <c r="C5" s="155" t="s">
        <v>105</v>
      </c>
      <c r="D5" s="155" t="s">
        <v>106</v>
      </c>
      <c r="E5" s="206" t="s">
        <v>107</v>
      </c>
    </row>
    <row r="6" spans="1:5" ht="21.95" customHeight="1">
      <c r="A6" s="124" t="s">
        <v>62</v>
      </c>
      <c r="B6" s="125">
        <v>176641463421.06</v>
      </c>
      <c r="C6" s="125">
        <v>40204684651.150002</v>
      </c>
      <c r="D6" s="125">
        <v>54825556559.709999</v>
      </c>
      <c r="E6" s="126">
        <v>162020591512.5</v>
      </c>
    </row>
    <row r="7" spans="1:5" ht="21.95" customHeight="1">
      <c r="A7" s="134" t="s">
        <v>119</v>
      </c>
      <c r="B7" s="135">
        <v>489501058.61000001</v>
      </c>
      <c r="C7" s="135">
        <v>179575.06</v>
      </c>
      <c r="D7" s="135">
        <v>29496868.210000001</v>
      </c>
      <c r="E7" s="136">
        <v>460183765.45999998</v>
      </c>
    </row>
    <row r="8" spans="1:5" ht="21.95" customHeight="1">
      <c r="A8" s="111" t="s">
        <v>245</v>
      </c>
      <c r="B8" s="112">
        <v>248165156.43000001</v>
      </c>
      <c r="C8" s="112">
        <v>179574.88</v>
      </c>
      <c r="D8" s="112">
        <v>0</v>
      </c>
      <c r="E8" s="113">
        <v>248344731.31</v>
      </c>
    </row>
    <row r="9" spans="1:5" ht="21.95" customHeight="1">
      <c r="A9" s="111" t="s">
        <v>246</v>
      </c>
      <c r="B9" s="112">
        <v>9718068.1899999995</v>
      </c>
      <c r="C9" s="112">
        <v>0.18</v>
      </c>
      <c r="D9" s="112">
        <v>1272189.99</v>
      </c>
      <c r="E9" s="113">
        <v>8445878.3800000008</v>
      </c>
    </row>
    <row r="10" spans="1:5" ht="21.95" customHeight="1">
      <c r="A10" s="111" t="s">
        <v>247</v>
      </c>
      <c r="B10" s="112">
        <v>231617833.99000001</v>
      </c>
      <c r="C10" s="112">
        <v>0</v>
      </c>
      <c r="D10" s="112">
        <v>28224678.219999999</v>
      </c>
      <c r="E10" s="113">
        <v>203393155.77000001</v>
      </c>
    </row>
    <row r="11" spans="1:5" ht="21.95" customHeight="1">
      <c r="A11" s="134" t="s">
        <v>120</v>
      </c>
      <c r="B11" s="135">
        <v>80838138883.580002</v>
      </c>
      <c r="C11" s="135">
        <v>719860856.73000002</v>
      </c>
      <c r="D11" s="135">
        <v>2110028142.25</v>
      </c>
      <c r="E11" s="136">
        <v>79447971598.059998</v>
      </c>
    </row>
    <row r="12" spans="1:5" ht="21.95" customHeight="1">
      <c r="A12" s="111" t="s">
        <v>248</v>
      </c>
      <c r="B12" s="112">
        <v>48619672.020000003</v>
      </c>
      <c r="C12" s="112">
        <v>0.32</v>
      </c>
      <c r="D12" s="112">
        <v>0</v>
      </c>
      <c r="E12" s="113">
        <v>48619672.340000004</v>
      </c>
    </row>
    <row r="13" spans="1:5" ht="21.95" customHeight="1">
      <c r="A13" s="111" t="s">
        <v>249</v>
      </c>
      <c r="B13" s="112">
        <v>66415073.229999997</v>
      </c>
      <c r="C13" s="112">
        <v>0</v>
      </c>
      <c r="D13" s="112">
        <v>0</v>
      </c>
      <c r="E13" s="113">
        <v>66415073.229999997</v>
      </c>
    </row>
    <row r="14" spans="1:5" ht="21.95" customHeight="1">
      <c r="A14" s="111" t="s">
        <v>250</v>
      </c>
      <c r="B14" s="112">
        <v>221626571.11000001</v>
      </c>
      <c r="C14" s="112">
        <v>0</v>
      </c>
      <c r="D14" s="112">
        <v>0</v>
      </c>
      <c r="E14" s="113">
        <v>221626571.11000001</v>
      </c>
    </row>
    <row r="15" spans="1:5" ht="21.95" customHeight="1">
      <c r="A15" s="111" t="s">
        <v>251</v>
      </c>
      <c r="B15" s="112">
        <v>19537467.640000001</v>
      </c>
      <c r="C15" s="112">
        <v>0</v>
      </c>
      <c r="D15" s="112">
        <v>0</v>
      </c>
      <c r="E15" s="113">
        <v>19537467.640000001</v>
      </c>
    </row>
    <row r="16" spans="1:5" ht="21.95" customHeight="1">
      <c r="A16" s="111" t="s">
        <v>252</v>
      </c>
      <c r="B16" s="112">
        <v>404098722.61000001</v>
      </c>
      <c r="C16" s="112">
        <v>0</v>
      </c>
      <c r="D16" s="112">
        <v>0</v>
      </c>
      <c r="E16" s="113">
        <v>404098722.61000001</v>
      </c>
    </row>
    <row r="17" spans="1:5" ht="21.95" customHeight="1">
      <c r="A17" s="111" t="s">
        <v>253</v>
      </c>
      <c r="B17" s="112">
        <v>1090245923.5999999</v>
      </c>
      <c r="C17" s="112">
        <v>0</v>
      </c>
      <c r="D17" s="112">
        <v>17348.669999999998</v>
      </c>
      <c r="E17" s="113">
        <v>1090228574.9300001</v>
      </c>
    </row>
    <row r="18" spans="1:5" ht="21.95" customHeight="1">
      <c r="A18" s="111" t="s">
        <v>254</v>
      </c>
      <c r="B18" s="112">
        <v>468501830.42000002</v>
      </c>
      <c r="C18" s="112">
        <v>0</v>
      </c>
      <c r="D18" s="112">
        <v>373473.37</v>
      </c>
      <c r="E18" s="113">
        <v>468128357.05000001</v>
      </c>
    </row>
    <row r="19" spans="1:5" ht="21.95" customHeight="1">
      <c r="A19" s="111" t="s">
        <v>255</v>
      </c>
      <c r="B19" s="112">
        <v>7214274301.2799997</v>
      </c>
      <c r="C19" s="112">
        <v>0</v>
      </c>
      <c r="D19" s="112">
        <v>1299571222.29</v>
      </c>
      <c r="E19" s="113">
        <v>5914703078.9899998</v>
      </c>
    </row>
    <row r="20" spans="1:5" ht="21.95" customHeight="1">
      <c r="A20" s="111" t="s">
        <v>256</v>
      </c>
      <c r="B20" s="112">
        <v>41154849943.139999</v>
      </c>
      <c r="C20" s="112">
        <v>46343178.969999999</v>
      </c>
      <c r="D20" s="112">
        <v>6956999.3899999997</v>
      </c>
      <c r="E20" s="113">
        <v>41194236122.720001</v>
      </c>
    </row>
    <row r="21" spans="1:5" ht="21.95" customHeight="1">
      <c r="A21" s="111" t="s">
        <v>257</v>
      </c>
      <c r="B21" s="112">
        <v>723297189.35000002</v>
      </c>
      <c r="C21" s="112">
        <v>0</v>
      </c>
      <c r="D21" s="112">
        <v>292156.75</v>
      </c>
      <c r="E21" s="113">
        <v>723005032.60000002</v>
      </c>
    </row>
    <row r="22" spans="1:5" ht="21.95" customHeight="1">
      <c r="A22" s="111" t="s">
        <v>258</v>
      </c>
      <c r="B22" s="112">
        <v>9910392.8100000005</v>
      </c>
      <c r="C22" s="112">
        <v>102012.18</v>
      </c>
      <c r="D22" s="112">
        <v>6559758.9299999997</v>
      </c>
      <c r="E22" s="113">
        <v>3452646.06</v>
      </c>
    </row>
    <row r="23" spans="1:5" ht="21.95" customHeight="1">
      <c r="A23" s="111" t="s">
        <v>259</v>
      </c>
      <c r="B23" s="112">
        <v>123059046.91</v>
      </c>
      <c r="C23" s="112">
        <v>140.80000000000001</v>
      </c>
      <c r="D23" s="112">
        <v>0</v>
      </c>
      <c r="E23" s="113">
        <v>123059187.70999999</v>
      </c>
    </row>
    <row r="24" spans="1:5" ht="21.95" customHeight="1">
      <c r="A24" s="111" t="s">
        <v>260</v>
      </c>
      <c r="B24" s="112">
        <v>0.38</v>
      </c>
      <c r="C24" s="112">
        <v>0</v>
      </c>
      <c r="D24" s="112">
        <v>0</v>
      </c>
      <c r="E24" s="113">
        <v>0.38</v>
      </c>
    </row>
    <row r="25" spans="1:5" ht="21.95" customHeight="1">
      <c r="A25" s="111" t="s">
        <v>261</v>
      </c>
      <c r="B25" s="112">
        <v>10692013.550000001</v>
      </c>
      <c r="C25" s="112">
        <v>15043779.82</v>
      </c>
      <c r="D25" s="112">
        <v>0</v>
      </c>
      <c r="E25" s="113">
        <v>25735793.370000001</v>
      </c>
    </row>
    <row r="26" spans="1:5" ht="21.95" customHeight="1">
      <c r="A26" s="111" t="s">
        <v>262</v>
      </c>
      <c r="B26" s="112">
        <v>639631.80000000005</v>
      </c>
      <c r="C26" s="112">
        <v>0</v>
      </c>
      <c r="D26" s="112">
        <v>0</v>
      </c>
      <c r="E26" s="113">
        <v>639631.80000000005</v>
      </c>
    </row>
    <row r="27" spans="1:5" ht="21.95" customHeight="1">
      <c r="A27" s="111" t="s">
        <v>263</v>
      </c>
      <c r="B27" s="112">
        <v>616.25</v>
      </c>
      <c r="C27" s="112">
        <v>0</v>
      </c>
      <c r="D27" s="112">
        <v>0</v>
      </c>
      <c r="E27" s="113">
        <v>616.25</v>
      </c>
    </row>
    <row r="28" spans="1:5" ht="21.95" customHeight="1">
      <c r="A28" s="111" t="s">
        <v>264</v>
      </c>
      <c r="B28" s="112">
        <v>31123927.25</v>
      </c>
      <c r="C28" s="112">
        <v>0</v>
      </c>
      <c r="D28" s="112">
        <v>0</v>
      </c>
      <c r="E28" s="113">
        <v>31123927.25</v>
      </c>
    </row>
    <row r="29" spans="1:5" ht="21.95" customHeight="1">
      <c r="A29" s="111" t="s">
        <v>265</v>
      </c>
      <c r="B29" s="112">
        <v>17437.2</v>
      </c>
      <c r="C29" s="112">
        <v>0</v>
      </c>
      <c r="D29" s="112">
        <v>0</v>
      </c>
      <c r="E29" s="113">
        <v>17437.2</v>
      </c>
    </row>
    <row r="30" spans="1:5" ht="21.95" customHeight="1">
      <c r="A30" s="111" t="s">
        <v>266</v>
      </c>
      <c r="B30" s="112">
        <v>88034659.060000002</v>
      </c>
      <c r="C30" s="112">
        <v>866.89</v>
      </c>
      <c r="D30" s="112">
        <v>0</v>
      </c>
      <c r="E30" s="113">
        <v>88035525.950000003</v>
      </c>
    </row>
    <row r="31" spans="1:5" ht="21.95" customHeight="1">
      <c r="A31" s="111" t="s">
        <v>267</v>
      </c>
      <c r="B31" s="112">
        <v>89724605.640000001</v>
      </c>
      <c r="C31" s="112">
        <v>0</v>
      </c>
      <c r="D31" s="112">
        <v>0</v>
      </c>
      <c r="E31" s="113">
        <v>89724605.640000001</v>
      </c>
    </row>
    <row r="32" spans="1:5" ht="21.95" customHeight="1">
      <c r="A32" s="111" t="s">
        <v>268</v>
      </c>
      <c r="B32" s="112">
        <v>157360451.43000001</v>
      </c>
      <c r="C32" s="112">
        <v>0</v>
      </c>
      <c r="D32" s="112">
        <v>0</v>
      </c>
      <c r="E32" s="113">
        <v>157360451.43000001</v>
      </c>
    </row>
    <row r="33" spans="1:5" ht="21.95" customHeight="1">
      <c r="A33" s="111" t="s">
        <v>269</v>
      </c>
      <c r="B33" s="112">
        <v>6365577931.3299999</v>
      </c>
      <c r="C33" s="112">
        <v>307030636.26999998</v>
      </c>
      <c r="D33" s="112">
        <v>37201835.689999998</v>
      </c>
      <c r="E33" s="113">
        <v>6635406731.9099998</v>
      </c>
    </row>
    <row r="34" spans="1:5" ht="21.95" customHeight="1">
      <c r="A34" s="111" t="s">
        <v>270</v>
      </c>
      <c r="B34" s="112">
        <v>3019978734.7800002</v>
      </c>
      <c r="C34" s="112">
        <v>0</v>
      </c>
      <c r="D34" s="112">
        <v>0</v>
      </c>
      <c r="E34" s="113">
        <v>3019978734.7800002</v>
      </c>
    </row>
    <row r="35" spans="1:5" ht="21.95" customHeight="1">
      <c r="A35" s="111" t="s">
        <v>271</v>
      </c>
      <c r="B35" s="112">
        <v>18615958.629999999</v>
      </c>
      <c r="C35" s="112">
        <v>4271097.72</v>
      </c>
      <c r="D35" s="112">
        <v>2482486.5</v>
      </c>
      <c r="E35" s="113">
        <v>20404569.850000001</v>
      </c>
    </row>
    <row r="36" spans="1:5" ht="21.95" customHeight="1">
      <c r="A36" s="111" t="s">
        <v>272</v>
      </c>
      <c r="B36" s="112">
        <v>307050301.75</v>
      </c>
      <c r="C36" s="112">
        <v>0</v>
      </c>
      <c r="D36" s="112">
        <v>0</v>
      </c>
      <c r="E36" s="113">
        <v>307050301.75</v>
      </c>
    </row>
    <row r="37" spans="1:5" ht="21.95" customHeight="1">
      <c r="A37" s="111" t="s">
        <v>273</v>
      </c>
      <c r="B37" s="112">
        <v>73535026.170000002</v>
      </c>
      <c r="C37" s="112">
        <v>3000000</v>
      </c>
      <c r="D37" s="112">
        <v>0</v>
      </c>
      <c r="E37" s="113">
        <v>76535026.170000002</v>
      </c>
    </row>
    <row r="38" spans="1:5" ht="21.95" customHeight="1">
      <c r="A38" s="111" t="s">
        <v>274</v>
      </c>
      <c r="B38" s="112">
        <v>212126309.06</v>
      </c>
      <c r="C38" s="112">
        <v>0</v>
      </c>
      <c r="D38" s="112">
        <v>0</v>
      </c>
      <c r="E38" s="113">
        <v>212126309.06</v>
      </c>
    </row>
    <row r="39" spans="1:5" ht="21.95" customHeight="1">
      <c r="A39" s="111" t="s">
        <v>275</v>
      </c>
      <c r="B39" s="112">
        <v>5510783.0499999998</v>
      </c>
      <c r="C39" s="112">
        <v>2834</v>
      </c>
      <c r="D39" s="112">
        <v>0</v>
      </c>
      <c r="E39" s="113">
        <v>5513617.0499999998</v>
      </c>
    </row>
    <row r="40" spans="1:5" ht="21.95" customHeight="1">
      <c r="A40" s="111" t="s">
        <v>276</v>
      </c>
      <c r="B40" s="112">
        <v>10715595.57</v>
      </c>
      <c r="C40" s="112">
        <v>0</v>
      </c>
      <c r="D40" s="112">
        <v>0</v>
      </c>
      <c r="E40" s="113">
        <v>10715595.57</v>
      </c>
    </row>
    <row r="41" spans="1:5" ht="21.95" customHeight="1">
      <c r="A41" s="111" t="s">
        <v>277</v>
      </c>
      <c r="B41" s="112">
        <v>2560910.23</v>
      </c>
      <c r="C41" s="112">
        <v>0</v>
      </c>
      <c r="D41" s="112">
        <v>0</v>
      </c>
      <c r="E41" s="113">
        <v>2560910.23</v>
      </c>
    </row>
    <row r="42" spans="1:5" ht="21.95" customHeight="1">
      <c r="A42" s="111" t="s">
        <v>278</v>
      </c>
      <c r="B42" s="112">
        <v>9351877.2100000009</v>
      </c>
      <c r="C42" s="112">
        <v>0</v>
      </c>
      <c r="D42" s="112">
        <v>0</v>
      </c>
      <c r="E42" s="113">
        <v>9351877.2100000009</v>
      </c>
    </row>
    <row r="43" spans="1:5" ht="21.95" customHeight="1">
      <c r="A43" s="111" t="s">
        <v>279</v>
      </c>
      <c r="B43" s="112">
        <v>22988968.390000001</v>
      </c>
      <c r="C43" s="112">
        <v>3368499.4</v>
      </c>
      <c r="D43" s="112">
        <v>0</v>
      </c>
      <c r="E43" s="113">
        <v>26357467.789999999</v>
      </c>
    </row>
    <row r="44" spans="1:5" ht="21.95" customHeight="1">
      <c r="A44" s="111" t="s">
        <v>280</v>
      </c>
      <c r="B44" s="112">
        <v>5623567008.7399998</v>
      </c>
      <c r="C44" s="112">
        <v>3745750.78</v>
      </c>
      <c r="D44" s="112">
        <v>684207601.28999996</v>
      </c>
      <c r="E44" s="113">
        <v>4943105158.2299995</v>
      </c>
    </row>
    <row r="45" spans="1:5" ht="21.95" customHeight="1">
      <c r="A45" s="111" t="s">
        <v>282</v>
      </c>
      <c r="B45" s="112">
        <v>82273253.989999995</v>
      </c>
      <c r="C45" s="112">
        <v>91</v>
      </c>
      <c r="D45" s="112">
        <v>13932567.369999999</v>
      </c>
      <c r="E45" s="113">
        <v>68340777.620000005</v>
      </c>
    </row>
    <row r="46" spans="1:5" ht="21.95" customHeight="1">
      <c r="A46" s="111" t="s">
        <v>283</v>
      </c>
      <c r="B46" s="112">
        <v>2800591077.1999998</v>
      </c>
      <c r="C46" s="112">
        <v>1208551.8700000001</v>
      </c>
      <c r="D46" s="112">
        <v>7903944.3799999999</v>
      </c>
      <c r="E46" s="113">
        <v>2793895684.6900001</v>
      </c>
    </row>
    <row r="47" spans="1:5" ht="21.95" customHeight="1">
      <c r="A47" s="111" t="s">
        <v>284</v>
      </c>
      <c r="B47" s="112">
        <v>302841.28999999998</v>
      </c>
      <c r="C47" s="112">
        <v>0</v>
      </c>
      <c r="D47" s="112">
        <v>0</v>
      </c>
      <c r="E47" s="113">
        <v>302841.28999999998</v>
      </c>
    </row>
    <row r="48" spans="1:5" ht="21.95" customHeight="1">
      <c r="A48" s="111" t="s">
        <v>285</v>
      </c>
      <c r="B48" s="112">
        <v>32251980.949999999</v>
      </c>
      <c r="C48" s="112">
        <v>0</v>
      </c>
      <c r="D48" s="112">
        <v>0</v>
      </c>
      <c r="E48" s="113">
        <v>32251980.949999999</v>
      </c>
    </row>
    <row r="49" spans="1:5" ht="21.95" customHeight="1">
      <c r="A49" s="111" t="s">
        <v>286</v>
      </c>
      <c r="B49" s="112">
        <v>2277470.81</v>
      </c>
      <c r="C49" s="112">
        <v>0</v>
      </c>
      <c r="D49" s="112">
        <v>0</v>
      </c>
      <c r="E49" s="113">
        <v>2277470.81</v>
      </c>
    </row>
    <row r="50" spans="1:5" ht="21.95" customHeight="1">
      <c r="A50" s="111" t="s">
        <v>287</v>
      </c>
      <c r="B50" s="112">
        <v>56386046.270000003</v>
      </c>
      <c r="C50" s="112">
        <v>0</v>
      </c>
      <c r="D50" s="112">
        <v>0</v>
      </c>
      <c r="E50" s="113">
        <v>56386046.270000003</v>
      </c>
    </row>
    <row r="51" spans="1:5" ht="21.95" customHeight="1">
      <c r="A51" s="111" t="s">
        <v>288</v>
      </c>
      <c r="B51" s="112">
        <v>2801474.02</v>
      </c>
      <c r="C51" s="112">
        <v>0</v>
      </c>
      <c r="D51" s="112">
        <v>0</v>
      </c>
      <c r="E51" s="113">
        <v>2801474.02</v>
      </c>
    </row>
    <row r="52" spans="1:5" ht="21.95" customHeight="1">
      <c r="A52" s="111" t="s">
        <v>289</v>
      </c>
      <c r="B52" s="112">
        <v>577773708.54999995</v>
      </c>
      <c r="C52" s="112">
        <v>10386.450000000001</v>
      </c>
      <c r="D52" s="112">
        <v>1740941.73</v>
      </c>
      <c r="E52" s="113">
        <v>576043153.26999998</v>
      </c>
    </row>
    <row r="53" spans="1:5" ht="21.95" customHeight="1">
      <c r="A53" s="111" t="s">
        <v>290</v>
      </c>
      <c r="B53" s="112">
        <v>27760118.739999998</v>
      </c>
      <c r="C53" s="112">
        <v>0</v>
      </c>
      <c r="D53" s="112">
        <v>0</v>
      </c>
      <c r="E53" s="113">
        <v>27760118.739999998</v>
      </c>
    </row>
    <row r="54" spans="1:5" ht="21.95" customHeight="1">
      <c r="A54" s="111" t="s">
        <v>291</v>
      </c>
      <c r="B54" s="112">
        <v>107843732</v>
      </c>
      <c r="C54" s="112">
        <v>0</v>
      </c>
      <c r="D54" s="112">
        <v>0</v>
      </c>
      <c r="E54" s="113">
        <v>107843732</v>
      </c>
    </row>
    <row r="55" spans="1:5" ht="21.95" customHeight="1">
      <c r="A55" s="111" t="s">
        <v>292</v>
      </c>
      <c r="B55" s="112">
        <v>713306985.34000003</v>
      </c>
      <c r="C55" s="112">
        <v>0</v>
      </c>
      <c r="D55" s="112">
        <v>74048.09</v>
      </c>
      <c r="E55" s="113">
        <v>713232937.25</v>
      </c>
    </row>
    <row r="56" spans="1:5" ht="21.95" customHeight="1">
      <c r="A56" s="111" t="s">
        <v>293</v>
      </c>
      <c r="B56" s="112">
        <v>16980379.379999999</v>
      </c>
      <c r="C56" s="112">
        <v>0</v>
      </c>
      <c r="D56" s="112">
        <v>0</v>
      </c>
      <c r="E56" s="113">
        <v>16980379.379999999</v>
      </c>
    </row>
    <row r="57" spans="1:5" ht="21.95" customHeight="1">
      <c r="A57" s="111" t="s">
        <v>294</v>
      </c>
      <c r="B57" s="112">
        <v>811121.91</v>
      </c>
      <c r="C57" s="112">
        <v>0</v>
      </c>
      <c r="D57" s="112">
        <v>0</v>
      </c>
      <c r="E57" s="113">
        <v>811121.91</v>
      </c>
    </row>
    <row r="58" spans="1:5" ht="21.95" customHeight="1">
      <c r="A58" s="111" t="s">
        <v>295</v>
      </c>
      <c r="B58" s="112">
        <v>39637801.210000001</v>
      </c>
      <c r="C58" s="112">
        <v>6029557.5099999998</v>
      </c>
      <c r="D58" s="112">
        <v>0</v>
      </c>
      <c r="E58" s="113">
        <v>45667358.719999999</v>
      </c>
    </row>
    <row r="59" spans="1:5" ht="21.95" customHeight="1">
      <c r="A59" s="111" t="s">
        <v>746</v>
      </c>
      <c r="B59" s="112">
        <v>14678868.48</v>
      </c>
      <c r="C59" s="112">
        <v>2959589.64</v>
      </c>
      <c r="D59" s="112">
        <v>0</v>
      </c>
      <c r="E59" s="113">
        <v>17638458.120000001</v>
      </c>
    </row>
    <row r="60" spans="1:5" ht="21.95" customHeight="1">
      <c r="A60" s="111" t="s">
        <v>747</v>
      </c>
      <c r="B60" s="112">
        <v>950491978.48000002</v>
      </c>
      <c r="C60" s="112">
        <v>319716602.25</v>
      </c>
      <c r="D60" s="112">
        <v>0</v>
      </c>
      <c r="E60" s="113">
        <v>1270208580.73</v>
      </c>
    </row>
    <row r="61" spans="1:5" ht="21.95" customHeight="1">
      <c r="A61" s="111" t="s">
        <v>296</v>
      </c>
      <c r="B61" s="112">
        <v>82774160.969999999</v>
      </c>
      <c r="C61" s="112">
        <v>0</v>
      </c>
      <c r="D61" s="112">
        <v>0</v>
      </c>
      <c r="E61" s="113">
        <v>82774160.969999999</v>
      </c>
    </row>
    <row r="62" spans="1:5" ht="21.95" customHeight="1">
      <c r="A62" s="111" t="s">
        <v>297</v>
      </c>
      <c r="B62" s="112">
        <v>2313626.58</v>
      </c>
      <c r="C62" s="112">
        <v>81730.5</v>
      </c>
      <c r="D62" s="112">
        <v>0</v>
      </c>
      <c r="E62" s="113">
        <v>2395357.08</v>
      </c>
    </row>
    <row r="63" spans="1:5" ht="21.95" customHeight="1">
      <c r="A63" s="111" t="s">
        <v>298</v>
      </c>
      <c r="B63" s="112">
        <v>599629240.11000001</v>
      </c>
      <c r="C63" s="112">
        <v>0</v>
      </c>
      <c r="D63" s="112">
        <v>34052795.369999997</v>
      </c>
      <c r="E63" s="113">
        <v>565576444.74000001</v>
      </c>
    </row>
    <row r="64" spans="1:5" ht="21.95" customHeight="1">
      <c r="A64" s="111" t="s">
        <v>299</v>
      </c>
      <c r="B64" s="112">
        <v>1592015251.5899999</v>
      </c>
      <c r="C64" s="112">
        <v>0</v>
      </c>
      <c r="D64" s="112">
        <v>19886</v>
      </c>
      <c r="E64" s="113">
        <v>1591995365.5899999</v>
      </c>
    </row>
    <row r="65" spans="1:5" ht="21.95" customHeight="1">
      <c r="A65" s="111" t="s">
        <v>300</v>
      </c>
      <c r="B65" s="112">
        <v>295464481.12</v>
      </c>
      <c r="C65" s="112">
        <v>0</v>
      </c>
      <c r="D65" s="112">
        <v>126090.05</v>
      </c>
      <c r="E65" s="113">
        <v>295338391.06999999</v>
      </c>
    </row>
    <row r="66" spans="1:5" ht="21.95" customHeight="1">
      <c r="A66" s="111" t="s">
        <v>301</v>
      </c>
      <c r="B66" s="112">
        <v>2112774.08</v>
      </c>
      <c r="C66" s="112">
        <v>6945550.3600000003</v>
      </c>
      <c r="D66" s="112">
        <v>0</v>
      </c>
      <c r="E66" s="113">
        <v>9058324.4399999995</v>
      </c>
    </row>
    <row r="67" spans="1:5" ht="21.95" customHeight="1">
      <c r="A67" s="111" t="s">
        <v>302</v>
      </c>
      <c r="B67" s="112">
        <v>44173760.659999996</v>
      </c>
      <c r="C67" s="112">
        <v>0</v>
      </c>
      <c r="D67" s="112">
        <v>0</v>
      </c>
      <c r="E67" s="113">
        <v>44173760.659999996</v>
      </c>
    </row>
    <row r="68" spans="1:5" ht="21.95" customHeight="1">
      <c r="A68" s="111" t="s">
        <v>303</v>
      </c>
      <c r="B68" s="112">
        <v>4372121821</v>
      </c>
      <c r="C68" s="112">
        <v>0</v>
      </c>
      <c r="D68" s="112">
        <v>0</v>
      </c>
      <c r="E68" s="113">
        <v>4372121821</v>
      </c>
    </row>
    <row r="69" spans="1:5" ht="21.95" customHeight="1">
      <c r="A69" s="111" t="s">
        <v>743</v>
      </c>
      <c r="B69" s="112">
        <v>57374620.200000003</v>
      </c>
      <c r="C69" s="112">
        <v>0</v>
      </c>
      <c r="D69" s="112">
        <v>0</v>
      </c>
      <c r="E69" s="113">
        <v>57374620.200000003</v>
      </c>
    </row>
    <row r="70" spans="1:5" ht="21.95" customHeight="1">
      <c r="A70" s="111" t="s">
        <v>656</v>
      </c>
      <c r="B70" s="112">
        <v>33600000</v>
      </c>
      <c r="C70" s="112">
        <v>0</v>
      </c>
      <c r="D70" s="112">
        <v>13700000</v>
      </c>
      <c r="E70" s="113">
        <v>19900000</v>
      </c>
    </row>
    <row r="71" spans="1:5" ht="21.95" customHeight="1">
      <c r="A71" s="111" t="s">
        <v>775</v>
      </c>
      <c r="B71" s="112">
        <v>313163835</v>
      </c>
      <c r="C71" s="112">
        <v>0</v>
      </c>
      <c r="D71" s="112">
        <v>0</v>
      </c>
      <c r="E71" s="113">
        <v>313163835</v>
      </c>
    </row>
    <row r="72" spans="1:5" ht="21.95" customHeight="1">
      <c r="A72" s="111" t="s">
        <v>304</v>
      </c>
      <c r="B72" s="112">
        <v>100798.01</v>
      </c>
      <c r="C72" s="112">
        <v>0</v>
      </c>
      <c r="D72" s="112">
        <v>0</v>
      </c>
      <c r="E72" s="113">
        <v>100798.01</v>
      </c>
    </row>
    <row r="73" spans="1:5" ht="21.95" customHeight="1">
      <c r="A73" s="111" t="s">
        <v>305</v>
      </c>
      <c r="B73" s="112">
        <v>113748510.36</v>
      </c>
      <c r="C73" s="112">
        <v>0</v>
      </c>
      <c r="D73" s="112">
        <v>50282.57</v>
      </c>
      <c r="E73" s="113">
        <v>113698227.79000001</v>
      </c>
    </row>
    <row r="74" spans="1:5" ht="21.95" customHeight="1">
      <c r="A74" s="111" t="s">
        <v>306</v>
      </c>
      <c r="B74" s="112">
        <v>309768283.69</v>
      </c>
      <c r="C74" s="112">
        <v>0</v>
      </c>
      <c r="D74" s="112">
        <v>764703.81</v>
      </c>
      <c r="E74" s="113">
        <v>309003579.88</v>
      </c>
    </row>
    <row r="75" spans="1:5" ht="21.95" customHeight="1">
      <c r="A75" s="134" t="s">
        <v>121</v>
      </c>
      <c r="B75" s="135">
        <v>1292845075.72</v>
      </c>
      <c r="C75" s="135">
        <v>5028473.43</v>
      </c>
      <c r="D75" s="135">
        <v>760451928.04999995</v>
      </c>
      <c r="E75" s="136">
        <v>537421621.10000002</v>
      </c>
    </row>
    <row r="76" spans="1:5" ht="21.95" customHeight="1">
      <c r="A76" s="111" t="s">
        <v>307</v>
      </c>
      <c r="B76" s="112">
        <v>142843371.91</v>
      </c>
      <c r="C76" s="112">
        <v>5028473.43</v>
      </c>
      <c r="D76" s="112">
        <v>10451928.050000001</v>
      </c>
      <c r="E76" s="113">
        <v>137419917.28999999</v>
      </c>
    </row>
    <row r="77" spans="1:5" ht="21.95" customHeight="1">
      <c r="A77" s="111" t="s">
        <v>308</v>
      </c>
      <c r="B77" s="112">
        <v>750001267.90999997</v>
      </c>
      <c r="C77" s="112">
        <v>0</v>
      </c>
      <c r="D77" s="112">
        <v>750000000</v>
      </c>
      <c r="E77" s="113">
        <v>1267.9100000000001</v>
      </c>
    </row>
    <row r="78" spans="1:5" ht="21.95" customHeight="1">
      <c r="A78" s="111" t="s">
        <v>309</v>
      </c>
      <c r="B78" s="112">
        <v>400000435.89999998</v>
      </c>
      <c r="C78" s="112">
        <v>0</v>
      </c>
      <c r="D78" s="112">
        <v>0</v>
      </c>
      <c r="E78" s="113">
        <v>400000435.89999998</v>
      </c>
    </row>
    <row r="79" spans="1:5" ht="21.95" customHeight="1">
      <c r="A79" s="134" t="s">
        <v>122</v>
      </c>
      <c r="B79" s="135">
        <v>218664727.61000001</v>
      </c>
      <c r="C79" s="135">
        <v>27770896.359999999</v>
      </c>
      <c r="D79" s="135">
        <v>41818942.189999998</v>
      </c>
      <c r="E79" s="136">
        <v>204616681.78</v>
      </c>
    </row>
    <row r="80" spans="1:5" ht="21.95" customHeight="1">
      <c r="A80" s="111" t="s">
        <v>310</v>
      </c>
      <c r="B80" s="112">
        <v>111773538.69</v>
      </c>
      <c r="C80" s="112">
        <v>27039717.079999998</v>
      </c>
      <c r="D80" s="112">
        <v>31149304.809999999</v>
      </c>
      <c r="E80" s="113">
        <v>107663950.95999999</v>
      </c>
    </row>
    <row r="81" spans="1:5" ht="21.95" customHeight="1">
      <c r="A81" s="111" t="s">
        <v>311</v>
      </c>
      <c r="B81" s="112">
        <v>18229203.27</v>
      </c>
      <c r="C81" s="112">
        <v>721493.28</v>
      </c>
      <c r="D81" s="112">
        <v>335528.98</v>
      </c>
      <c r="E81" s="113">
        <v>18615167.57</v>
      </c>
    </row>
    <row r="82" spans="1:5" ht="21.95" customHeight="1">
      <c r="A82" s="111" t="s">
        <v>312</v>
      </c>
      <c r="B82" s="112">
        <v>31215483.559999999</v>
      </c>
      <c r="C82" s="112">
        <v>0</v>
      </c>
      <c r="D82" s="112">
        <v>0</v>
      </c>
      <c r="E82" s="113">
        <v>31215483.559999999</v>
      </c>
    </row>
    <row r="83" spans="1:5" ht="21.95" customHeight="1">
      <c r="A83" s="111" t="s">
        <v>313</v>
      </c>
      <c r="B83" s="112">
        <v>57446502.090000004</v>
      </c>
      <c r="C83" s="112">
        <v>9686</v>
      </c>
      <c r="D83" s="112">
        <v>10334108.4</v>
      </c>
      <c r="E83" s="113">
        <v>47122079.689999998</v>
      </c>
    </row>
    <row r="84" spans="1:5" ht="21.95" customHeight="1">
      <c r="A84" s="134" t="s">
        <v>123</v>
      </c>
      <c r="B84" s="135">
        <v>2765.24</v>
      </c>
      <c r="C84" s="135">
        <v>0</v>
      </c>
      <c r="D84" s="135">
        <v>0</v>
      </c>
      <c r="E84" s="136">
        <v>2765.24</v>
      </c>
    </row>
    <row r="85" spans="1:5" ht="21.95" customHeight="1">
      <c r="A85" s="111" t="s">
        <v>314</v>
      </c>
      <c r="B85" s="112">
        <v>2765.24</v>
      </c>
      <c r="C85" s="112">
        <v>0</v>
      </c>
      <c r="D85" s="112">
        <v>0</v>
      </c>
      <c r="E85" s="113">
        <v>2765.24</v>
      </c>
    </row>
    <row r="86" spans="1:5" ht="21.95" customHeight="1">
      <c r="A86" s="134" t="s">
        <v>124</v>
      </c>
      <c r="B86" s="135">
        <v>26952128407.810001</v>
      </c>
      <c r="C86" s="135">
        <v>7508603053.0100002</v>
      </c>
      <c r="D86" s="135">
        <v>5129940525.6700001</v>
      </c>
      <c r="E86" s="136">
        <v>29330790935.150002</v>
      </c>
    </row>
    <row r="87" spans="1:5" ht="21.95" customHeight="1">
      <c r="A87" s="111" t="s">
        <v>315</v>
      </c>
      <c r="B87" s="112">
        <v>548189030.48000002</v>
      </c>
      <c r="C87" s="112">
        <v>235327554.47</v>
      </c>
      <c r="D87" s="112">
        <v>91706015.180000007</v>
      </c>
      <c r="E87" s="113">
        <v>691810569.76999998</v>
      </c>
    </row>
    <row r="88" spans="1:5" ht="21.95" customHeight="1">
      <c r="A88" s="111" t="s">
        <v>316</v>
      </c>
      <c r="B88" s="112">
        <v>479374115.38</v>
      </c>
      <c r="C88" s="112">
        <v>0</v>
      </c>
      <c r="D88" s="112">
        <v>11900.24</v>
      </c>
      <c r="E88" s="113">
        <v>479362215.13999999</v>
      </c>
    </row>
    <row r="89" spans="1:5" ht="21.95" customHeight="1">
      <c r="A89" s="111" t="s">
        <v>317</v>
      </c>
      <c r="B89" s="112">
        <v>365219155.60000002</v>
      </c>
      <c r="C89" s="112">
        <v>0</v>
      </c>
      <c r="D89" s="112">
        <v>0</v>
      </c>
      <c r="E89" s="113">
        <v>365219155.60000002</v>
      </c>
    </row>
    <row r="90" spans="1:5" ht="21.95" customHeight="1">
      <c r="A90" s="111" t="s">
        <v>318</v>
      </c>
      <c r="B90" s="112">
        <v>0</v>
      </c>
      <c r="C90" s="112">
        <v>4425000000</v>
      </c>
      <c r="D90" s="112">
        <v>1687688443.1300001</v>
      </c>
      <c r="E90" s="113">
        <v>2737311556.8699999</v>
      </c>
    </row>
    <row r="91" spans="1:5" ht="21.95" customHeight="1">
      <c r="A91" s="111" t="s">
        <v>319</v>
      </c>
      <c r="B91" s="112">
        <v>364539123.22000003</v>
      </c>
      <c r="C91" s="112">
        <v>2435765962.5</v>
      </c>
      <c r="D91" s="112">
        <v>2007000000</v>
      </c>
      <c r="E91" s="113">
        <v>793305085.72000003</v>
      </c>
    </row>
    <row r="92" spans="1:5" ht="21.95" customHeight="1">
      <c r="A92" s="111" t="s">
        <v>320</v>
      </c>
      <c r="B92" s="112">
        <v>13267484550.700001</v>
      </c>
      <c r="C92" s="112">
        <v>117702.04</v>
      </c>
      <c r="D92" s="112">
        <v>494055454.37</v>
      </c>
      <c r="E92" s="113">
        <v>12773546798.370001</v>
      </c>
    </row>
    <row r="93" spans="1:5" ht="21.95" customHeight="1">
      <c r="A93" s="111" t="s">
        <v>321</v>
      </c>
      <c r="B93" s="112">
        <v>1489062772.8800001</v>
      </c>
      <c r="C93" s="112">
        <v>412391834</v>
      </c>
      <c r="D93" s="112">
        <v>842339148.71000004</v>
      </c>
      <c r="E93" s="113">
        <v>1059115458.17</v>
      </c>
    </row>
    <row r="94" spans="1:5" ht="21.95" customHeight="1">
      <c r="A94" s="111" t="s">
        <v>281</v>
      </c>
      <c r="B94" s="112">
        <v>8455862.7300000004</v>
      </c>
      <c r="C94" s="112">
        <v>0</v>
      </c>
      <c r="D94" s="112">
        <v>0</v>
      </c>
      <c r="E94" s="113">
        <v>8455862.7300000004</v>
      </c>
    </row>
    <row r="95" spans="1:5" ht="21.95" customHeight="1">
      <c r="A95" s="111" t="s">
        <v>322</v>
      </c>
      <c r="B95" s="112">
        <v>10267243360.469999</v>
      </c>
      <c r="C95" s="112">
        <v>0</v>
      </c>
      <c r="D95" s="112">
        <v>7139564.04</v>
      </c>
      <c r="E95" s="113">
        <v>10260103796.43</v>
      </c>
    </row>
    <row r="96" spans="1:5" ht="21.95" customHeight="1">
      <c r="A96" s="111" t="s">
        <v>749</v>
      </c>
      <c r="B96" s="112">
        <v>162560436.34999999</v>
      </c>
      <c r="C96" s="112">
        <v>0</v>
      </c>
      <c r="D96" s="112">
        <v>0</v>
      </c>
      <c r="E96" s="113">
        <v>162560436.34999999</v>
      </c>
    </row>
    <row r="97" spans="1:5" ht="21.95" customHeight="1">
      <c r="A97" s="134" t="s">
        <v>125</v>
      </c>
      <c r="B97" s="135">
        <v>195254521.81</v>
      </c>
      <c r="C97" s="135">
        <v>104439252.86</v>
      </c>
      <c r="D97" s="135">
        <v>20640530.850000001</v>
      </c>
      <c r="E97" s="136">
        <v>279053243.81999999</v>
      </c>
    </row>
    <row r="98" spans="1:5" ht="21.95" customHeight="1">
      <c r="A98" s="111" t="s">
        <v>323</v>
      </c>
      <c r="B98" s="112">
        <v>24146239.449999999</v>
      </c>
      <c r="C98" s="112">
        <v>260298.86</v>
      </c>
      <c r="D98" s="112">
        <v>2602638.13</v>
      </c>
      <c r="E98" s="113">
        <v>21803900.18</v>
      </c>
    </row>
    <row r="99" spans="1:5" ht="21.95" customHeight="1">
      <c r="A99" s="111" t="s">
        <v>750</v>
      </c>
      <c r="B99" s="112">
        <v>24916327.579999998</v>
      </c>
      <c r="C99" s="112">
        <v>10828954</v>
      </c>
      <c r="D99" s="112">
        <v>3797114.55</v>
      </c>
      <c r="E99" s="113">
        <v>31948167.030000001</v>
      </c>
    </row>
    <row r="100" spans="1:5" ht="21.95" customHeight="1">
      <c r="A100" s="111" t="s">
        <v>751</v>
      </c>
      <c r="B100" s="112">
        <v>132478335.52</v>
      </c>
      <c r="C100" s="112">
        <v>93350000</v>
      </c>
      <c r="D100" s="112">
        <v>527458.91</v>
      </c>
      <c r="E100" s="113">
        <v>225300876.61000001</v>
      </c>
    </row>
    <row r="101" spans="1:5" ht="21.95" customHeight="1">
      <c r="A101" s="111" t="s">
        <v>752</v>
      </c>
      <c r="B101" s="112">
        <v>13713319.26</v>
      </c>
      <c r="C101" s="112">
        <v>0</v>
      </c>
      <c r="D101" s="112">
        <v>13713319.26</v>
      </c>
      <c r="E101" s="113">
        <v>0</v>
      </c>
    </row>
    <row r="102" spans="1:5" ht="21.95" customHeight="1">
      <c r="A102" s="111" t="s">
        <v>753</v>
      </c>
      <c r="B102" s="112">
        <v>300</v>
      </c>
      <c r="C102" s="112">
        <v>0</v>
      </c>
      <c r="D102" s="112">
        <v>0</v>
      </c>
      <c r="E102" s="113">
        <v>300</v>
      </c>
    </row>
    <row r="103" spans="1:5" ht="21.95" customHeight="1">
      <c r="A103" s="134" t="s">
        <v>126</v>
      </c>
      <c r="B103" s="135">
        <v>428435628.19999999</v>
      </c>
      <c r="C103" s="135">
        <v>228079.95</v>
      </c>
      <c r="D103" s="135">
        <v>56626183.200000003</v>
      </c>
      <c r="E103" s="136">
        <v>372037524.94999999</v>
      </c>
    </row>
    <row r="104" spans="1:5" ht="21.95" customHeight="1">
      <c r="A104" s="111" t="s">
        <v>324</v>
      </c>
      <c r="B104" s="112">
        <v>10099994.32</v>
      </c>
      <c r="C104" s="112">
        <v>0</v>
      </c>
      <c r="D104" s="112">
        <v>0</v>
      </c>
      <c r="E104" s="113">
        <v>10099994.32</v>
      </c>
    </row>
    <row r="105" spans="1:5" ht="21.95" customHeight="1">
      <c r="A105" s="111" t="s">
        <v>325</v>
      </c>
      <c r="B105" s="112">
        <v>67104958.280000001</v>
      </c>
      <c r="C105" s="112">
        <v>177435.95</v>
      </c>
      <c r="D105" s="112">
        <v>20022246.379999999</v>
      </c>
      <c r="E105" s="113">
        <v>47260147.850000001</v>
      </c>
    </row>
    <row r="106" spans="1:5" ht="21.95" customHeight="1">
      <c r="A106" s="111" t="s">
        <v>326</v>
      </c>
      <c r="B106" s="112">
        <v>351230675.60000002</v>
      </c>
      <c r="C106" s="112">
        <v>50644</v>
      </c>
      <c r="D106" s="112">
        <v>36603936.82</v>
      </c>
      <c r="E106" s="113">
        <v>314677382.77999997</v>
      </c>
    </row>
    <row r="107" spans="1:5" ht="21.95" customHeight="1">
      <c r="A107" s="134" t="s">
        <v>104</v>
      </c>
      <c r="B107" s="135">
        <v>9208061177.9099998</v>
      </c>
      <c r="C107" s="135">
        <v>17257769426.02</v>
      </c>
      <c r="D107" s="135">
        <v>11596457544.379999</v>
      </c>
      <c r="E107" s="136">
        <v>14869373059.549999</v>
      </c>
    </row>
    <row r="108" spans="1:5" ht="21.95" customHeight="1">
      <c r="A108" s="111" t="s">
        <v>327</v>
      </c>
      <c r="B108" s="112">
        <v>84018250.280000001</v>
      </c>
      <c r="C108" s="112">
        <v>0</v>
      </c>
      <c r="D108" s="112">
        <v>0</v>
      </c>
      <c r="E108" s="113">
        <v>84018250.280000001</v>
      </c>
    </row>
    <row r="109" spans="1:5" ht="21.95" customHeight="1">
      <c r="A109" s="111" t="s">
        <v>328</v>
      </c>
      <c r="B109" s="112">
        <v>7066443600.3599997</v>
      </c>
      <c r="C109" s="112">
        <v>6879548383.6400003</v>
      </c>
      <c r="D109" s="112">
        <v>5889403110.8100004</v>
      </c>
      <c r="E109" s="113">
        <v>8056588873.1899996</v>
      </c>
    </row>
    <row r="110" spans="1:5" ht="21.95" customHeight="1">
      <c r="A110" s="111" t="s">
        <v>329</v>
      </c>
      <c r="B110" s="112">
        <v>1550587.16</v>
      </c>
      <c r="C110" s="112">
        <v>0</v>
      </c>
      <c r="D110" s="112">
        <v>0</v>
      </c>
      <c r="E110" s="113">
        <v>1550587.16</v>
      </c>
    </row>
    <row r="111" spans="1:5" ht="21.95" customHeight="1">
      <c r="A111" s="111" t="s">
        <v>330</v>
      </c>
      <c r="B111" s="112">
        <v>81705057.549999997</v>
      </c>
      <c r="C111" s="112">
        <v>1063922.27</v>
      </c>
      <c r="D111" s="112">
        <v>82729957.200000003</v>
      </c>
      <c r="E111" s="113">
        <v>39022.620000000003</v>
      </c>
    </row>
    <row r="112" spans="1:5" ht="21.95" customHeight="1">
      <c r="A112" s="111" t="s">
        <v>331</v>
      </c>
      <c r="B112" s="112">
        <v>10728521.16</v>
      </c>
      <c r="C112" s="112">
        <v>4254.91</v>
      </c>
      <c r="D112" s="112">
        <v>11023.21</v>
      </c>
      <c r="E112" s="113">
        <v>10721752.859999999</v>
      </c>
    </row>
    <row r="113" spans="1:5" ht="21.95" customHeight="1">
      <c r="A113" s="111" t="s">
        <v>332</v>
      </c>
      <c r="B113" s="112">
        <v>43957167.770000003</v>
      </c>
      <c r="C113" s="112">
        <v>0</v>
      </c>
      <c r="D113" s="112">
        <v>89623.09</v>
      </c>
      <c r="E113" s="113">
        <v>43867544.68</v>
      </c>
    </row>
    <row r="114" spans="1:5" ht="21.95" customHeight="1">
      <c r="A114" s="111" t="s">
        <v>333</v>
      </c>
      <c r="B114" s="112">
        <v>750</v>
      </c>
      <c r="C114" s="112">
        <v>0</v>
      </c>
      <c r="D114" s="112">
        <v>0</v>
      </c>
      <c r="E114" s="113">
        <v>750</v>
      </c>
    </row>
    <row r="115" spans="1:5" ht="21.95" customHeight="1">
      <c r="A115" s="111" t="s">
        <v>334</v>
      </c>
      <c r="B115" s="112">
        <v>274.86</v>
      </c>
      <c r="C115" s="112">
        <v>0</v>
      </c>
      <c r="D115" s="112">
        <v>0</v>
      </c>
      <c r="E115" s="113">
        <v>274.86</v>
      </c>
    </row>
    <row r="116" spans="1:5" ht="21.95" customHeight="1">
      <c r="A116" s="111" t="s">
        <v>335</v>
      </c>
      <c r="B116" s="112">
        <v>315621.28999999998</v>
      </c>
      <c r="C116" s="112">
        <v>0</v>
      </c>
      <c r="D116" s="112">
        <v>0</v>
      </c>
      <c r="E116" s="113">
        <v>315621.28999999998</v>
      </c>
    </row>
    <row r="117" spans="1:5" ht="21.95" customHeight="1">
      <c r="A117" s="111" t="s">
        <v>336</v>
      </c>
      <c r="B117" s="112">
        <v>104575475.78</v>
      </c>
      <c r="C117" s="112">
        <v>0</v>
      </c>
      <c r="D117" s="112">
        <v>0</v>
      </c>
      <c r="E117" s="113">
        <v>104575475.78</v>
      </c>
    </row>
    <row r="118" spans="1:5" ht="21.95" customHeight="1">
      <c r="A118" s="111" t="s">
        <v>337</v>
      </c>
      <c r="B118" s="112">
        <v>58958791.890000001</v>
      </c>
      <c r="C118" s="112">
        <v>0</v>
      </c>
      <c r="D118" s="112">
        <v>0</v>
      </c>
      <c r="E118" s="113">
        <v>58958791.890000001</v>
      </c>
    </row>
    <row r="119" spans="1:5" ht="21.95" customHeight="1">
      <c r="A119" s="111" t="s">
        <v>338</v>
      </c>
      <c r="B119" s="112">
        <v>32523281.079999998</v>
      </c>
      <c r="C119" s="112">
        <v>0</v>
      </c>
      <c r="D119" s="112">
        <v>0</v>
      </c>
      <c r="E119" s="113">
        <v>32523281.079999998</v>
      </c>
    </row>
    <row r="120" spans="1:5" ht="21.95" customHeight="1">
      <c r="A120" s="111" t="s">
        <v>757</v>
      </c>
      <c r="B120" s="112">
        <v>1113674.07</v>
      </c>
      <c r="C120" s="112">
        <v>0</v>
      </c>
      <c r="D120" s="112">
        <v>0</v>
      </c>
      <c r="E120" s="113">
        <v>1113674.07</v>
      </c>
    </row>
    <row r="121" spans="1:5" ht="21.95" customHeight="1">
      <c r="A121" s="111" t="s">
        <v>340</v>
      </c>
      <c r="B121" s="112">
        <v>23904065.530000001</v>
      </c>
      <c r="C121" s="112">
        <v>3286973.67</v>
      </c>
      <c r="D121" s="112">
        <v>10475442.310000001</v>
      </c>
      <c r="E121" s="113">
        <v>16715596.890000001</v>
      </c>
    </row>
    <row r="122" spans="1:5" ht="21.95" customHeight="1">
      <c r="A122" s="111" t="s">
        <v>341</v>
      </c>
      <c r="B122" s="112">
        <v>106677190.19</v>
      </c>
      <c r="C122" s="112">
        <v>0</v>
      </c>
      <c r="D122" s="112">
        <v>0</v>
      </c>
      <c r="E122" s="113">
        <v>106677190.19</v>
      </c>
    </row>
    <row r="123" spans="1:5" ht="21.95" customHeight="1">
      <c r="A123" s="111" t="s">
        <v>342</v>
      </c>
      <c r="B123" s="112">
        <v>1259140152.54</v>
      </c>
      <c r="C123" s="112">
        <v>0</v>
      </c>
      <c r="D123" s="112">
        <v>0</v>
      </c>
      <c r="E123" s="113">
        <v>1259140152.54</v>
      </c>
    </row>
    <row r="124" spans="1:5" ht="21.95" customHeight="1">
      <c r="A124" s="111" t="s">
        <v>343</v>
      </c>
      <c r="B124" s="112">
        <v>231317332.19999999</v>
      </c>
      <c r="C124" s="112">
        <v>149681.26999999999</v>
      </c>
      <c r="D124" s="112">
        <v>32177.5</v>
      </c>
      <c r="E124" s="113">
        <v>231434835.97</v>
      </c>
    </row>
    <row r="125" spans="1:5" ht="21.95" customHeight="1">
      <c r="A125" s="111" t="s">
        <v>768</v>
      </c>
      <c r="B125" s="112">
        <v>30257179.920000002</v>
      </c>
      <c r="C125" s="112">
        <v>0</v>
      </c>
      <c r="D125" s="112">
        <v>0</v>
      </c>
      <c r="E125" s="113">
        <v>30257179.920000002</v>
      </c>
    </row>
    <row r="126" spans="1:5" ht="21.95" customHeight="1">
      <c r="A126" s="111" t="s">
        <v>769</v>
      </c>
      <c r="B126" s="112">
        <v>70600086.480000004</v>
      </c>
      <c r="C126" s="112">
        <v>0</v>
      </c>
      <c r="D126" s="112">
        <v>0</v>
      </c>
      <c r="E126" s="113">
        <v>70600086.480000004</v>
      </c>
    </row>
    <row r="127" spans="1:5" ht="21.95" customHeight="1">
      <c r="A127" s="111" t="s">
        <v>344</v>
      </c>
      <c r="B127" s="112">
        <v>274117.56</v>
      </c>
      <c r="C127" s="112">
        <v>10373716210.26</v>
      </c>
      <c r="D127" s="112">
        <v>5613716210.2600002</v>
      </c>
      <c r="E127" s="113">
        <v>4760274117.5600004</v>
      </c>
    </row>
    <row r="128" spans="1:5" ht="21.95" customHeight="1">
      <c r="A128" s="111" t="s">
        <v>650</v>
      </c>
      <c r="B128" s="112">
        <v>0.24</v>
      </c>
      <c r="C128" s="112">
        <v>0</v>
      </c>
      <c r="D128" s="112">
        <v>0</v>
      </c>
      <c r="E128" s="113">
        <v>0.24</v>
      </c>
    </row>
    <row r="129" spans="1:5" ht="21.95" customHeight="1">
      <c r="A129" s="134" t="s">
        <v>127</v>
      </c>
      <c r="B129" s="135">
        <v>46155049439.220001</v>
      </c>
      <c r="C129" s="135">
        <v>12941873795.870001</v>
      </c>
      <c r="D129" s="135">
        <v>26203144364.419998</v>
      </c>
      <c r="E129" s="136">
        <v>32893778870.669998</v>
      </c>
    </row>
    <row r="130" spans="1:5" ht="21.95" customHeight="1">
      <c r="A130" s="111" t="s">
        <v>345</v>
      </c>
      <c r="B130" s="112">
        <v>64659566.270000003</v>
      </c>
      <c r="C130" s="112">
        <v>210647496.66</v>
      </c>
      <c r="D130" s="112">
        <v>257000000</v>
      </c>
      <c r="E130" s="113">
        <v>18307062.93</v>
      </c>
    </row>
    <row r="131" spans="1:5" ht="21.95" customHeight="1">
      <c r="A131" s="111" t="s">
        <v>346</v>
      </c>
      <c r="B131" s="112">
        <v>9686096.7100000009</v>
      </c>
      <c r="C131" s="112">
        <v>921706.67</v>
      </c>
      <c r="D131" s="112">
        <v>0</v>
      </c>
      <c r="E131" s="113">
        <v>10607803.380000001</v>
      </c>
    </row>
    <row r="132" spans="1:5" ht="21.95" customHeight="1">
      <c r="A132" s="111" t="s">
        <v>347</v>
      </c>
      <c r="B132" s="112">
        <v>628435116.73000002</v>
      </c>
      <c r="C132" s="112">
        <v>359628763.73000002</v>
      </c>
      <c r="D132" s="112">
        <v>682000000</v>
      </c>
      <c r="E132" s="113">
        <v>306063880.45999998</v>
      </c>
    </row>
    <row r="133" spans="1:5" ht="21.95" customHeight="1">
      <c r="A133" s="111" t="s">
        <v>348</v>
      </c>
      <c r="B133" s="112">
        <v>152287.67000000001</v>
      </c>
      <c r="C133" s="112">
        <v>1246923.6000000001</v>
      </c>
      <c r="D133" s="112">
        <v>692004.87</v>
      </c>
      <c r="E133" s="113">
        <v>707206.4</v>
      </c>
    </row>
    <row r="134" spans="1:5" ht="21.95" customHeight="1">
      <c r="A134" s="111" t="s">
        <v>349</v>
      </c>
      <c r="B134" s="112">
        <v>10404585494.67</v>
      </c>
      <c r="C134" s="112">
        <v>8669991423.3999996</v>
      </c>
      <c r="D134" s="112">
        <v>18933204115.330002</v>
      </c>
      <c r="E134" s="113">
        <v>141372802.74000001</v>
      </c>
    </row>
    <row r="135" spans="1:5" ht="21.95" customHeight="1">
      <c r="A135" s="111" t="s">
        <v>350</v>
      </c>
      <c r="B135" s="112">
        <v>72095766.170000002</v>
      </c>
      <c r="C135" s="112">
        <v>37716763.710000001</v>
      </c>
      <c r="D135" s="112">
        <v>0</v>
      </c>
      <c r="E135" s="113">
        <v>109812529.88</v>
      </c>
    </row>
    <row r="136" spans="1:5" ht="21.95" customHeight="1">
      <c r="A136" s="111" t="s">
        <v>351</v>
      </c>
      <c r="B136" s="112">
        <v>9659694197.9500008</v>
      </c>
      <c r="C136" s="112">
        <v>36415379.810000002</v>
      </c>
      <c r="D136" s="112">
        <v>973248244.22000003</v>
      </c>
      <c r="E136" s="113">
        <v>8722861333.5400009</v>
      </c>
    </row>
    <row r="137" spans="1:5" ht="21.95" customHeight="1">
      <c r="A137" s="111" t="s">
        <v>352</v>
      </c>
      <c r="B137" s="112">
        <v>21634882556.759998</v>
      </c>
      <c r="C137" s="112">
        <v>65361753.799999997</v>
      </c>
      <c r="D137" s="112">
        <v>0</v>
      </c>
      <c r="E137" s="113">
        <v>21700244310.560001</v>
      </c>
    </row>
    <row r="138" spans="1:5" ht="21.95" customHeight="1">
      <c r="A138" s="111" t="s">
        <v>353</v>
      </c>
      <c r="B138" s="112">
        <v>3084340521.79</v>
      </c>
      <c r="C138" s="112">
        <v>1852514413.51</v>
      </c>
      <c r="D138" s="112">
        <v>3354000000</v>
      </c>
      <c r="E138" s="113">
        <v>1582854935.3</v>
      </c>
    </row>
    <row r="139" spans="1:5" ht="21.95" customHeight="1">
      <c r="A139" s="111" t="s">
        <v>354</v>
      </c>
      <c r="B139" s="112">
        <v>494749760.49000001</v>
      </c>
      <c r="C139" s="112">
        <v>1297928569.1300001</v>
      </c>
      <c r="D139" s="112">
        <v>1569000000</v>
      </c>
      <c r="E139" s="113">
        <v>223678329.62</v>
      </c>
    </row>
    <row r="140" spans="1:5" ht="21.95" customHeight="1">
      <c r="A140" s="111" t="s">
        <v>355</v>
      </c>
      <c r="B140" s="112">
        <v>68276885.150000006</v>
      </c>
      <c r="C140" s="112">
        <v>382093716.42000002</v>
      </c>
      <c r="D140" s="112">
        <v>434000000</v>
      </c>
      <c r="E140" s="113">
        <v>16370601.57</v>
      </c>
    </row>
    <row r="141" spans="1:5" ht="21.95" customHeight="1">
      <c r="A141" s="111" t="s">
        <v>356</v>
      </c>
      <c r="B141" s="112">
        <v>20923212.539999999</v>
      </c>
      <c r="C141" s="112">
        <v>24384366.190000001</v>
      </c>
      <c r="D141" s="112">
        <v>0</v>
      </c>
      <c r="E141" s="113">
        <v>45307578.729999997</v>
      </c>
    </row>
    <row r="142" spans="1:5" ht="21.95" customHeight="1">
      <c r="A142" s="111" t="s">
        <v>357</v>
      </c>
      <c r="B142" s="112">
        <v>12567976.32</v>
      </c>
      <c r="C142" s="112">
        <v>3022519.24</v>
      </c>
      <c r="D142" s="112">
        <v>0</v>
      </c>
      <c r="E142" s="113">
        <v>15590495.560000001</v>
      </c>
    </row>
    <row r="143" spans="1:5" ht="21.95" customHeight="1">
      <c r="A143" s="134" t="s">
        <v>128</v>
      </c>
      <c r="B143" s="135">
        <v>10863381735.35</v>
      </c>
      <c r="C143" s="135">
        <v>1638931241.8599999</v>
      </c>
      <c r="D143" s="135">
        <v>8876951530.4899998</v>
      </c>
      <c r="E143" s="136">
        <v>3625361446.7199998</v>
      </c>
    </row>
    <row r="144" spans="1:5" ht="21.95" customHeight="1">
      <c r="A144" s="111" t="s">
        <v>358</v>
      </c>
      <c r="B144" s="112">
        <v>947747801.40999997</v>
      </c>
      <c r="C144" s="112">
        <v>54045.16</v>
      </c>
      <c r="D144" s="112">
        <v>2572175.71</v>
      </c>
      <c r="E144" s="113">
        <v>945229670.86000001</v>
      </c>
    </row>
    <row r="145" spans="1:5" ht="21.95" customHeight="1">
      <c r="A145" s="111" t="s">
        <v>359</v>
      </c>
      <c r="B145" s="112">
        <v>866890577.29999995</v>
      </c>
      <c r="C145" s="112">
        <v>17061936.350000001</v>
      </c>
      <c r="D145" s="112">
        <v>866890577.29999995</v>
      </c>
      <c r="E145" s="113">
        <v>17061936.350000001</v>
      </c>
    </row>
    <row r="146" spans="1:5" ht="21.95" customHeight="1">
      <c r="A146" s="111" t="s">
        <v>360</v>
      </c>
      <c r="B146" s="112">
        <v>94501307.379999995</v>
      </c>
      <c r="C146" s="112">
        <v>3237060.23</v>
      </c>
      <c r="D146" s="112">
        <v>94501307.379999995</v>
      </c>
      <c r="E146" s="113">
        <v>3237060.23</v>
      </c>
    </row>
    <row r="147" spans="1:5" ht="21.95" customHeight="1">
      <c r="A147" s="111" t="s">
        <v>361</v>
      </c>
      <c r="B147" s="112">
        <v>53090138.219999999</v>
      </c>
      <c r="C147" s="112">
        <v>1925605.63</v>
      </c>
      <c r="D147" s="112">
        <v>53090138.219999999</v>
      </c>
      <c r="E147" s="113">
        <v>1925605.63</v>
      </c>
    </row>
    <row r="148" spans="1:5" ht="21.95" customHeight="1">
      <c r="A148" s="111" t="s">
        <v>362</v>
      </c>
      <c r="B148" s="112">
        <v>468464088.13</v>
      </c>
      <c r="C148" s="112">
        <v>7433763.0199999996</v>
      </c>
      <c r="D148" s="112">
        <v>468464088.13</v>
      </c>
      <c r="E148" s="113">
        <v>7433763.0199999996</v>
      </c>
    </row>
    <row r="149" spans="1:5" ht="21.95" customHeight="1">
      <c r="A149" s="111" t="s">
        <v>363</v>
      </c>
      <c r="B149" s="112">
        <v>11858224</v>
      </c>
      <c r="C149" s="112">
        <v>1367404.15</v>
      </c>
      <c r="D149" s="112">
        <v>12790748.93</v>
      </c>
      <c r="E149" s="113">
        <v>434879.22</v>
      </c>
    </row>
    <row r="150" spans="1:5" ht="21.95" customHeight="1">
      <c r="A150" s="111" t="s">
        <v>364</v>
      </c>
      <c r="B150" s="112">
        <v>179979298.12</v>
      </c>
      <c r="C150" s="112">
        <v>4507382</v>
      </c>
      <c r="D150" s="112">
        <v>179979298.12</v>
      </c>
      <c r="E150" s="113">
        <v>4507382</v>
      </c>
    </row>
    <row r="151" spans="1:5" ht="21.95" customHeight="1">
      <c r="A151" s="111" t="s">
        <v>365</v>
      </c>
      <c r="B151" s="112">
        <v>175681922.24000001</v>
      </c>
      <c r="C151" s="112">
        <v>2273582.4500000002</v>
      </c>
      <c r="D151" s="112">
        <v>175681922.24000001</v>
      </c>
      <c r="E151" s="113">
        <v>2273582.4500000002</v>
      </c>
    </row>
    <row r="152" spans="1:5" ht="21.95" customHeight="1">
      <c r="A152" s="111" t="s">
        <v>366</v>
      </c>
      <c r="B152" s="112">
        <v>70097251.849999994</v>
      </c>
      <c r="C152" s="112">
        <v>1498571.94</v>
      </c>
      <c r="D152" s="112">
        <v>70097251.849999994</v>
      </c>
      <c r="E152" s="113">
        <v>1498571.94</v>
      </c>
    </row>
    <row r="153" spans="1:5" ht="21.95" customHeight="1">
      <c r="A153" s="111" t="s">
        <v>367</v>
      </c>
      <c r="B153" s="112">
        <v>153466670.19</v>
      </c>
      <c r="C153" s="112">
        <v>3758861.85</v>
      </c>
      <c r="D153" s="112">
        <v>153466670.19</v>
      </c>
      <c r="E153" s="113">
        <v>3758861.85</v>
      </c>
    </row>
    <row r="154" spans="1:5" ht="21.95" customHeight="1">
      <c r="A154" s="111" t="s">
        <v>368</v>
      </c>
      <c r="B154" s="112">
        <v>55113439.009999998</v>
      </c>
      <c r="C154" s="112">
        <v>1692483.14</v>
      </c>
      <c r="D154" s="112">
        <v>55113439.009999998</v>
      </c>
      <c r="E154" s="113">
        <v>1692483.14</v>
      </c>
    </row>
    <row r="155" spans="1:5" ht="21.95" customHeight="1">
      <c r="A155" s="111" t="s">
        <v>369</v>
      </c>
      <c r="B155" s="112">
        <v>450873335.77999997</v>
      </c>
      <c r="C155" s="112">
        <v>14744145.82</v>
      </c>
      <c r="D155" s="112">
        <v>450873335.77999997</v>
      </c>
      <c r="E155" s="113">
        <v>14744145.82</v>
      </c>
    </row>
    <row r="156" spans="1:5" ht="21.95" customHeight="1">
      <c r="A156" s="111" t="s">
        <v>370</v>
      </c>
      <c r="B156" s="112">
        <v>327435226.80000001</v>
      </c>
      <c r="C156" s="112">
        <v>10263756.210000001</v>
      </c>
      <c r="D156" s="112">
        <v>327435226.80000001</v>
      </c>
      <c r="E156" s="113">
        <v>10263756.210000001</v>
      </c>
    </row>
    <row r="157" spans="1:5" ht="21.95" customHeight="1">
      <c r="A157" s="111" t="s">
        <v>371</v>
      </c>
      <c r="B157" s="112">
        <v>23557450.34</v>
      </c>
      <c r="C157" s="112">
        <v>22296396.370000001</v>
      </c>
      <c r="D157" s="112">
        <v>45416721.68</v>
      </c>
      <c r="E157" s="113">
        <v>437125.03</v>
      </c>
    </row>
    <row r="158" spans="1:5" ht="21.95" customHeight="1">
      <c r="A158" s="111" t="s">
        <v>372</v>
      </c>
      <c r="B158" s="112">
        <v>618224347.05999994</v>
      </c>
      <c r="C158" s="112">
        <v>7538033.7800000003</v>
      </c>
      <c r="D158" s="112">
        <v>618224347.05999994</v>
      </c>
      <c r="E158" s="113">
        <v>7538033.7800000003</v>
      </c>
    </row>
    <row r="159" spans="1:5" ht="21.95" customHeight="1">
      <c r="A159" s="111" t="s">
        <v>373</v>
      </c>
      <c r="B159" s="112">
        <v>134848347.22999999</v>
      </c>
      <c r="C159" s="112">
        <v>4606392.16</v>
      </c>
      <c r="D159" s="112">
        <v>134848347.22999999</v>
      </c>
      <c r="E159" s="113">
        <v>4606392.16</v>
      </c>
    </row>
    <row r="160" spans="1:5" ht="21.95" customHeight="1">
      <c r="A160" s="111" t="s">
        <v>374</v>
      </c>
      <c r="B160" s="112">
        <v>39787020.07</v>
      </c>
      <c r="C160" s="112">
        <v>970208.06</v>
      </c>
      <c r="D160" s="112">
        <v>39787020.07</v>
      </c>
      <c r="E160" s="113">
        <v>970208.06</v>
      </c>
    </row>
    <row r="161" spans="1:5" ht="21.95" customHeight="1">
      <c r="A161" s="111" t="s">
        <v>375</v>
      </c>
      <c r="B161" s="112">
        <v>67978821.129999995</v>
      </c>
      <c r="C161" s="112">
        <v>1323967.75</v>
      </c>
      <c r="D161" s="112">
        <v>67978947.840000004</v>
      </c>
      <c r="E161" s="113">
        <v>1323841.04</v>
      </c>
    </row>
    <row r="162" spans="1:5" ht="21.95" customHeight="1">
      <c r="A162" s="111" t="s">
        <v>376</v>
      </c>
      <c r="B162" s="112">
        <v>652326022.63999999</v>
      </c>
      <c r="C162" s="112">
        <v>10116725.300000001</v>
      </c>
      <c r="D162" s="112">
        <v>652326022.63999999</v>
      </c>
      <c r="E162" s="113">
        <v>10116725.300000001</v>
      </c>
    </row>
    <row r="163" spans="1:5" ht="21.95" customHeight="1">
      <c r="A163" s="111" t="s">
        <v>377</v>
      </c>
      <c r="B163" s="112">
        <v>1736150378.0799999</v>
      </c>
      <c r="C163" s="112">
        <v>61998394.539999999</v>
      </c>
      <c r="D163" s="112">
        <v>1736150378.0799999</v>
      </c>
      <c r="E163" s="113">
        <v>61998394.539999999</v>
      </c>
    </row>
    <row r="164" spans="1:5" ht="21.95" customHeight="1">
      <c r="A164" s="111" t="s">
        <v>378</v>
      </c>
      <c r="B164" s="112">
        <v>13579673.43</v>
      </c>
      <c r="C164" s="112">
        <v>353877.43</v>
      </c>
      <c r="D164" s="112">
        <v>13579673.43</v>
      </c>
      <c r="E164" s="113">
        <v>353877.43</v>
      </c>
    </row>
    <row r="165" spans="1:5" ht="21.95" customHeight="1">
      <c r="A165" s="111" t="s">
        <v>379</v>
      </c>
      <c r="B165" s="112">
        <v>131065729.37</v>
      </c>
      <c r="C165" s="112">
        <v>8959501.1199999992</v>
      </c>
      <c r="D165" s="112">
        <v>131065729.37</v>
      </c>
      <c r="E165" s="113">
        <v>8959501.1199999992</v>
      </c>
    </row>
    <row r="166" spans="1:5" ht="21.95" customHeight="1">
      <c r="A166" s="111" t="s">
        <v>380</v>
      </c>
      <c r="B166" s="112">
        <v>288855276.08999997</v>
      </c>
      <c r="C166" s="112">
        <v>0</v>
      </c>
      <c r="D166" s="112">
        <v>0</v>
      </c>
      <c r="E166" s="113">
        <v>288855276.08999997</v>
      </c>
    </row>
    <row r="167" spans="1:5" ht="21.95" customHeight="1">
      <c r="A167" s="111" t="s">
        <v>381</v>
      </c>
      <c r="B167" s="112">
        <v>18973910.73</v>
      </c>
      <c r="C167" s="112">
        <v>21300913.600000001</v>
      </c>
      <c r="D167" s="112">
        <v>0</v>
      </c>
      <c r="E167" s="113">
        <v>40274824.329999998</v>
      </c>
    </row>
    <row r="168" spans="1:5" ht="21.95" customHeight="1">
      <c r="A168" s="111" t="s">
        <v>382</v>
      </c>
      <c r="B168" s="112">
        <v>8236538.4000000004</v>
      </c>
      <c r="C168" s="112">
        <v>27522.35</v>
      </c>
      <c r="D168" s="112">
        <v>0</v>
      </c>
      <c r="E168" s="113">
        <v>8264060.75</v>
      </c>
    </row>
    <row r="169" spans="1:5" ht="21.95" customHeight="1">
      <c r="A169" s="111" t="s">
        <v>383</v>
      </c>
      <c r="B169" s="112">
        <v>343158617.55000001</v>
      </c>
      <c r="C169" s="112">
        <v>116046555.04000001</v>
      </c>
      <c r="D169" s="112">
        <v>0</v>
      </c>
      <c r="E169" s="113">
        <v>459205172.58999997</v>
      </c>
    </row>
    <row r="170" spans="1:5" ht="21.95" customHeight="1">
      <c r="A170" s="111" t="s">
        <v>384</v>
      </c>
      <c r="B170" s="112">
        <v>14265.13</v>
      </c>
      <c r="C170" s="112">
        <v>36300206.789999999</v>
      </c>
      <c r="D170" s="112">
        <v>36314471.920000002</v>
      </c>
      <c r="E170" s="113">
        <v>0</v>
      </c>
    </row>
    <row r="171" spans="1:5" ht="21.95" customHeight="1">
      <c r="A171" s="111" t="s">
        <v>385</v>
      </c>
      <c r="B171" s="112">
        <v>903106.83</v>
      </c>
      <c r="C171" s="112">
        <v>1773079.27</v>
      </c>
      <c r="D171" s="112">
        <v>0</v>
      </c>
      <c r="E171" s="113">
        <v>2676186.1</v>
      </c>
    </row>
    <row r="172" spans="1:5" ht="21.95" customHeight="1">
      <c r="A172" s="111" t="s">
        <v>386</v>
      </c>
      <c r="B172" s="112">
        <v>11638362.060000001</v>
      </c>
      <c r="C172" s="112">
        <v>130951098.90000001</v>
      </c>
      <c r="D172" s="112">
        <v>0</v>
      </c>
      <c r="E172" s="113">
        <v>142589460.96000001</v>
      </c>
    </row>
    <row r="173" spans="1:5" ht="21.95" customHeight="1">
      <c r="A173" s="111" t="s">
        <v>387</v>
      </c>
      <c r="B173" s="112">
        <v>147453859.68000001</v>
      </c>
      <c r="C173" s="112">
        <v>43781750.659999996</v>
      </c>
      <c r="D173" s="112">
        <v>0</v>
      </c>
      <c r="E173" s="113">
        <v>191235610.34</v>
      </c>
    </row>
    <row r="174" spans="1:5" ht="21.95" customHeight="1">
      <c r="A174" s="111" t="s">
        <v>388</v>
      </c>
      <c r="B174" s="112">
        <v>99941205.299999997</v>
      </c>
      <c r="C174" s="112">
        <v>6040480.3799999999</v>
      </c>
      <c r="D174" s="112">
        <v>0</v>
      </c>
      <c r="E174" s="113">
        <v>105981685.68000001</v>
      </c>
    </row>
    <row r="175" spans="1:5" ht="21.95" customHeight="1">
      <c r="A175" s="111" t="s">
        <v>389</v>
      </c>
      <c r="B175" s="112">
        <v>121766423.16</v>
      </c>
      <c r="C175" s="112">
        <v>13054703.48</v>
      </c>
      <c r="D175" s="112">
        <v>0</v>
      </c>
      <c r="E175" s="113">
        <v>134821126.63999999</v>
      </c>
    </row>
    <row r="176" spans="1:5" ht="21.95" customHeight="1">
      <c r="A176" s="111" t="s">
        <v>390</v>
      </c>
      <c r="B176" s="112">
        <v>0</v>
      </c>
      <c r="C176" s="112">
        <v>88752010.510000005</v>
      </c>
      <c r="D176" s="112">
        <v>0</v>
      </c>
      <c r="E176" s="113">
        <v>88752010.510000005</v>
      </c>
    </row>
    <row r="177" spans="1:5" ht="21.95" customHeight="1">
      <c r="A177" s="111" t="s">
        <v>391</v>
      </c>
      <c r="B177" s="112">
        <v>9359109.0700000003</v>
      </c>
      <c r="C177" s="112">
        <v>79281735.469999999</v>
      </c>
      <c r="D177" s="112">
        <v>56682619.579999998</v>
      </c>
      <c r="E177" s="113">
        <v>31958224.960000001</v>
      </c>
    </row>
    <row r="178" spans="1:5" ht="21.95" customHeight="1">
      <c r="A178" s="111" t="s">
        <v>392</v>
      </c>
      <c r="B178" s="112">
        <v>339200868.54000002</v>
      </c>
      <c r="C178" s="112">
        <v>3615054.68</v>
      </c>
      <c r="D178" s="112">
        <v>330000000</v>
      </c>
      <c r="E178" s="113">
        <v>12815923.220000001</v>
      </c>
    </row>
    <row r="179" spans="1:5" ht="21.95" customHeight="1">
      <c r="A179" s="111" t="s">
        <v>393</v>
      </c>
      <c r="B179" s="112">
        <v>94185722.319999993</v>
      </c>
      <c r="C179" s="112">
        <v>25113843.18</v>
      </c>
      <c r="D179" s="112">
        <v>0</v>
      </c>
      <c r="E179" s="113">
        <v>119299565.5</v>
      </c>
    </row>
    <row r="180" spans="1:5" ht="21.95" customHeight="1">
      <c r="A180" s="111" t="s">
        <v>394</v>
      </c>
      <c r="B180" s="112">
        <v>19700005.760000002</v>
      </c>
      <c r="C180" s="112">
        <v>0</v>
      </c>
      <c r="D180" s="112">
        <v>0</v>
      </c>
      <c r="E180" s="113">
        <v>19700005.760000002</v>
      </c>
    </row>
    <row r="181" spans="1:5" ht="21.95" customHeight="1">
      <c r="A181" s="111" t="s">
        <v>395</v>
      </c>
      <c r="B181" s="112">
        <v>71351.25</v>
      </c>
      <c r="C181" s="112">
        <v>23376292.32</v>
      </c>
      <c r="D181" s="112">
        <v>60560.4</v>
      </c>
      <c r="E181" s="113">
        <v>23387083.170000002</v>
      </c>
    </row>
    <row r="182" spans="1:5" ht="21.95" customHeight="1">
      <c r="A182" s="111" t="s">
        <v>654</v>
      </c>
      <c r="B182" s="112">
        <v>0</v>
      </c>
      <c r="C182" s="112">
        <v>4518694.71</v>
      </c>
      <c r="D182" s="112">
        <v>4518694.71</v>
      </c>
      <c r="E182" s="113">
        <v>0</v>
      </c>
    </row>
    <row r="183" spans="1:5" ht="21.95" customHeight="1">
      <c r="A183" s="111" t="s">
        <v>396</v>
      </c>
      <c r="B183" s="112">
        <v>14188.47</v>
      </c>
      <c r="C183" s="112">
        <v>12498718.6</v>
      </c>
      <c r="D183" s="112">
        <v>8672978.8000000007</v>
      </c>
      <c r="E183" s="113">
        <v>3839928.27</v>
      </c>
    </row>
    <row r="184" spans="1:5" ht="21.95" customHeight="1">
      <c r="A184" s="111" t="s">
        <v>397</v>
      </c>
      <c r="B184" s="112">
        <v>22492503.5</v>
      </c>
      <c r="C184" s="112">
        <v>35814716.579999998</v>
      </c>
      <c r="D184" s="112">
        <v>22492503.5</v>
      </c>
      <c r="E184" s="113">
        <v>35814716.579999998</v>
      </c>
    </row>
    <row r="185" spans="1:5" ht="21.95" customHeight="1">
      <c r="A185" s="111" t="s">
        <v>398</v>
      </c>
      <c r="B185" s="112">
        <v>0</v>
      </c>
      <c r="C185" s="112">
        <v>47260912.850000001</v>
      </c>
      <c r="D185" s="112">
        <v>0</v>
      </c>
      <c r="E185" s="113">
        <v>47260912.850000001</v>
      </c>
    </row>
    <row r="186" spans="1:5" ht="21.95" customHeight="1">
      <c r="A186" s="111" t="s">
        <v>399</v>
      </c>
      <c r="B186" s="112">
        <v>0</v>
      </c>
      <c r="C186" s="112">
        <v>4648125.9400000004</v>
      </c>
      <c r="D186" s="112">
        <v>0</v>
      </c>
      <c r="E186" s="113">
        <v>4648125.9400000004</v>
      </c>
    </row>
    <row r="187" spans="1:5" ht="21.95" customHeight="1">
      <c r="A187" s="111" t="s">
        <v>400</v>
      </c>
      <c r="B187" s="112">
        <v>0</v>
      </c>
      <c r="C187" s="112">
        <v>35640225.079999998</v>
      </c>
      <c r="D187" s="112">
        <v>0</v>
      </c>
      <c r="E187" s="113">
        <v>35640225.079999998</v>
      </c>
    </row>
    <row r="188" spans="1:5" ht="21.95" customHeight="1">
      <c r="A188" s="111" t="s">
        <v>401</v>
      </c>
      <c r="B188" s="112">
        <v>139249338.13999999</v>
      </c>
      <c r="C188" s="112">
        <v>21840759.539999999</v>
      </c>
      <c r="D188" s="112">
        <v>139215781.88</v>
      </c>
      <c r="E188" s="113">
        <v>21874315.800000001</v>
      </c>
    </row>
    <row r="189" spans="1:5" ht="21.95" customHeight="1">
      <c r="A189" s="111" t="s">
        <v>402</v>
      </c>
      <c r="B189" s="112">
        <v>19676815.219999999</v>
      </c>
      <c r="C189" s="112">
        <v>3636150.54</v>
      </c>
      <c r="D189" s="112">
        <v>19501749.550000001</v>
      </c>
      <c r="E189" s="113">
        <v>3811216.21</v>
      </c>
    </row>
    <row r="190" spans="1:5" ht="21.95" customHeight="1">
      <c r="A190" s="111" t="s">
        <v>403</v>
      </c>
      <c r="B190" s="112">
        <v>40733121.740000002</v>
      </c>
      <c r="C190" s="112">
        <v>3991753.11</v>
      </c>
      <c r="D190" s="112">
        <v>40733121.740000002</v>
      </c>
      <c r="E190" s="113">
        <v>3991753.11</v>
      </c>
    </row>
    <row r="191" spans="1:5" ht="21.95" customHeight="1">
      <c r="A191" s="111" t="s">
        <v>404</v>
      </c>
      <c r="B191" s="112">
        <v>60193793.869999997</v>
      </c>
      <c r="C191" s="112">
        <v>11155006.779999999</v>
      </c>
      <c r="D191" s="112">
        <v>60193793.869999997</v>
      </c>
      <c r="E191" s="113">
        <v>11155006.779999999</v>
      </c>
    </row>
    <row r="192" spans="1:5" ht="21.95" customHeight="1">
      <c r="A192" s="111" t="s">
        <v>405</v>
      </c>
      <c r="B192" s="112">
        <v>8355528.5099999998</v>
      </c>
      <c r="C192" s="112">
        <v>846206.47</v>
      </c>
      <c r="D192" s="112">
        <v>8355528.5099999998</v>
      </c>
      <c r="E192" s="113">
        <v>846206.47</v>
      </c>
    </row>
    <row r="193" spans="1:5" ht="21.95" customHeight="1">
      <c r="A193" s="111" t="s">
        <v>406</v>
      </c>
      <c r="B193" s="112">
        <v>40338449.890000001</v>
      </c>
      <c r="C193" s="112">
        <v>7958986.5199999996</v>
      </c>
      <c r="D193" s="112">
        <v>40338449.890000001</v>
      </c>
      <c r="E193" s="113">
        <v>7958986.5199999996</v>
      </c>
    </row>
    <row r="194" spans="1:5" ht="21.95" customHeight="1">
      <c r="A194" s="111" t="s">
        <v>407</v>
      </c>
      <c r="B194" s="112">
        <v>25733983.699999999</v>
      </c>
      <c r="C194" s="112">
        <v>3468230.95</v>
      </c>
      <c r="D194" s="112">
        <v>25733983.699999999</v>
      </c>
      <c r="E194" s="113">
        <v>3468230.95</v>
      </c>
    </row>
    <row r="195" spans="1:5" ht="21.95" customHeight="1">
      <c r="A195" s="111" t="s">
        <v>408</v>
      </c>
      <c r="B195" s="112">
        <v>12773648.689999999</v>
      </c>
      <c r="C195" s="112">
        <v>2069413.02</v>
      </c>
      <c r="D195" s="112">
        <v>12773648.689999999</v>
      </c>
      <c r="E195" s="113">
        <v>2069413.02</v>
      </c>
    </row>
    <row r="196" spans="1:5" ht="21.95" customHeight="1">
      <c r="A196" s="111" t="s">
        <v>409</v>
      </c>
      <c r="B196" s="112">
        <v>28290017.34</v>
      </c>
      <c r="C196" s="112">
        <v>6511481.8300000001</v>
      </c>
      <c r="D196" s="112">
        <v>28462414.84</v>
      </c>
      <c r="E196" s="113">
        <v>6339084.3300000001</v>
      </c>
    </row>
    <row r="197" spans="1:5" ht="21.95" customHeight="1">
      <c r="A197" s="111" t="s">
        <v>410</v>
      </c>
      <c r="B197" s="112">
        <v>16156910.720000001</v>
      </c>
      <c r="C197" s="112">
        <v>2485363.5699999998</v>
      </c>
      <c r="D197" s="112">
        <v>16156910.720000001</v>
      </c>
      <c r="E197" s="113">
        <v>2485363.5699999998</v>
      </c>
    </row>
    <row r="198" spans="1:5" ht="21.95" customHeight="1">
      <c r="A198" s="111" t="s">
        <v>411</v>
      </c>
      <c r="B198" s="112">
        <v>101529466.83</v>
      </c>
      <c r="C198" s="112">
        <v>19944605.899999999</v>
      </c>
      <c r="D198" s="112">
        <v>101529466.83</v>
      </c>
      <c r="E198" s="113">
        <v>19944605.899999999</v>
      </c>
    </row>
    <row r="199" spans="1:5" ht="21.95" customHeight="1">
      <c r="A199" s="111" t="s">
        <v>412</v>
      </c>
      <c r="B199" s="112">
        <v>76612982.069999993</v>
      </c>
      <c r="C199" s="112">
        <v>16214448.140000001</v>
      </c>
      <c r="D199" s="112">
        <v>76612982.069999993</v>
      </c>
      <c r="E199" s="113">
        <v>16214448.140000001</v>
      </c>
    </row>
    <row r="200" spans="1:5" ht="21.95" customHeight="1">
      <c r="A200" s="111" t="s">
        <v>413</v>
      </c>
      <c r="B200" s="112">
        <v>6204659.3499999996</v>
      </c>
      <c r="C200" s="112">
        <v>1129378.3899999999</v>
      </c>
      <c r="D200" s="112">
        <v>6204659.3499999996</v>
      </c>
      <c r="E200" s="113">
        <v>1129378.3899999999</v>
      </c>
    </row>
    <row r="201" spans="1:5" ht="21.95" customHeight="1">
      <c r="A201" s="111" t="s">
        <v>414</v>
      </c>
      <c r="B201" s="112">
        <v>90821421.75</v>
      </c>
      <c r="C201" s="112">
        <v>16144529.039999999</v>
      </c>
      <c r="D201" s="112">
        <v>90821421.75</v>
      </c>
      <c r="E201" s="113">
        <v>16144529.039999999</v>
      </c>
    </row>
    <row r="202" spans="1:5" ht="21.95" customHeight="1">
      <c r="A202" s="111" t="s">
        <v>415</v>
      </c>
      <c r="B202" s="112">
        <v>17901612.5</v>
      </c>
      <c r="C202" s="112">
        <v>2876265.01</v>
      </c>
      <c r="D202" s="112">
        <v>17901612.5</v>
      </c>
      <c r="E202" s="113">
        <v>2876265.01</v>
      </c>
    </row>
    <row r="203" spans="1:5" ht="21.95" customHeight="1">
      <c r="A203" s="111" t="s">
        <v>416</v>
      </c>
      <c r="B203" s="112">
        <v>5594728.4000000004</v>
      </c>
      <c r="C203" s="112">
        <v>1591534.43</v>
      </c>
      <c r="D203" s="112">
        <v>5594728.4000000004</v>
      </c>
      <c r="E203" s="113">
        <v>1591534.43</v>
      </c>
    </row>
    <row r="204" spans="1:5" ht="21.95" customHeight="1">
      <c r="A204" s="111" t="s">
        <v>417</v>
      </c>
      <c r="B204" s="112">
        <v>1543395.82</v>
      </c>
      <c r="C204" s="112">
        <v>758989.74</v>
      </c>
      <c r="D204" s="112">
        <v>1543395.82</v>
      </c>
      <c r="E204" s="113">
        <v>758989.74</v>
      </c>
    </row>
    <row r="205" spans="1:5" ht="21.95" customHeight="1">
      <c r="A205" s="111" t="s">
        <v>418</v>
      </c>
      <c r="B205" s="112">
        <v>69892869.370000005</v>
      </c>
      <c r="C205" s="112">
        <v>14014437.800000001</v>
      </c>
      <c r="D205" s="112">
        <v>69892869.370000005</v>
      </c>
      <c r="E205" s="113">
        <v>14014437.800000001</v>
      </c>
    </row>
    <row r="206" spans="1:5" ht="21.95" customHeight="1">
      <c r="A206" s="111" t="s">
        <v>419</v>
      </c>
      <c r="B206" s="112">
        <v>183871335.44999999</v>
      </c>
      <c r="C206" s="112">
        <v>42761618.590000004</v>
      </c>
      <c r="D206" s="112">
        <v>183871335.44999999</v>
      </c>
      <c r="E206" s="113">
        <v>42761618.590000004</v>
      </c>
    </row>
    <row r="207" spans="1:5" ht="21.95" customHeight="1">
      <c r="A207" s="111" t="s">
        <v>420</v>
      </c>
      <c r="B207" s="112">
        <v>1877424.06</v>
      </c>
      <c r="C207" s="112">
        <v>454447.41</v>
      </c>
      <c r="D207" s="112">
        <v>1877424.06</v>
      </c>
      <c r="E207" s="113">
        <v>454447.41</v>
      </c>
    </row>
    <row r="208" spans="1:5" ht="21.95" customHeight="1">
      <c r="A208" s="111" t="s">
        <v>421</v>
      </c>
      <c r="B208" s="112">
        <v>48741421.759999998</v>
      </c>
      <c r="C208" s="112">
        <v>9199231.0800000001</v>
      </c>
      <c r="D208" s="112">
        <v>48741421.759999998</v>
      </c>
      <c r="E208" s="113">
        <v>9199231.0800000001</v>
      </c>
    </row>
    <row r="209" spans="1:5" ht="21.95" customHeight="1">
      <c r="A209" s="111" t="s">
        <v>422</v>
      </c>
      <c r="B209" s="112">
        <v>124976240.31</v>
      </c>
      <c r="C209" s="112">
        <v>63105835.299999997</v>
      </c>
      <c r="D209" s="112">
        <v>124976240.31</v>
      </c>
      <c r="E209" s="113">
        <v>63105835.299999997</v>
      </c>
    </row>
    <row r="210" spans="1:5" ht="21.95" customHeight="1">
      <c r="A210" s="111" t="s">
        <v>423</v>
      </c>
      <c r="B210" s="112">
        <v>18415284.170000002</v>
      </c>
      <c r="C210" s="112">
        <v>10825033.539999999</v>
      </c>
      <c r="D210" s="112">
        <v>18415284.170000002</v>
      </c>
      <c r="E210" s="113">
        <v>10825033.539999999</v>
      </c>
    </row>
    <row r="211" spans="1:5" ht="21.95" customHeight="1">
      <c r="A211" s="111" t="s">
        <v>424</v>
      </c>
      <c r="B211" s="112">
        <v>30178755.91</v>
      </c>
      <c r="C211" s="112">
        <v>18351842.780000001</v>
      </c>
      <c r="D211" s="112">
        <v>30178755.91</v>
      </c>
      <c r="E211" s="113">
        <v>18351842.780000001</v>
      </c>
    </row>
    <row r="212" spans="1:5" ht="21.95" customHeight="1">
      <c r="A212" s="111" t="s">
        <v>425</v>
      </c>
      <c r="B212" s="112">
        <v>98935957.329999998</v>
      </c>
      <c r="C212" s="112">
        <v>40035048.310000002</v>
      </c>
      <c r="D212" s="112">
        <v>98935957.329999998</v>
      </c>
      <c r="E212" s="113">
        <v>40035048.310000002</v>
      </c>
    </row>
    <row r="213" spans="1:5" ht="21.95" customHeight="1">
      <c r="A213" s="111" t="s">
        <v>426</v>
      </c>
      <c r="B213" s="112">
        <v>5040200.37</v>
      </c>
      <c r="C213" s="112">
        <v>3133791.28</v>
      </c>
      <c r="D213" s="112">
        <v>5040200.37</v>
      </c>
      <c r="E213" s="113">
        <v>3133791.28</v>
      </c>
    </row>
    <row r="214" spans="1:5" ht="21.95" customHeight="1">
      <c r="A214" s="111" t="s">
        <v>427</v>
      </c>
      <c r="B214" s="112">
        <v>57375966.390000001</v>
      </c>
      <c r="C214" s="112">
        <v>27554402.030000001</v>
      </c>
      <c r="D214" s="112">
        <v>57375966.390000001</v>
      </c>
      <c r="E214" s="113">
        <v>27554402.030000001</v>
      </c>
    </row>
    <row r="215" spans="1:5" ht="21.95" customHeight="1">
      <c r="A215" s="111" t="s">
        <v>428</v>
      </c>
      <c r="B215" s="112">
        <v>44732536.490000002</v>
      </c>
      <c r="C215" s="112">
        <v>13950943.24</v>
      </c>
      <c r="D215" s="112">
        <v>44732536.490000002</v>
      </c>
      <c r="E215" s="113">
        <v>13950943.24</v>
      </c>
    </row>
    <row r="216" spans="1:5" ht="21.95" customHeight="1">
      <c r="A216" s="111" t="s">
        <v>429</v>
      </c>
      <c r="B216" s="112">
        <v>21804544.510000002</v>
      </c>
      <c r="C216" s="112">
        <v>7358888.4900000002</v>
      </c>
      <c r="D216" s="112">
        <v>21804544.510000002</v>
      </c>
      <c r="E216" s="113">
        <v>7358888.4900000002</v>
      </c>
    </row>
    <row r="217" spans="1:5" ht="21.95" customHeight="1">
      <c r="A217" s="111" t="s">
        <v>430</v>
      </c>
      <c r="B217" s="112">
        <v>47114567.740000002</v>
      </c>
      <c r="C217" s="112">
        <v>14363447.390000001</v>
      </c>
      <c r="D217" s="112">
        <v>47114567.740000002</v>
      </c>
      <c r="E217" s="113">
        <v>14363447.390000001</v>
      </c>
    </row>
    <row r="218" spans="1:5" ht="21.95" customHeight="1">
      <c r="A218" s="111" t="s">
        <v>431</v>
      </c>
      <c r="B218" s="112">
        <v>34675631.579999998</v>
      </c>
      <c r="C218" s="112">
        <v>16884368.109999999</v>
      </c>
      <c r="D218" s="112">
        <v>34675631.579999998</v>
      </c>
      <c r="E218" s="113">
        <v>16884368.109999999</v>
      </c>
    </row>
    <row r="219" spans="1:5" ht="21.95" customHeight="1">
      <c r="A219" s="111" t="s">
        <v>432</v>
      </c>
      <c r="B219" s="112">
        <v>57586690.329999998</v>
      </c>
      <c r="C219" s="112">
        <v>41882186.32</v>
      </c>
      <c r="D219" s="112">
        <v>57586690.329999998</v>
      </c>
      <c r="E219" s="113">
        <v>41882186.32</v>
      </c>
    </row>
    <row r="220" spans="1:5" ht="21.95" customHeight="1">
      <c r="A220" s="111" t="s">
        <v>433</v>
      </c>
      <c r="B220" s="112">
        <v>91426692.219999999</v>
      </c>
      <c r="C220" s="112">
        <v>46383016.780000001</v>
      </c>
      <c r="D220" s="112">
        <v>91426692.219999999</v>
      </c>
      <c r="E220" s="113">
        <v>46383016.780000001</v>
      </c>
    </row>
    <row r="221" spans="1:5" ht="21.95" customHeight="1">
      <c r="A221" s="111" t="s">
        <v>434</v>
      </c>
      <c r="B221" s="112">
        <v>13738774.289999999</v>
      </c>
      <c r="C221" s="112">
        <v>4890475.95</v>
      </c>
      <c r="D221" s="112">
        <v>13738774.289999999</v>
      </c>
      <c r="E221" s="113">
        <v>4890475.95</v>
      </c>
    </row>
    <row r="222" spans="1:5" ht="21.95" customHeight="1">
      <c r="A222" s="111" t="s">
        <v>435</v>
      </c>
      <c r="B222" s="112">
        <v>62472895.759999998</v>
      </c>
      <c r="C222" s="112">
        <v>43162651.219999999</v>
      </c>
      <c r="D222" s="112">
        <v>62472895.759999998</v>
      </c>
      <c r="E222" s="113">
        <v>43162651.219999999</v>
      </c>
    </row>
    <row r="223" spans="1:5" ht="21.95" customHeight="1">
      <c r="A223" s="111" t="s">
        <v>436</v>
      </c>
      <c r="B223" s="112">
        <v>28237968.609999999</v>
      </c>
      <c r="C223" s="112">
        <v>8120062.25</v>
      </c>
      <c r="D223" s="112">
        <v>28237968.609999999</v>
      </c>
      <c r="E223" s="113">
        <v>8120062.25</v>
      </c>
    </row>
    <row r="224" spans="1:5" ht="21.95" customHeight="1">
      <c r="A224" s="111" t="s">
        <v>437</v>
      </c>
      <c r="B224" s="112">
        <v>9486257.3499999996</v>
      </c>
      <c r="C224" s="112">
        <v>13234980.789999999</v>
      </c>
      <c r="D224" s="112">
        <v>9486257.3499999996</v>
      </c>
      <c r="E224" s="113">
        <v>13234980.789999999</v>
      </c>
    </row>
    <row r="225" spans="1:5" ht="21.95" customHeight="1">
      <c r="A225" s="111" t="s">
        <v>438</v>
      </c>
      <c r="B225" s="112">
        <v>12598689.6</v>
      </c>
      <c r="C225" s="112">
        <v>18549300.850000001</v>
      </c>
      <c r="D225" s="112">
        <v>12598689.6</v>
      </c>
      <c r="E225" s="113">
        <v>18549300.850000001</v>
      </c>
    </row>
    <row r="226" spans="1:5" ht="21.95" customHeight="1">
      <c r="A226" s="111" t="s">
        <v>439</v>
      </c>
      <c r="B226" s="112">
        <v>104854300.16</v>
      </c>
      <c r="C226" s="112">
        <v>33561404.600000001</v>
      </c>
      <c r="D226" s="112">
        <v>112445725.93000001</v>
      </c>
      <c r="E226" s="113">
        <v>25969978.829999998</v>
      </c>
    </row>
    <row r="227" spans="1:5" ht="21.95" customHeight="1">
      <c r="A227" s="111" t="s">
        <v>440</v>
      </c>
      <c r="B227" s="112">
        <v>116794942.77</v>
      </c>
      <c r="C227" s="112">
        <v>61105433.219999999</v>
      </c>
      <c r="D227" s="112">
        <v>116794942.77</v>
      </c>
      <c r="E227" s="113">
        <v>61105433.219999999</v>
      </c>
    </row>
    <row r="228" spans="1:5" ht="21.95" customHeight="1">
      <c r="A228" s="111" t="s">
        <v>441</v>
      </c>
      <c r="B228" s="112">
        <v>2949362.29</v>
      </c>
      <c r="C228" s="112">
        <v>3502479.71</v>
      </c>
      <c r="D228" s="112">
        <v>2949362.29</v>
      </c>
      <c r="E228" s="113">
        <v>3502479.71</v>
      </c>
    </row>
    <row r="229" spans="1:5" ht="21.95" customHeight="1">
      <c r="A229" s="111" t="s">
        <v>442</v>
      </c>
      <c r="B229" s="112">
        <v>80731949.819999993</v>
      </c>
      <c r="C229" s="112">
        <v>42144076.990000002</v>
      </c>
      <c r="D229" s="112">
        <v>80731949.819999993</v>
      </c>
      <c r="E229" s="113">
        <v>42144076.990000002</v>
      </c>
    </row>
    <row r="230" spans="1:5" ht="21.95" customHeight="1">
      <c r="A230" s="111" t="s">
        <v>443</v>
      </c>
      <c r="B230" s="112">
        <v>4361165.74</v>
      </c>
      <c r="C230" s="112">
        <v>0</v>
      </c>
      <c r="D230" s="112">
        <v>0</v>
      </c>
      <c r="E230" s="113">
        <v>4361165.74</v>
      </c>
    </row>
    <row r="231" spans="1:5" ht="21.95" customHeight="1">
      <c r="A231" s="111" t="s">
        <v>444</v>
      </c>
      <c r="B231" s="112">
        <v>105.45</v>
      </c>
      <c r="C231" s="112">
        <v>0</v>
      </c>
      <c r="D231" s="112">
        <v>0</v>
      </c>
      <c r="E231" s="113">
        <v>105.45</v>
      </c>
    </row>
    <row r="232" spans="1:5" ht="21.95" customHeight="1">
      <c r="A232" s="111" t="s">
        <v>445</v>
      </c>
      <c r="B232" s="112">
        <v>9374.1</v>
      </c>
      <c r="C232" s="112">
        <v>0</v>
      </c>
      <c r="D232" s="112">
        <v>0</v>
      </c>
      <c r="E232" s="113">
        <v>9374.1</v>
      </c>
    </row>
    <row r="233" spans="1:5" ht="21.95" customHeight="1">
      <c r="A233" s="114" t="s">
        <v>446</v>
      </c>
      <c r="B233" s="115">
        <v>107573.26</v>
      </c>
      <c r="C233" s="115">
        <v>0</v>
      </c>
      <c r="D233" s="115">
        <v>100000</v>
      </c>
      <c r="E233" s="116">
        <v>7573.26</v>
      </c>
    </row>
    <row r="234" spans="1:5" ht="21.95" customHeight="1">
      <c r="A234" s="111" t="s">
        <v>434</v>
      </c>
      <c r="B234" s="112">
        <v>18109049.890000001</v>
      </c>
      <c r="C234" s="112">
        <v>103984906.15000001</v>
      </c>
      <c r="D234" s="112">
        <v>108355181.75</v>
      </c>
      <c r="E234" s="113">
        <v>13738774.289999999</v>
      </c>
    </row>
    <row r="235" spans="1:5" ht="21.95" customHeight="1">
      <c r="A235" s="111" t="s">
        <v>435</v>
      </c>
      <c r="B235" s="112">
        <v>57997306.380000003</v>
      </c>
      <c r="C235" s="112">
        <v>692188769.00999999</v>
      </c>
      <c r="D235" s="112">
        <v>687713179.63</v>
      </c>
      <c r="E235" s="113">
        <v>62472895.759999998</v>
      </c>
    </row>
    <row r="236" spans="1:5" ht="21.95" customHeight="1">
      <c r="A236" s="111" t="s">
        <v>436</v>
      </c>
      <c r="B236" s="112">
        <v>22891822.309999999</v>
      </c>
      <c r="C236" s="112">
        <v>255505223.09</v>
      </c>
      <c r="D236" s="112">
        <v>250159076.78999999</v>
      </c>
      <c r="E236" s="113">
        <v>28237968.609999999</v>
      </c>
    </row>
    <row r="237" spans="1:5" ht="21.95" customHeight="1">
      <c r="A237" s="111" t="s">
        <v>437</v>
      </c>
      <c r="B237" s="112">
        <v>9229823.8200000003</v>
      </c>
      <c r="C237" s="112">
        <v>115878108.95999999</v>
      </c>
      <c r="D237" s="112">
        <v>115621675.43000001</v>
      </c>
      <c r="E237" s="113">
        <v>9486257.3499999996</v>
      </c>
    </row>
    <row r="238" spans="1:5" ht="21.95" customHeight="1">
      <c r="A238" s="111" t="s">
        <v>438</v>
      </c>
      <c r="B238" s="112">
        <v>10129989.49</v>
      </c>
      <c r="C238" s="112">
        <v>151990547.22</v>
      </c>
      <c r="D238" s="112">
        <v>149521847.11000001</v>
      </c>
      <c r="E238" s="113">
        <v>12598689.6</v>
      </c>
    </row>
    <row r="239" spans="1:5" ht="21.95" customHeight="1">
      <c r="A239" s="111" t="s">
        <v>439</v>
      </c>
      <c r="B239" s="112">
        <v>83456898.510000005</v>
      </c>
      <c r="C239" s="112">
        <v>669546152.42999995</v>
      </c>
      <c r="D239" s="112">
        <v>648148750.77999997</v>
      </c>
      <c r="E239" s="113">
        <v>104854300.16</v>
      </c>
    </row>
    <row r="240" spans="1:5" ht="21.95" customHeight="1">
      <c r="A240" s="111" t="s">
        <v>440</v>
      </c>
      <c r="B240" s="112">
        <v>204599011.19999999</v>
      </c>
      <c r="C240" s="112">
        <v>1194457743.01</v>
      </c>
      <c r="D240" s="112">
        <v>1282261811.4400001</v>
      </c>
      <c r="E240" s="113">
        <v>116794942.77</v>
      </c>
    </row>
    <row r="241" spans="1:5" ht="21.95" customHeight="1">
      <c r="A241" s="111" t="s">
        <v>441</v>
      </c>
      <c r="B241" s="112">
        <v>3138962.51</v>
      </c>
      <c r="C241" s="112">
        <v>34906952.520000003</v>
      </c>
      <c r="D241" s="112">
        <v>35096552.740000002</v>
      </c>
      <c r="E241" s="113">
        <v>2949362.29</v>
      </c>
    </row>
    <row r="242" spans="1:5" ht="21.95" customHeight="1">
      <c r="A242" s="111" t="s">
        <v>442</v>
      </c>
      <c r="B242" s="112">
        <v>79535837.030000001</v>
      </c>
      <c r="C242" s="112">
        <v>918277427.08000004</v>
      </c>
      <c r="D242" s="112">
        <v>917081314.28999996</v>
      </c>
      <c r="E242" s="113">
        <v>80731949.819999993</v>
      </c>
    </row>
    <row r="243" spans="1:5" ht="21.95" customHeight="1">
      <c r="A243" s="111" t="s">
        <v>443</v>
      </c>
      <c r="B243" s="112">
        <v>4361165.74</v>
      </c>
      <c r="C243" s="112">
        <v>0</v>
      </c>
      <c r="D243" s="112">
        <v>0</v>
      </c>
      <c r="E243" s="113">
        <v>4361165.74</v>
      </c>
    </row>
    <row r="244" spans="1:5" ht="21.95" customHeight="1">
      <c r="A244" s="111" t="s">
        <v>444</v>
      </c>
      <c r="B244" s="112">
        <v>105.45</v>
      </c>
      <c r="C244" s="112">
        <v>0</v>
      </c>
      <c r="D244" s="112">
        <v>0</v>
      </c>
      <c r="E244" s="113">
        <v>105.45</v>
      </c>
    </row>
    <row r="245" spans="1:5" ht="21.95" customHeight="1">
      <c r="A245" s="111" t="s">
        <v>445</v>
      </c>
      <c r="B245" s="112">
        <v>9233.84</v>
      </c>
      <c r="C245" s="112">
        <v>140.26</v>
      </c>
      <c r="D245" s="112">
        <v>0</v>
      </c>
      <c r="E245" s="113">
        <v>9374.1</v>
      </c>
    </row>
    <row r="246" spans="1:5">
      <c r="A246" s="114" t="s">
        <v>446</v>
      </c>
      <c r="B246" s="115">
        <v>38144.18</v>
      </c>
      <c r="C246" s="115">
        <v>69429.08</v>
      </c>
      <c r="D246" s="115">
        <v>0</v>
      </c>
      <c r="E246" s="116">
        <v>107573.26</v>
      </c>
    </row>
  </sheetData>
  <pageMargins left="0.7" right="0.7" top="0.75" bottom="0.75" header="0.3" footer="0.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30"/>
  <sheetViews>
    <sheetView showGridLines="0" workbookViewId="0">
      <selection activeCell="I20" sqref="I20"/>
    </sheetView>
  </sheetViews>
  <sheetFormatPr defaultRowHeight="12.75"/>
  <cols>
    <col min="1" max="1" width="30" style="81" customWidth="1"/>
    <col min="2" max="5" width="16.7109375" style="81" customWidth="1"/>
    <col min="6" max="6" width="4.7109375" style="81" customWidth="1"/>
    <col min="7" max="7" width="9.140625" style="81"/>
    <col min="8" max="8" width="18.140625" style="81" bestFit="1" customWidth="1"/>
    <col min="9" max="16384" width="9.140625" style="81"/>
  </cols>
  <sheetData>
    <row r="1" spans="1:5" s="91" customFormat="1">
      <c r="A1" s="92" t="s">
        <v>232</v>
      </c>
      <c r="B1"/>
      <c r="C1"/>
      <c r="D1" s="79"/>
      <c r="E1" s="79"/>
    </row>
    <row r="2" spans="1:5" s="91" customFormat="1" ht="15.95" customHeight="1">
      <c r="A2" s="102"/>
      <c r="B2"/>
      <c r="C2"/>
      <c r="D2" s="100"/>
      <c r="E2" s="100"/>
    </row>
    <row r="3" spans="1:5" s="91" customFormat="1" ht="15.95" customHeight="1">
      <c r="A3" s="102"/>
      <c r="B3" s="161" t="s">
        <v>789</v>
      </c>
      <c r="C3" s="96"/>
      <c r="D3" s="103"/>
      <c r="E3" s="100"/>
    </row>
    <row r="4" spans="1:5" s="91" customFormat="1" ht="12.75" customHeight="1">
      <c r="A4" s="100"/>
      <c r="B4" s="127"/>
      <c r="C4" s="127"/>
      <c r="D4" s="100"/>
      <c r="E4" s="100"/>
    </row>
    <row r="5" spans="1:5" ht="21.95" customHeight="1">
      <c r="A5" s="145"/>
      <c r="B5" s="146" t="s">
        <v>788</v>
      </c>
      <c r="C5" s="146" t="s">
        <v>105</v>
      </c>
      <c r="D5" s="146" t="s">
        <v>106</v>
      </c>
      <c r="E5" s="147" t="s">
        <v>107</v>
      </c>
    </row>
    <row r="6" spans="1:5" ht="21.95" customHeight="1">
      <c r="A6" s="152" t="s">
        <v>62</v>
      </c>
      <c r="B6" s="108">
        <v>53234654355.089996</v>
      </c>
      <c r="C6" s="108">
        <v>82433234726.75</v>
      </c>
      <c r="D6" s="108">
        <v>77358450816.369995</v>
      </c>
      <c r="E6" s="153">
        <v>58309438265.470001</v>
      </c>
    </row>
    <row r="7" spans="1:5" ht="21.95" customHeight="1">
      <c r="A7" s="117" t="s">
        <v>119</v>
      </c>
      <c r="B7" s="109">
        <v>1218514.4099999999</v>
      </c>
      <c r="C7" s="109">
        <v>0</v>
      </c>
      <c r="D7" s="109">
        <v>602643.35</v>
      </c>
      <c r="E7" s="118">
        <v>615871.06000000006</v>
      </c>
    </row>
    <row r="8" spans="1:5" ht="21.95" customHeight="1">
      <c r="A8" s="119" t="s">
        <v>129</v>
      </c>
      <c r="B8" s="120">
        <v>1218514.4099999999</v>
      </c>
      <c r="C8" s="120">
        <v>0</v>
      </c>
      <c r="D8" s="120">
        <v>602643.35</v>
      </c>
      <c r="E8" s="121">
        <v>615871.06000000006</v>
      </c>
    </row>
    <row r="9" spans="1:5" ht="21.95" customHeight="1">
      <c r="A9" s="117" t="s">
        <v>120</v>
      </c>
      <c r="B9" s="109">
        <v>20702153890.25</v>
      </c>
      <c r="C9" s="109">
        <v>2382545376.5999999</v>
      </c>
      <c r="D9" s="109">
        <v>2202946996.9899998</v>
      </c>
      <c r="E9" s="118">
        <v>20881752269.860001</v>
      </c>
    </row>
    <row r="10" spans="1:5" ht="21.95" customHeight="1">
      <c r="A10" s="119" t="s">
        <v>130</v>
      </c>
      <c r="B10" s="120">
        <v>50799005.590000004</v>
      </c>
      <c r="C10" s="120">
        <v>21201.57</v>
      </c>
      <c r="D10" s="120">
        <v>20666974.98</v>
      </c>
      <c r="E10" s="121">
        <v>30153232.18</v>
      </c>
    </row>
    <row r="11" spans="1:5" ht="21.95" customHeight="1">
      <c r="A11" s="119" t="s">
        <v>131</v>
      </c>
      <c r="B11" s="120">
        <v>99242.21</v>
      </c>
      <c r="C11" s="120">
        <v>0</v>
      </c>
      <c r="D11" s="120">
        <v>0</v>
      </c>
      <c r="E11" s="121">
        <v>99242.21</v>
      </c>
    </row>
    <row r="12" spans="1:5" ht="21.95" customHeight="1">
      <c r="A12" s="119" t="s">
        <v>132</v>
      </c>
      <c r="B12" s="120">
        <v>9997210.2100000009</v>
      </c>
      <c r="C12" s="120">
        <v>97928802.239999995</v>
      </c>
      <c r="D12" s="120">
        <v>104587037.22</v>
      </c>
      <c r="E12" s="121">
        <v>3338975.23</v>
      </c>
    </row>
    <row r="13" spans="1:5" ht="21.95" customHeight="1">
      <c r="A13" s="119" t="s">
        <v>133</v>
      </c>
      <c r="B13" s="120">
        <v>611346839.17999995</v>
      </c>
      <c r="C13" s="120">
        <v>20177340.149999999</v>
      </c>
      <c r="D13" s="120">
        <v>9270880.4900000095</v>
      </c>
      <c r="E13" s="121">
        <v>622253298.84000003</v>
      </c>
    </row>
    <row r="14" spans="1:5" ht="21.95" customHeight="1">
      <c r="A14" s="119" t="s">
        <v>134</v>
      </c>
      <c r="B14" s="120">
        <v>915672754.47000003</v>
      </c>
      <c r="C14" s="120">
        <v>737518222.58000004</v>
      </c>
      <c r="D14" s="120">
        <v>1546423712.04</v>
      </c>
      <c r="E14" s="121">
        <v>106767265.01000001</v>
      </c>
    </row>
    <row r="15" spans="1:5" ht="21.95" customHeight="1">
      <c r="A15" s="119" t="s">
        <v>135</v>
      </c>
      <c r="B15" s="120">
        <v>518462.39</v>
      </c>
      <c r="C15" s="120">
        <v>6662.5</v>
      </c>
      <c r="D15" s="120">
        <v>5491.94</v>
      </c>
      <c r="E15" s="121">
        <v>519632.95</v>
      </c>
    </row>
    <row r="16" spans="1:5" ht="21.95" customHeight="1">
      <c r="A16" s="119" t="s">
        <v>136</v>
      </c>
      <c r="B16" s="120">
        <v>3784685707.5100002</v>
      </c>
      <c r="C16" s="120">
        <v>1407600000</v>
      </c>
      <c r="D16" s="120">
        <v>370500000</v>
      </c>
      <c r="E16" s="121">
        <v>4821785707.5100002</v>
      </c>
    </row>
    <row r="17" spans="1:5" ht="21.95" customHeight="1">
      <c r="A17" s="119" t="s">
        <v>657</v>
      </c>
      <c r="B17" s="120">
        <v>2500000000</v>
      </c>
      <c r="C17" s="120">
        <v>0</v>
      </c>
      <c r="D17" s="120">
        <v>0</v>
      </c>
      <c r="E17" s="121">
        <v>2500000000</v>
      </c>
    </row>
    <row r="18" spans="1:5" ht="21.95" customHeight="1">
      <c r="A18" s="119" t="s">
        <v>137</v>
      </c>
      <c r="B18" s="120">
        <v>8314249.96</v>
      </c>
      <c r="C18" s="120">
        <v>0</v>
      </c>
      <c r="D18" s="120">
        <v>0</v>
      </c>
      <c r="E18" s="121">
        <v>8314249.96</v>
      </c>
    </row>
    <row r="19" spans="1:5" ht="21.95" customHeight="1">
      <c r="A19" s="119" t="s">
        <v>138</v>
      </c>
      <c r="B19" s="120">
        <v>36870069.520000003</v>
      </c>
      <c r="C19" s="120">
        <v>0</v>
      </c>
      <c r="D19" s="120">
        <v>0</v>
      </c>
      <c r="E19" s="121">
        <v>36870069.520000003</v>
      </c>
    </row>
    <row r="20" spans="1:5" ht="21.95" customHeight="1">
      <c r="A20" s="119" t="s">
        <v>139</v>
      </c>
      <c r="B20" s="120">
        <v>0</v>
      </c>
      <c r="C20" s="120">
        <v>64977395.340000004</v>
      </c>
      <c r="D20" s="120">
        <v>0</v>
      </c>
      <c r="E20" s="121">
        <v>64977395.340000004</v>
      </c>
    </row>
    <row r="21" spans="1:5" ht="21.95" customHeight="1">
      <c r="A21" s="119" t="s">
        <v>140</v>
      </c>
      <c r="B21" s="120">
        <v>150713729.72</v>
      </c>
      <c r="C21" s="120">
        <v>12745.88</v>
      </c>
      <c r="D21" s="120">
        <v>1662923.79</v>
      </c>
      <c r="E21" s="121">
        <v>149063551.81</v>
      </c>
    </row>
    <row r="22" spans="1:5" ht="21.95" customHeight="1">
      <c r="A22" s="119" t="s">
        <v>141</v>
      </c>
      <c r="B22" s="120">
        <v>300514622.94999999</v>
      </c>
      <c r="C22" s="120">
        <v>0</v>
      </c>
      <c r="D22" s="120">
        <v>19133163.780000001</v>
      </c>
      <c r="E22" s="121">
        <v>281381459.17000002</v>
      </c>
    </row>
    <row r="23" spans="1:5" ht="21.95" customHeight="1">
      <c r="A23" s="119" t="s">
        <v>776</v>
      </c>
      <c r="B23" s="120">
        <v>149255520.41999999</v>
      </c>
      <c r="C23" s="120">
        <v>104426.94</v>
      </c>
      <c r="D23" s="120">
        <v>0</v>
      </c>
      <c r="E23" s="121">
        <v>149359947.36000001</v>
      </c>
    </row>
    <row r="24" spans="1:5" ht="21.95" customHeight="1">
      <c r="A24" s="119" t="s">
        <v>142</v>
      </c>
      <c r="B24" s="120">
        <v>151882.26999999999</v>
      </c>
      <c r="C24" s="120">
        <v>0</v>
      </c>
      <c r="D24" s="120">
        <v>0</v>
      </c>
      <c r="E24" s="121">
        <v>151882.26999999999</v>
      </c>
    </row>
    <row r="25" spans="1:5" ht="21.95" customHeight="1">
      <c r="A25" s="119" t="s">
        <v>143</v>
      </c>
      <c r="B25" s="120">
        <v>417632.52</v>
      </c>
      <c r="C25" s="120">
        <v>0</v>
      </c>
      <c r="D25" s="120">
        <v>18899.98</v>
      </c>
      <c r="E25" s="121">
        <v>398732.54</v>
      </c>
    </row>
    <row r="26" spans="1:5" ht="21.95" customHeight="1">
      <c r="A26" s="119" t="s">
        <v>144</v>
      </c>
      <c r="B26" s="120">
        <v>16488856.470000001</v>
      </c>
      <c r="C26" s="120">
        <v>126610.53</v>
      </c>
      <c r="D26" s="120">
        <v>1734944.15</v>
      </c>
      <c r="E26" s="121">
        <v>14880522.85</v>
      </c>
    </row>
    <row r="27" spans="1:5" ht="21.95" customHeight="1">
      <c r="A27" s="119" t="s">
        <v>145</v>
      </c>
      <c r="B27" s="120">
        <v>940151.33</v>
      </c>
      <c r="C27" s="120">
        <v>0</v>
      </c>
      <c r="D27" s="120">
        <v>0</v>
      </c>
      <c r="E27" s="121">
        <v>940151.33</v>
      </c>
    </row>
    <row r="28" spans="1:5" ht="21.95" customHeight="1">
      <c r="A28" s="119" t="s">
        <v>146</v>
      </c>
      <c r="B28" s="120">
        <v>63021672.530000001</v>
      </c>
      <c r="C28" s="120">
        <v>2600.11</v>
      </c>
      <c r="D28" s="120">
        <v>800000</v>
      </c>
      <c r="E28" s="121">
        <v>62224272.640000001</v>
      </c>
    </row>
    <row r="29" spans="1:5" ht="21.95" customHeight="1">
      <c r="A29" s="119" t="s">
        <v>147</v>
      </c>
      <c r="B29" s="120">
        <v>5276324.75</v>
      </c>
      <c r="C29" s="120">
        <v>0</v>
      </c>
      <c r="D29" s="120">
        <v>0</v>
      </c>
      <c r="E29" s="121">
        <v>5276324.75</v>
      </c>
    </row>
    <row r="30" spans="1:5" ht="21.95" customHeight="1">
      <c r="A30" s="119" t="s">
        <v>148</v>
      </c>
      <c r="B30" s="120">
        <v>369160997.38</v>
      </c>
      <c r="C30" s="120">
        <v>611.53</v>
      </c>
      <c r="D30" s="120">
        <v>3195399.2</v>
      </c>
      <c r="E30" s="121">
        <v>365966209.70999998</v>
      </c>
    </row>
    <row r="31" spans="1:5" ht="21.95" customHeight="1">
      <c r="A31" s="119" t="s">
        <v>149</v>
      </c>
      <c r="B31" s="120">
        <v>1100000000</v>
      </c>
      <c r="C31" s="120">
        <v>0</v>
      </c>
      <c r="D31" s="120">
        <v>0</v>
      </c>
      <c r="E31" s="121">
        <v>1100000000</v>
      </c>
    </row>
    <row r="32" spans="1:5" ht="21.95" customHeight="1">
      <c r="A32" s="119" t="s">
        <v>150</v>
      </c>
      <c r="B32" s="120">
        <v>637661339.63</v>
      </c>
      <c r="C32" s="120">
        <v>1973588.95</v>
      </c>
      <c r="D32" s="120">
        <v>3073655.88</v>
      </c>
      <c r="E32" s="121">
        <v>636561272.70000005</v>
      </c>
    </row>
    <row r="33" spans="1:5" ht="21.95" customHeight="1">
      <c r="A33" s="119" t="s">
        <v>151</v>
      </c>
      <c r="B33" s="120">
        <v>19117865.100000001</v>
      </c>
      <c r="C33" s="120">
        <v>982783.73</v>
      </c>
      <c r="D33" s="120">
        <v>954556.73</v>
      </c>
      <c r="E33" s="121">
        <v>19146092.100000001</v>
      </c>
    </row>
    <row r="34" spans="1:5" ht="21.95" customHeight="1">
      <c r="A34" s="119" t="s">
        <v>152</v>
      </c>
      <c r="B34" s="120">
        <v>76797642.359999999</v>
      </c>
      <c r="C34" s="120">
        <v>2263.77</v>
      </c>
      <c r="D34" s="120">
        <v>52308.63</v>
      </c>
      <c r="E34" s="121">
        <v>76747597.5</v>
      </c>
    </row>
    <row r="35" spans="1:5" ht="21.95" customHeight="1">
      <c r="A35" s="119" t="s">
        <v>153</v>
      </c>
      <c r="B35" s="120">
        <v>783546141.26999998</v>
      </c>
      <c r="C35" s="120">
        <v>159844.1</v>
      </c>
      <c r="D35" s="120">
        <v>0</v>
      </c>
      <c r="E35" s="121">
        <v>783705985.37</v>
      </c>
    </row>
    <row r="36" spans="1:5" ht="21.95" customHeight="1">
      <c r="A36" s="119" t="s">
        <v>744</v>
      </c>
      <c r="B36" s="120">
        <v>37650000.159999996</v>
      </c>
      <c r="C36" s="120">
        <v>0</v>
      </c>
      <c r="D36" s="120">
        <v>0</v>
      </c>
      <c r="E36" s="121">
        <v>37650000.159999996</v>
      </c>
    </row>
    <row r="37" spans="1:5" ht="21.95" customHeight="1">
      <c r="A37" s="119" t="s">
        <v>156</v>
      </c>
      <c r="B37" s="120">
        <v>764663.74</v>
      </c>
      <c r="C37" s="120">
        <v>0</v>
      </c>
      <c r="D37" s="120">
        <v>0</v>
      </c>
      <c r="E37" s="121">
        <v>764663.74</v>
      </c>
    </row>
    <row r="38" spans="1:5" ht="21.95" customHeight="1">
      <c r="A38" s="119" t="s">
        <v>157</v>
      </c>
      <c r="B38" s="120">
        <v>47342321.619999997</v>
      </c>
      <c r="C38" s="120">
        <v>12392743.66</v>
      </c>
      <c r="D38" s="120">
        <v>7978871.9900000002</v>
      </c>
      <c r="E38" s="121">
        <v>51756193.289999999</v>
      </c>
    </row>
    <row r="39" spans="1:5" ht="21.95" customHeight="1">
      <c r="A39" s="119" t="s">
        <v>158</v>
      </c>
      <c r="B39" s="120">
        <v>34228757.299999997</v>
      </c>
      <c r="C39" s="120">
        <v>0</v>
      </c>
      <c r="D39" s="120">
        <v>0</v>
      </c>
      <c r="E39" s="121">
        <v>34228757.299999997</v>
      </c>
    </row>
    <row r="40" spans="1:5" ht="21.95" customHeight="1">
      <c r="A40" s="119" t="s">
        <v>159</v>
      </c>
      <c r="B40" s="120">
        <v>966395.93</v>
      </c>
      <c r="C40" s="120">
        <v>296175</v>
      </c>
      <c r="D40" s="120">
        <v>0</v>
      </c>
      <c r="E40" s="121">
        <v>1262570.93</v>
      </c>
    </row>
    <row r="41" spans="1:5" ht="21.95" customHeight="1">
      <c r="A41" s="119" t="s">
        <v>160</v>
      </c>
      <c r="B41" s="120">
        <v>64219459.659999996</v>
      </c>
      <c r="C41" s="120">
        <v>26130.92</v>
      </c>
      <c r="D41" s="120">
        <v>3597053.05</v>
      </c>
      <c r="E41" s="121">
        <v>60648537.530000001</v>
      </c>
    </row>
    <row r="42" spans="1:5" ht="21.95" customHeight="1">
      <c r="A42" s="119" t="s">
        <v>161</v>
      </c>
      <c r="B42" s="120">
        <v>4066332394.0799999</v>
      </c>
      <c r="C42" s="120">
        <v>650344.80000000005</v>
      </c>
      <c r="D42" s="120">
        <v>52972860.259999998</v>
      </c>
      <c r="E42" s="121">
        <v>4014009878.6199999</v>
      </c>
    </row>
    <row r="43" spans="1:5" ht="21.95" customHeight="1">
      <c r="A43" s="119" t="s">
        <v>162</v>
      </c>
      <c r="B43" s="120">
        <v>2225673270.5799999</v>
      </c>
      <c r="C43" s="120">
        <v>380681.02</v>
      </c>
      <c r="D43" s="120">
        <v>16918329.890000001</v>
      </c>
      <c r="E43" s="121">
        <v>2209135621.71</v>
      </c>
    </row>
    <row r="44" spans="1:5" ht="21.95" customHeight="1">
      <c r="A44" s="119" t="s">
        <v>163</v>
      </c>
      <c r="B44" s="120">
        <v>12648941.75</v>
      </c>
      <c r="C44" s="120">
        <v>0</v>
      </c>
      <c r="D44" s="120">
        <v>0</v>
      </c>
      <c r="E44" s="121">
        <v>12648941.75</v>
      </c>
    </row>
    <row r="45" spans="1:5" ht="21.95" customHeight="1">
      <c r="A45" s="119" t="s">
        <v>164</v>
      </c>
      <c r="B45" s="120">
        <v>950496.48</v>
      </c>
      <c r="C45" s="120">
        <v>0</v>
      </c>
      <c r="D45" s="120">
        <v>0</v>
      </c>
      <c r="E45" s="121">
        <v>950496.48</v>
      </c>
    </row>
    <row r="46" spans="1:5" ht="21.95" customHeight="1">
      <c r="A46" s="119" t="s">
        <v>165</v>
      </c>
      <c r="B46" s="120">
        <v>926977.66</v>
      </c>
      <c r="C46" s="120">
        <v>372009.1</v>
      </c>
      <c r="D46" s="120">
        <v>0</v>
      </c>
      <c r="E46" s="121">
        <v>1298986.76</v>
      </c>
    </row>
    <row r="47" spans="1:5" ht="21.95" customHeight="1">
      <c r="A47" s="119" t="s">
        <v>167</v>
      </c>
      <c r="B47" s="120">
        <v>1380896124.0599999</v>
      </c>
      <c r="C47" s="120">
        <v>0</v>
      </c>
      <c r="D47" s="120">
        <v>6945196.6500000004</v>
      </c>
      <c r="E47" s="121">
        <v>1373950927.4100001</v>
      </c>
    </row>
    <row r="48" spans="1:5" ht="21.95" customHeight="1">
      <c r="A48" s="119" t="s">
        <v>168</v>
      </c>
      <c r="B48" s="120">
        <v>1229301348.1700001</v>
      </c>
      <c r="C48" s="120">
        <v>0</v>
      </c>
      <c r="D48" s="120">
        <v>0</v>
      </c>
      <c r="E48" s="121">
        <v>1229301348.1700001</v>
      </c>
    </row>
    <row r="49" spans="1:5" ht="21.95" customHeight="1">
      <c r="A49" s="119" t="s">
        <v>169</v>
      </c>
      <c r="B49" s="120">
        <v>8884819.3200000003</v>
      </c>
      <c r="C49" s="120">
        <v>36832192.18</v>
      </c>
      <c r="D49" s="120">
        <v>32454736.34</v>
      </c>
      <c r="E49" s="121">
        <v>13262275.16</v>
      </c>
    </row>
    <row r="50" spans="1:5" ht="21.95" customHeight="1">
      <c r="A50" s="117" t="s">
        <v>121</v>
      </c>
      <c r="B50" s="109">
        <v>4205889.34</v>
      </c>
      <c r="C50" s="109">
        <v>0</v>
      </c>
      <c r="D50" s="109">
        <v>0</v>
      </c>
      <c r="E50" s="118">
        <v>4205889.34</v>
      </c>
    </row>
    <row r="51" spans="1:5" ht="21.95" customHeight="1">
      <c r="A51" s="119" t="s">
        <v>170</v>
      </c>
      <c r="B51" s="120">
        <v>4205889.34</v>
      </c>
      <c r="C51" s="120">
        <v>0</v>
      </c>
      <c r="D51" s="120">
        <v>0</v>
      </c>
      <c r="E51" s="121">
        <v>4205889.34</v>
      </c>
    </row>
    <row r="52" spans="1:5" ht="21.95" customHeight="1">
      <c r="A52" s="117" t="s">
        <v>124</v>
      </c>
      <c r="B52" s="109">
        <v>6197758553.6899996</v>
      </c>
      <c r="C52" s="109">
        <v>465271714.94999999</v>
      </c>
      <c r="D52" s="109">
        <v>442881136.55000001</v>
      </c>
      <c r="E52" s="118">
        <v>6220149132.0900002</v>
      </c>
    </row>
    <row r="53" spans="1:5" ht="21.95" customHeight="1">
      <c r="A53" s="119" t="s">
        <v>745</v>
      </c>
      <c r="B53" s="120">
        <v>183310.82</v>
      </c>
      <c r="C53" s="120">
        <v>1825.3</v>
      </c>
      <c r="D53" s="120">
        <v>4491.49</v>
      </c>
      <c r="E53" s="121">
        <v>180644.63</v>
      </c>
    </row>
    <row r="54" spans="1:5" ht="21.95" customHeight="1">
      <c r="A54" s="119" t="s">
        <v>171</v>
      </c>
      <c r="B54" s="120">
        <v>22699.81</v>
      </c>
      <c r="C54" s="120">
        <v>6494.5</v>
      </c>
      <c r="D54" s="120">
        <v>8972.4</v>
      </c>
      <c r="E54" s="121">
        <v>20221.91</v>
      </c>
    </row>
    <row r="55" spans="1:5" ht="21.95" customHeight="1">
      <c r="A55" s="119" t="s">
        <v>172</v>
      </c>
      <c r="B55" s="120">
        <v>1893071891.75</v>
      </c>
      <c r="C55" s="120">
        <v>408610232.86000001</v>
      </c>
      <c r="D55" s="120">
        <v>118695801.72</v>
      </c>
      <c r="E55" s="121">
        <v>2182986322.8899999</v>
      </c>
    </row>
    <row r="56" spans="1:5" ht="21.95" customHeight="1">
      <c r="A56" s="119" t="s">
        <v>758</v>
      </c>
      <c r="B56" s="120">
        <v>1062432.7</v>
      </c>
      <c r="C56" s="120">
        <v>5000</v>
      </c>
      <c r="D56" s="120">
        <v>583330</v>
      </c>
      <c r="E56" s="121">
        <v>484102.7</v>
      </c>
    </row>
    <row r="57" spans="1:5" ht="21.95" customHeight="1">
      <c r="A57" s="119" t="s">
        <v>770</v>
      </c>
      <c r="B57" s="120">
        <v>955921.1</v>
      </c>
      <c r="C57" s="120">
        <v>13893.76</v>
      </c>
      <c r="D57" s="120">
        <v>33367.4</v>
      </c>
      <c r="E57" s="121">
        <v>936447.46</v>
      </c>
    </row>
    <row r="58" spans="1:5" ht="21.95" customHeight="1">
      <c r="A58" s="119" t="s">
        <v>154</v>
      </c>
      <c r="B58" s="120">
        <v>2571469505.3899999</v>
      </c>
      <c r="C58" s="120">
        <v>1172550.95</v>
      </c>
      <c r="D58" s="120">
        <v>3028292.29</v>
      </c>
      <c r="E58" s="121">
        <v>2569613764.0500002</v>
      </c>
    </row>
    <row r="59" spans="1:5" ht="21.95" customHeight="1">
      <c r="A59" s="119" t="s">
        <v>155</v>
      </c>
      <c r="B59" s="120">
        <v>1730992792.1199999</v>
      </c>
      <c r="C59" s="120">
        <v>55461717.579999998</v>
      </c>
      <c r="D59" s="120">
        <v>320526881.25</v>
      </c>
      <c r="E59" s="121">
        <v>1465927628.45</v>
      </c>
    </row>
    <row r="60" spans="1:5" ht="21.95" customHeight="1">
      <c r="A60" s="117" t="s">
        <v>173</v>
      </c>
      <c r="B60" s="109">
        <v>6089892600.4700003</v>
      </c>
      <c r="C60" s="109">
        <v>60713343934.419998</v>
      </c>
      <c r="D60" s="109">
        <v>58286254631.220001</v>
      </c>
      <c r="E60" s="118">
        <v>8516981903.6700001</v>
      </c>
    </row>
    <row r="61" spans="1:5" ht="21.95" customHeight="1">
      <c r="A61" s="119" t="s">
        <v>174</v>
      </c>
      <c r="B61" s="120">
        <v>6029704153.1899996</v>
      </c>
      <c r="C61" s="120">
        <v>60712077035.290001</v>
      </c>
      <c r="D61" s="120">
        <v>58272111448.709999</v>
      </c>
      <c r="E61" s="121">
        <v>8469669739.7700005</v>
      </c>
    </row>
    <row r="62" spans="1:5" ht="21.95" customHeight="1">
      <c r="A62" s="119" t="s">
        <v>175</v>
      </c>
      <c r="B62" s="120">
        <v>60090542.409999996</v>
      </c>
      <c r="C62" s="120">
        <v>186538.14</v>
      </c>
      <c r="D62" s="120">
        <v>14143182.51</v>
      </c>
      <c r="E62" s="121">
        <v>46133898.039999999</v>
      </c>
    </row>
    <row r="63" spans="1:5" ht="21.95" customHeight="1">
      <c r="A63" s="119" t="s">
        <v>176</v>
      </c>
      <c r="B63" s="120">
        <v>97904.87</v>
      </c>
      <c r="C63" s="120">
        <v>1080360.99</v>
      </c>
      <c r="D63" s="120">
        <v>0</v>
      </c>
      <c r="E63" s="121">
        <v>1178265.8600000001</v>
      </c>
    </row>
    <row r="64" spans="1:5" ht="21.95" customHeight="1">
      <c r="A64" s="117" t="s">
        <v>104</v>
      </c>
      <c r="B64" s="109">
        <v>789057150.40999997</v>
      </c>
      <c r="C64" s="109">
        <v>2632650.5099999998</v>
      </c>
      <c r="D64" s="109">
        <v>8840766.5099999998</v>
      </c>
      <c r="E64" s="118">
        <v>782849034.40999997</v>
      </c>
    </row>
    <row r="65" spans="1:5" ht="21.95" customHeight="1">
      <c r="A65" s="119" t="s">
        <v>177</v>
      </c>
      <c r="B65" s="120">
        <v>5582659.9000000004</v>
      </c>
      <c r="C65" s="120">
        <v>0</v>
      </c>
      <c r="D65" s="120">
        <v>438583.49</v>
      </c>
      <c r="E65" s="121">
        <v>5144076.41</v>
      </c>
    </row>
    <row r="66" spans="1:5" ht="21.95" customHeight="1">
      <c r="A66" s="119" t="s">
        <v>178</v>
      </c>
      <c r="B66" s="120">
        <v>2370275.79</v>
      </c>
      <c r="C66" s="120">
        <v>0</v>
      </c>
      <c r="D66" s="120">
        <v>2513.2399999999998</v>
      </c>
      <c r="E66" s="121">
        <v>2367762.5499999998</v>
      </c>
    </row>
    <row r="67" spans="1:5" ht="21.95" customHeight="1">
      <c r="A67" s="119" t="s">
        <v>179</v>
      </c>
      <c r="B67" s="120">
        <v>226927147.34</v>
      </c>
      <c r="C67" s="120">
        <v>1850082.2</v>
      </c>
      <c r="D67" s="120">
        <v>2940326.67</v>
      </c>
      <c r="E67" s="121">
        <v>225836902.87</v>
      </c>
    </row>
    <row r="68" spans="1:5" ht="21.95" customHeight="1">
      <c r="A68" s="119" t="s">
        <v>180</v>
      </c>
      <c r="B68" s="120">
        <v>305834296.64999998</v>
      </c>
      <c r="C68" s="120">
        <v>768963.65</v>
      </c>
      <c r="D68" s="120">
        <v>2382178.13</v>
      </c>
      <c r="E68" s="121">
        <v>304221082.17000002</v>
      </c>
    </row>
    <row r="69" spans="1:5" ht="21.95" customHeight="1">
      <c r="A69" s="119" t="s">
        <v>181</v>
      </c>
      <c r="B69" s="120">
        <v>71286601.010000005</v>
      </c>
      <c r="C69" s="120">
        <v>11983.62</v>
      </c>
      <c r="D69" s="120">
        <v>911017.76</v>
      </c>
      <c r="E69" s="121">
        <v>70387566.870000005</v>
      </c>
    </row>
    <row r="70" spans="1:5" ht="21.95" customHeight="1">
      <c r="A70" s="119" t="s">
        <v>182</v>
      </c>
      <c r="B70" s="120">
        <v>1829055.88</v>
      </c>
      <c r="C70" s="120">
        <v>0</v>
      </c>
      <c r="D70" s="120">
        <v>0</v>
      </c>
      <c r="E70" s="121">
        <v>1829055.88</v>
      </c>
    </row>
    <row r="71" spans="1:5" ht="21.95" customHeight="1">
      <c r="A71" s="119" t="s">
        <v>155</v>
      </c>
      <c r="B71" s="120">
        <v>1953657.97</v>
      </c>
      <c r="C71" s="120">
        <v>0</v>
      </c>
      <c r="D71" s="120">
        <v>0</v>
      </c>
      <c r="E71" s="121">
        <v>1953657.97</v>
      </c>
    </row>
    <row r="72" spans="1:5" ht="21.95" customHeight="1">
      <c r="A72" s="119" t="s">
        <v>183</v>
      </c>
      <c r="B72" s="120">
        <v>77939695.829999998</v>
      </c>
      <c r="C72" s="120">
        <v>0</v>
      </c>
      <c r="D72" s="120">
        <v>0</v>
      </c>
      <c r="E72" s="121">
        <v>77939695.829999998</v>
      </c>
    </row>
    <row r="73" spans="1:5" ht="21.95" customHeight="1">
      <c r="A73" s="119" t="s">
        <v>184</v>
      </c>
      <c r="B73" s="120">
        <v>45876296.810000002</v>
      </c>
      <c r="C73" s="120">
        <v>1621.04</v>
      </c>
      <c r="D73" s="120">
        <v>1342072.31</v>
      </c>
      <c r="E73" s="121">
        <v>44535845.539999999</v>
      </c>
    </row>
    <row r="74" spans="1:5" ht="21.95" customHeight="1">
      <c r="A74" s="119" t="s">
        <v>164</v>
      </c>
      <c r="B74" s="120">
        <v>49457463.229999997</v>
      </c>
      <c r="C74" s="120">
        <v>0</v>
      </c>
      <c r="D74" s="120">
        <v>824074.91</v>
      </c>
      <c r="E74" s="121">
        <v>48633388.32</v>
      </c>
    </row>
    <row r="75" spans="1:5" ht="21.95" customHeight="1">
      <c r="A75" s="117" t="s">
        <v>127</v>
      </c>
      <c r="B75" s="109">
        <v>16963181740.459999</v>
      </c>
      <c r="C75" s="109">
        <v>18861906826.66</v>
      </c>
      <c r="D75" s="109">
        <v>16373480528.360001</v>
      </c>
      <c r="E75" s="118">
        <v>19451608038.759998</v>
      </c>
    </row>
    <row r="76" spans="1:5" ht="21.95" customHeight="1">
      <c r="A76" s="119" t="s">
        <v>185</v>
      </c>
      <c r="B76" s="120">
        <v>7658525.96</v>
      </c>
      <c r="C76" s="120">
        <v>0</v>
      </c>
      <c r="D76" s="120">
        <v>0</v>
      </c>
      <c r="E76" s="121">
        <v>7658525.96</v>
      </c>
    </row>
    <row r="77" spans="1:5" ht="21.95" customHeight="1">
      <c r="A77" s="119" t="s">
        <v>186</v>
      </c>
      <c r="B77" s="120">
        <v>989568968.62</v>
      </c>
      <c r="C77" s="120">
        <v>375734740.88</v>
      </c>
      <c r="D77" s="120">
        <v>362017742.38999999</v>
      </c>
      <c r="E77" s="121">
        <v>1003285967.11</v>
      </c>
    </row>
    <row r="78" spans="1:5" ht="21.95" customHeight="1">
      <c r="A78" s="119" t="s">
        <v>187</v>
      </c>
      <c r="B78" s="120">
        <v>15952435954.68</v>
      </c>
      <c r="C78" s="120">
        <v>18454216654.150002</v>
      </c>
      <c r="D78" s="120">
        <v>16011462785.969999</v>
      </c>
      <c r="E78" s="121">
        <v>18395189822.860001</v>
      </c>
    </row>
    <row r="79" spans="1:5" ht="21.95" customHeight="1">
      <c r="A79" s="119" t="s">
        <v>188</v>
      </c>
      <c r="B79" s="120">
        <v>13518291.199999999</v>
      </c>
      <c r="C79" s="120">
        <v>31955431.629999999</v>
      </c>
      <c r="D79" s="120">
        <v>0</v>
      </c>
      <c r="E79" s="121">
        <v>45473722.829999998</v>
      </c>
    </row>
    <row r="80" spans="1:5" ht="21.95" customHeight="1">
      <c r="A80" s="117" t="s">
        <v>189</v>
      </c>
      <c r="B80" s="109">
        <v>1960617259.52</v>
      </c>
      <c r="C80" s="109">
        <v>7413526.0499999998</v>
      </c>
      <c r="D80" s="109">
        <v>21626560.699999999</v>
      </c>
      <c r="E80" s="118">
        <v>1946404224.8699999</v>
      </c>
    </row>
    <row r="81" spans="1:5" ht="21.95" customHeight="1">
      <c r="A81" s="119" t="s">
        <v>190</v>
      </c>
      <c r="B81" s="120">
        <v>6943364.3200000003</v>
      </c>
      <c r="C81" s="120">
        <v>38338.58</v>
      </c>
      <c r="D81" s="120">
        <v>0</v>
      </c>
      <c r="E81" s="121">
        <v>6981702.9000000004</v>
      </c>
    </row>
    <row r="82" spans="1:5" ht="21.95" customHeight="1">
      <c r="A82" s="119" t="s">
        <v>191</v>
      </c>
      <c r="B82" s="120">
        <v>1214612.76</v>
      </c>
      <c r="C82" s="120">
        <v>0</v>
      </c>
      <c r="D82" s="120">
        <v>0</v>
      </c>
      <c r="E82" s="121">
        <v>1214612.76</v>
      </c>
    </row>
    <row r="83" spans="1:5" ht="21.95" customHeight="1">
      <c r="A83" s="197" t="s">
        <v>237</v>
      </c>
      <c r="B83" s="171">
        <v>5438008.0099999998</v>
      </c>
      <c r="C83" s="171">
        <v>1865000</v>
      </c>
      <c r="D83" s="171">
        <v>763993.9</v>
      </c>
      <c r="E83" s="172">
        <v>6539014.1100000003</v>
      </c>
    </row>
    <row r="84" spans="1:5" ht="21.95" customHeight="1">
      <c r="A84" s="119" t="s">
        <v>192</v>
      </c>
      <c r="B84" s="120">
        <v>44765046.479999997</v>
      </c>
      <c r="C84" s="120">
        <v>960205.9</v>
      </c>
      <c r="D84" s="120">
        <v>572110.11</v>
      </c>
      <c r="E84" s="121">
        <v>45153142.270000003</v>
      </c>
    </row>
    <row r="85" spans="1:5" ht="21.95" customHeight="1">
      <c r="A85" s="119" t="s">
        <v>193</v>
      </c>
      <c r="B85" s="120">
        <v>769206.1</v>
      </c>
      <c r="C85" s="120">
        <v>0</v>
      </c>
      <c r="D85" s="120">
        <v>0</v>
      </c>
      <c r="E85" s="121">
        <v>769206.1</v>
      </c>
    </row>
    <row r="86" spans="1:5" ht="21.95" customHeight="1">
      <c r="A86" s="119" t="s">
        <v>243</v>
      </c>
      <c r="B86" s="120">
        <v>14938587.01</v>
      </c>
      <c r="C86" s="120">
        <v>165950.15</v>
      </c>
      <c r="D86" s="120">
        <v>573104.74</v>
      </c>
      <c r="E86" s="121">
        <v>14531432.42</v>
      </c>
    </row>
    <row r="87" spans="1:5" ht="21.95" customHeight="1">
      <c r="A87" s="119" t="s">
        <v>194</v>
      </c>
      <c r="B87" s="120">
        <v>118.79</v>
      </c>
      <c r="C87" s="120">
        <v>0</v>
      </c>
      <c r="D87" s="120">
        <v>0</v>
      </c>
      <c r="E87" s="121">
        <v>118.79</v>
      </c>
    </row>
    <row r="88" spans="1:5" ht="21.95" customHeight="1">
      <c r="A88" s="119" t="s">
        <v>195</v>
      </c>
      <c r="B88" s="120">
        <v>51179.28</v>
      </c>
      <c r="C88" s="120">
        <v>0</v>
      </c>
      <c r="D88" s="120">
        <v>0</v>
      </c>
      <c r="E88" s="121">
        <v>51179.28</v>
      </c>
    </row>
    <row r="89" spans="1:5" ht="21.95" customHeight="1">
      <c r="A89" s="119" t="s">
        <v>196</v>
      </c>
      <c r="B89" s="120">
        <v>1913260.39</v>
      </c>
      <c r="C89" s="120">
        <v>0</v>
      </c>
      <c r="D89" s="120">
        <v>340003.2</v>
      </c>
      <c r="E89" s="121">
        <v>1573257.19</v>
      </c>
    </row>
    <row r="90" spans="1:5" ht="21.95" customHeight="1">
      <c r="A90" s="119" t="s">
        <v>197</v>
      </c>
      <c r="B90" s="120">
        <v>5128648.82</v>
      </c>
      <c r="C90" s="120">
        <v>148621.71</v>
      </c>
      <c r="D90" s="120">
        <v>112787.32</v>
      </c>
      <c r="E90" s="121">
        <v>5164483.21</v>
      </c>
    </row>
    <row r="91" spans="1:5" ht="21.95" customHeight="1">
      <c r="A91" s="119" t="s">
        <v>198</v>
      </c>
      <c r="B91" s="120">
        <v>2924530.26</v>
      </c>
      <c r="C91" s="120">
        <v>0</v>
      </c>
      <c r="D91" s="120">
        <v>400</v>
      </c>
      <c r="E91" s="121">
        <v>2924130.26</v>
      </c>
    </row>
    <row r="92" spans="1:5" ht="21.95" customHeight="1">
      <c r="A92" s="119" t="s">
        <v>199</v>
      </c>
      <c r="B92" s="120">
        <v>15991776.470000001</v>
      </c>
      <c r="C92" s="120">
        <v>0</v>
      </c>
      <c r="D92" s="120">
        <v>26017.38</v>
      </c>
      <c r="E92" s="121">
        <v>15965759.09</v>
      </c>
    </row>
    <row r="93" spans="1:5" ht="21.95" customHeight="1">
      <c r="A93" s="119" t="s">
        <v>200</v>
      </c>
      <c r="B93" s="120">
        <v>394373.45</v>
      </c>
      <c r="C93" s="120">
        <v>0</v>
      </c>
      <c r="D93" s="120">
        <v>0</v>
      </c>
      <c r="E93" s="121">
        <v>394373.45</v>
      </c>
    </row>
    <row r="94" spans="1:5" ht="21.95" customHeight="1">
      <c r="A94" s="119" t="s">
        <v>201</v>
      </c>
      <c r="B94" s="120">
        <v>24811.48</v>
      </c>
      <c r="C94" s="120">
        <v>0</v>
      </c>
      <c r="D94" s="120">
        <v>0</v>
      </c>
      <c r="E94" s="121">
        <v>24811.48</v>
      </c>
    </row>
    <row r="95" spans="1:5" ht="21.95" customHeight="1">
      <c r="A95" s="119" t="s">
        <v>202</v>
      </c>
      <c r="B95" s="120">
        <v>774.4</v>
      </c>
      <c r="C95" s="120">
        <v>0</v>
      </c>
      <c r="D95" s="120">
        <v>0</v>
      </c>
      <c r="E95" s="121">
        <v>774.4</v>
      </c>
    </row>
    <row r="96" spans="1:5" ht="21.95" customHeight="1">
      <c r="A96" s="119" t="s">
        <v>203</v>
      </c>
      <c r="B96" s="120">
        <v>17104.7</v>
      </c>
      <c r="C96" s="120">
        <v>0</v>
      </c>
      <c r="D96" s="120">
        <v>0</v>
      </c>
      <c r="E96" s="121">
        <v>17104.7</v>
      </c>
    </row>
    <row r="97" spans="1:5" ht="21.95" customHeight="1">
      <c r="A97" s="119" t="s">
        <v>204</v>
      </c>
      <c r="B97" s="120">
        <v>618575.02</v>
      </c>
      <c r="C97" s="120">
        <v>0</v>
      </c>
      <c r="D97" s="120">
        <v>0</v>
      </c>
      <c r="E97" s="121">
        <v>618575.02</v>
      </c>
    </row>
    <row r="98" spans="1:5" ht="21.95" customHeight="1">
      <c r="A98" s="119" t="s">
        <v>205</v>
      </c>
      <c r="B98" s="120">
        <v>1892865.98</v>
      </c>
      <c r="C98" s="120">
        <v>0</v>
      </c>
      <c r="D98" s="120">
        <v>0</v>
      </c>
      <c r="E98" s="121">
        <v>1892865.98</v>
      </c>
    </row>
    <row r="99" spans="1:5" ht="21.95" customHeight="1">
      <c r="A99" s="119" t="s">
        <v>244</v>
      </c>
      <c r="B99" s="120">
        <v>303558168.81</v>
      </c>
      <c r="C99" s="120">
        <v>22801.47</v>
      </c>
      <c r="D99" s="120">
        <v>1817349.1200000001</v>
      </c>
      <c r="E99" s="121">
        <v>301763621.16000003</v>
      </c>
    </row>
    <row r="100" spans="1:5" ht="21.95" customHeight="1">
      <c r="A100" s="119" t="s">
        <v>206</v>
      </c>
      <c r="B100" s="120">
        <v>5155292.91</v>
      </c>
      <c r="C100" s="120">
        <v>0</v>
      </c>
      <c r="D100" s="120">
        <v>0</v>
      </c>
      <c r="E100" s="121">
        <v>5155292.91</v>
      </c>
    </row>
    <row r="101" spans="1:5" ht="21.95" customHeight="1">
      <c r="A101" s="119" t="s">
        <v>207</v>
      </c>
      <c r="B101" s="120">
        <v>4066567.19</v>
      </c>
      <c r="C101" s="120">
        <v>0</v>
      </c>
      <c r="D101" s="120">
        <v>13075.07</v>
      </c>
      <c r="E101" s="121">
        <v>4053492.12</v>
      </c>
    </row>
    <row r="102" spans="1:5" ht="21.95" customHeight="1">
      <c r="A102" s="119" t="s">
        <v>208</v>
      </c>
      <c r="B102" s="120">
        <v>950.42</v>
      </c>
      <c r="C102" s="120">
        <v>0</v>
      </c>
      <c r="D102" s="120">
        <v>0</v>
      </c>
      <c r="E102" s="121">
        <v>950.42</v>
      </c>
    </row>
    <row r="103" spans="1:5" ht="21.95" customHeight="1">
      <c r="A103" s="119" t="s">
        <v>209</v>
      </c>
      <c r="B103" s="120">
        <v>349782.27</v>
      </c>
      <c r="C103" s="120">
        <v>0</v>
      </c>
      <c r="D103" s="120">
        <v>0</v>
      </c>
      <c r="E103" s="121">
        <v>349782.27</v>
      </c>
    </row>
    <row r="104" spans="1:5" ht="21.95" customHeight="1">
      <c r="A104" s="119" t="s">
        <v>210</v>
      </c>
      <c r="B104" s="120">
        <v>2099926.23</v>
      </c>
      <c r="C104" s="120">
        <v>0</v>
      </c>
      <c r="D104" s="120">
        <v>861320</v>
      </c>
      <c r="E104" s="121">
        <v>1238606.23</v>
      </c>
    </row>
    <row r="105" spans="1:5" ht="21.95" customHeight="1">
      <c r="A105" s="119" t="s">
        <v>744</v>
      </c>
      <c r="B105" s="120">
        <v>645000</v>
      </c>
      <c r="C105" s="120">
        <v>0</v>
      </c>
      <c r="D105" s="120">
        <v>0</v>
      </c>
      <c r="E105" s="121">
        <v>645000</v>
      </c>
    </row>
    <row r="106" spans="1:5" ht="21.95" customHeight="1">
      <c r="A106" s="119" t="s">
        <v>211</v>
      </c>
      <c r="B106" s="120">
        <v>14031720.85</v>
      </c>
      <c r="C106" s="120">
        <v>0.01</v>
      </c>
      <c r="D106" s="120">
        <v>119650.36</v>
      </c>
      <c r="E106" s="121">
        <v>13912070.5</v>
      </c>
    </row>
    <row r="107" spans="1:5" ht="21.95" customHeight="1">
      <c r="A107" s="119" t="s">
        <v>212</v>
      </c>
      <c r="B107" s="120">
        <v>1314.01</v>
      </c>
      <c r="C107" s="120">
        <v>0</v>
      </c>
      <c r="D107" s="120">
        <v>0</v>
      </c>
      <c r="E107" s="121">
        <v>1314.01</v>
      </c>
    </row>
    <row r="108" spans="1:5" ht="21.95" customHeight="1">
      <c r="A108" s="119" t="s">
        <v>164</v>
      </c>
      <c r="B108" s="120">
        <v>20315222.84</v>
      </c>
      <c r="C108" s="120">
        <v>0</v>
      </c>
      <c r="D108" s="120">
        <v>0</v>
      </c>
      <c r="E108" s="121">
        <v>20315222.84</v>
      </c>
    </row>
    <row r="109" spans="1:5" ht="21.95" customHeight="1">
      <c r="A109" s="119" t="s">
        <v>166</v>
      </c>
      <c r="B109" s="120">
        <v>1507366470.27</v>
      </c>
      <c r="C109" s="120">
        <v>4212608.2300000004</v>
      </c>
      <c r="D109" s="120">
        <v>16426749.5</v>
      </c>
      <c r="E109" s="121">
        <v>1495152329</v>
      </c>
    </row>
    <row r="110" spans="1:5" ht="21.95" customHeight="1">
      <c r="A110" s="117" t="s">
        <v>128</v>
      </c>
      <c r="B110" s="109">
        <v>526568756.54000002</v>
      </c>
      <c r="C110" s="109">
        <v>120697.56</v>
      </c>
      <c r="D110" s="109">
        <v>21817552.690000001</v>
      </c>
      <c r="E110" s="118">
        <v>504871901.41000003</v>
      </c>
    </row>
    <row r="111" spans="1:5" ht="21.95" customHeight="1">
      <c r="A111" s="119" t="s">
        <v>213</v>
      </c>
      <c r="B111" s="120">
        <v>2042.56</v>
      </c>
      <c r="C111" s="120">
        <v>0</v>
      </c>
      <c r="D111" s="120">
        <v>0</v>
      </c>
      <c r="E111" s="121">
        <v>2042.56</v>
      </c>
    </row>
    <row r="112" spans="1:5" ht="21.95" customHeight="1">
      <c r="A112" s="119" t="s">
        <v>214</v>
      </c>
      <c r="B112" s="120">
        <v>18505.400000000001</v>
      </c>
      <c r="C112" s="120">
        <v>4986.08</v>
      </c>
      <c r="D112" s="120">
        <v>0</v>
      </c>
      <c r="E112" s="121">
        <v>23491.48</v>
      </c>
    </row>
    <row r="113" spans="1:5" ht="21.95" customHeight="1">
      <c r="A113" s="119" t="s">
        <v>215</v>
      </c>
      <c r="B113" s="120">
        <v>16490657.92</v>
      </c>
      <c r="C113" s="120">
        <v>0</v>
      </c>
      <c r="D113" s="120">
        <v>3548271.26</v>
      </c>
      <c r="E113" s="121">
        <v>12942386.66</v>
      </c>
    </row>
    <row r="114" spans="1:5" ht="21.95" customHeight="1">
      <c r="A114" s="119" t="s">
        <v>216</v>
      </c>
      <c r="B114" s="120">
        <v>361522321.01999998</v>
      </c>
      <c r="C114" s="120">
        <v>0</v>
      </c>
      <c r="D114" s="120">
        <v>17321556.649999999</v>
      </c>
      <c r="E114" s="121">
        <v>344200764.37</v>
      </c>
    </row>
    <row r="115" spans="1:5" ht="21.95" customHeight="1">
      <c r="A115" s="119" t="s">
        <v>217</v>
      </c>
      <c r="B115" s="120">
        <v>147962733.49000001</v>
      </c>
      <c r="C115" s="120">
        <v>115711.48</v>
      </c>
      <c r="D115" s="120">
        <v>947724.78</v>
      </c>
      <c r="E115" s="121">
        <v>147130720.19</v>
      </c>
    </row>
    <row r="116" spans="1:5" ht="21.95" customHeight="1">
      <c r="A116" s="119" t="s">
        <v>218</v>
      </c>
      <c r="B116" s="120">
        <v>335507.57</v>
      </c>
      <c r="C116" s="120">
        <v>0</v>
      </c>
      <c r="D116" s="120">
        <v>0</v>
      </c>
      <c r="E116" s="121">
        <v>335507.57</v>
      </c>
    </row>
    <row r="117" spans="1:5" ht="21.95" customHeight="1">
      <c r="A117" s="122" t="s">
        <v>219</v>
      </c>
      <c r="B117" s="110">
        <v>236988.58</v>
      </c>
      <c r="C117" s="110">
        <v>0</v>
      </c>
      <c r="D117" s="110">
        <v>0</v>
      </c>
      <c r="E117" s="123">
        <v>236988.58</v>
      </c>
    </row>
    <row r="118" spans="1:5" ht="21.95" customHeight="1">
      <c r="A118" s="119" t="s">
        <v>211</v>
      </c>
      <c r="B118" s="120">
        <v>14141435</v>
      </c>
      <c r="C118" s="120">
        <v>23469.02</v>
      </c>
      <c r="D118" s="120">
        <v>133183.17000000001</v>
      </c>
      <c r="E118" s="121">
        <v>14031720.85</v>
      </c>
    </row>
    <row r="119" spans="1:5" ht="21.95" customHeight="1">
      <c r="A119" s="119" t="s">
        <v>212</v>
      </c>
      <c r="B119" s="120">
        <v>1314.01</v>
      </c>
      <c r="C119" s="120">
        <v>0</v>
      </c>
      <c r="D119" s="120">
        <v>0</v>
      </c>
      <c r="E119" s="121">
        <v>1314.01</v>
      </c>
    </row>
    <row r="120" spans="1:5" ht="21.95" customHeight="1">
      <c r="A120" s="119" t="s">
        <v>164</v>
      </c>
      <c r="B120" s="120">
        <v>17894785.780000001</v>
      </c>
      <c r="C120" s="120">
        <v>10003206.4</v>
      </c>
      <c r="D120" s="120">
        <v>7582769.3399999999</v>
      </c>
      <c r="E120" s="121">
        <v>20315222.84</v>
      </c>
    </row>
    <row r="121" spans="1:5" ht="21.95" customHeight="1">
      <c r="A121" s="119" t="s">
        <v>166</v>
      </c>
      <c r="B121" s="120">
        <v>1190335782.78</v>
      </c>
      <c r="C121" s="120">
        <v>773426621.30999994</v>
      </c>
      <c r="D121" s="120">
        <v>456395933.81999999</v>
      </c>
      <c r="E121" s="121">
        <v>1507366470.27</v>
      </c>
    </row>
    <row r="122" spans="1:5" ht="21.95" customHeight="1">
      <c r="A122" s="117" t="s">
        <v>128</v>
      </c>
      <c r="B122" s="109">
        <v>732429511.41999996</v>
      </c>
      <c r="C122" s="109">
        <v>159762971.18000001</v>
      </c>
      <c r="D122" s="109">
        <v>365623726.06</v>
      </c>
      <c r="E122" s="118">
        <v>526568756.54000002</v>
      </c>
    </row>
    <row r="123" spans="1:5" ht="21.95" customHeight="1">
      <c r="A123" s="119" t="s">
        <v>213</v>
      </c>
      <c r="B123" s="120">
        <v>2042.56</v>
      </c>
      <c r="C123" s="120">
        <v>0</v>
      </c>
      <c r="D123" s="120">
        <v>0</v>
      </c>
      <c r="E123" s="121">
        <v>2042.56</v>
      </c>
    </row>
    <row r="124" spans="1:5" ht="21.95" customHeight="1">
      <c r="A124" s="119" t="s">
        <v>214</v>
      </c>
      <c r="B124" s="120">
        <v>600210.80000000005</v>
      </c>
      <c r="C124" s="120">
        <v>77166.38</v>
      </c>
      <c r="D124" s="120">
        <v>658871.78</v>
      </c>
      <c r="E124" s="121">
        <v>18505.400000000001</v>
      </c>
    </row>
    <row r="125" spans="1:5" ht="21.95" customHeight="1">
      <c r="A125" s="119" t="s">
        <v>215</v>
      </c>
      <c r="B125" s="120">
        <v>22478055.489999998</v>
      </c>
      <c r="C125" s="120">
        <v>40112125</v>
      </c>
      <c r="D125" s="120">
        <v>46099522.57</v>
      </c>
      <c r="E125" s="121">
        <v>16490657.92</v>
      </c>
    </row>
    <row r="126" spans="1:5" ht="21.95" customHeight="1">
      <c r="A126" s="119" t="s">
        <v>216</v>
      </c>
      <c r="B126" s="120">
        <v>538225456.39999998</v>
      </c>
      <c r="C126" s="120">
        <v>115912601.38</v>
      </c>
      <c r="D126" s="120">
        <v>292615736.75999999</v>
      </c>
      <c r="E126" s="121">
        <v>361522321.01999998</v>
      </c>
    </row>
    <row r="127" spans="1:5" ht="21.95" customHeight="1">
      <c r="A127" s="119" t="s">
        <v>217</v>
      </c>
      <c r="B127" s="120">
        <v>170530597.71000001</v>
      </c>
      <c r="C127" s="120">
        <v>3661078.42</v>
      </c>
      <c r="D127" s="120">
        <v>26228942.640000001</v>
      </c>
      <c r="E127" s="121">
        <v>147962733.49000001</v>
      </c>
    </row>
    <row r="128" spans="1:5" ht="21.95" customHeight="1">
      <c r="A128" s="119" t="s">
        <v>218</v>
      </c>
      <c r="B128" s="120">
        <v>356159.88</v>
      </c>
      <c r="C128" s="120">
        <v>0</v>
      </c>
      <c r="D128" s="120">
        <v>20652.310000000001</v>
      </c>
      <c r="E128" s="121">
        <v>335507.57</v>
      </c>
    </row>
    <row r="129" spans="1:5">
      <c r="A129" s="122" t="s">
        <v>219</v>
      </c>
      <c r="B129" s="110">
        <v>236988.58</v>
      </c>
      <c r="C129" s="110">
        <v>0</v>
      </c>
      <c r="D129" s="110">
        <v>0</v>
      </c>
      <c r="E129" s="123">
        <v>236988.58</v>
      </c>
    </row>
    <row r="130" spans="1:5">
      <c r="A130"/>
      <c r="B130"/>
      <c r="C130"/>
      <c r="D130"/>
      <c r="E130"/>
    </row>
  </sheetData>
  <pageMargins left="0.7" right="0.7" top="0.75" bottom="0.75" header="0.3" footer="0.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1"/>
  <sheetViews>
    <sheetView showGridLines="0" zoomScaleNormal="100" workbookViewId="0">
      <selection activeCell="H25" sqref="H25"/>
    </sheetView>
  </sheetViews>
  <sheetFormatPr defaultRowHeight="12.75"/>
  <cols>
    <col min="1" max="1" width="49.5703125" style="81" customWidth="1"/>
    <col min="2" max="5" width="16.7109375" style="81" customWidth="1"/>
    <col min="6" max="6" width="0.28515625" style="81" customWidth="1"/>
    <col min="7" max="7" width="9.140625" style="81"/>
    <col min="8" max="11" width="16.28515625" style="81" bestFit="1" customWidth="1"/>
    <col min="12" max="16384" width="9.140625" style="81"/>
  </cols>
  <sheetData>
    <row r="1" spans="1:5">
      <c r="A1" s="92" t="s">
        <v>241</v>
      </c>
      <c r="B1" s="79"/>
      <c r="C1" s="79"/>
      <c r="D1" s="79"/>
      <c r="E1" s="79"/>
    </row>
    <row r="2" spans="1:5">
      <c r="A2"/>
      <c r="B2" s="79"/>
      <c r="C2" s="79"/>
      <c r="D2" s="79"/>
      <c r="E2" s="79"/>
    </row>
    <row r="3" spans="1:5">
      <c r="A3" s="79"/>
      <c r="B3" s="96" t="s">
        <v>789</v>
      </c>
      <c r="C3" s="79"/>
      <c r="D3" s="79"/>
      <c r="E3" s="79"/>
    </row>
    <row r="4" spans="1:5">
      <c r="A4" s="79"/>
      <c r="B4" s="79"/>
      <c r="C4" s="79"/>
      <c r="D4" s="79"/>
      <c r="E4" s="79"/>
    </row>
    <row r="5" spans="1:5" ht="21.95" customHeight="1">
      <c r="A5" s="163" t="s">
        <v>663</v>
      </c>
      <c r="B5" s="164" t="s">
        <v>448</v>
      </c>
      <c r="C5" s="164" t="s">
        <v>449</v>
      </c>
      <c r="D5" s="165" t="s">
        <v>13</v>
      </c>
    </row>
    <row r="6" spans="1:5" ht="21.95" customHeight="1">
      <c r="A6" s="166" t="s">
        <v>530</v>
      </c>
      <c r="B6" s="108">
        <v>33983495262.98</v>
      </c>
      <c r="C6" s="108">
        <v>1935945509.23</v>
      </c>
      <c r="D6" s="167">
        <v>35919440772.209999</v>
      </c>
    </row>
    <row r="7" spans="1:5" ht="21.95" customHeight="1">
      <c r="A7" s="168" t="s">
        <v>531</v>
      </c>
      <c r="B7" s="109">
        <v>24670019221.369999</v>
      </c>
      <c r="C7" s="109">
        <v>236108776.15000001</v>
      </c>
      <c r="D7" s="169">
        <v>24906127997.52</v>
      </c>
    </row>
    <row r="8" spans="1:5" ht="21.95" customHeight="1">
      <c r="A8" s="170" t="s">
        <v>532</v>
      </c>
      <c r="B8" s="171">
        <v>23017031268.619999</v>
      </c>
      <c r="C8" s="171">
        <v>163665373.38999999</v>
      </c>
      <c r="D8" s="172">
        <v>23180696642.009998</v>
      </c>
    </row>
    <row r="9" spans="1:5" ht="21.95" customHeight="1">
      <c r="A9" s="170" t="s">
        <v>533</v>
      </c>
      <c r="B9" s="171">
        <v>523123285.75</v>
      </c>
      <c r="C9" s="171">
        <v>42353430.229999997</v>
      </c>
      <c r="D9" s="172">
        <v>565476715.98000002</v>
      </c>
    </row>
    <row r="10" spans="1:5" ht="21.95" customHeight="1">
      <c r="A10" s="170" t="s">
        <v>534</v>
      </c>
      <c r="B10" s="171">
        <v>450852992.88</v>
      </c>
      <c r="C10" s="171">
        <v>2132169.77</v>
      </c>
      <c r="D10" s="172">
        <v>452985162.64999998</v>
      </c>
    </row>
    <row r="11" spans="1:5" ht="21.95" customHeight="1">
      <c r="A11" s="170" t="s">
        <v>535</v>
      </c>
      <c r="B11" s="171">
        <v>25225212.329999998</v>
      </c>
      <c r="C11" s="171">
        <v>2630051.54</v>
      </c>
      <c r="D11" s="172">
        <v>27855263.870000001</v>
      </c>
    </row>
    <row r="12" spans="1:5" ht="21.95" customHeight="1">
      <c r="A12" s="170" t="s">
        <v>536</v>
      </c>
      <c r="B12" s="171">
        <v>21656697.829999998</v>
      </c>
      <c r="C12" s="171">
        <v>4160895.6</v>
      </c>
      <c r="D12" s="172">
        <v>25817593.43</v>
      </c>
    </row>
    <row r="13" spans="1:5" ht="21.95" customHeight="1">
      <c r="A13" s="170" t="s">
        <v>537</v>
      </c>
      <c r="B13" s="171">
        <v>1.82</v>
      </c>
      <c r="C13" s="171">
        <v>0</v>
      </c>
      <c r="D13" s="172">
        <v>1.82</v>
      </c>
    </row>
    <row r="14" spans="1:5" ht="21.95" customHeight="1">
      <c r="A14" s="170" t="s">
        <v>773</v>
      </c>
      <c r="B14" s="171">
        <v>37632430.909999996</v>
      </c>
      <c r="C14" s="171">
        <v>1777604.3</v>
      </c>
      <c r="D14" s="172">
        <v>39410035.210000001</v>
      </c>
    </row>
    <row r="15" spans="1:5" ht="21.95" customHeight="1">
      <c r="A15" s="170" t="s">
        <v>538</v>
      </c>
      <c r="B15" s="171">
        <v>9169577.9600000009</v>
      </c>
      <c r="C15" s="171">
        <v>363535.86</v>
      </c>
      <c r="D15" s="172">
        <v>9533113.8200000003</v>
      </c>
    </row>
    <row r="16" spans="1:5" ht="21.95" customHeight="1">
      <c r="A16" s="170" t="s">
        <v>539</v>
      </c>
      <c r="B16" s="171">
        <v>68862346.269999996</v>
      </c>
      <c r="C16" s="171">
        <v>0</v>
      </c>
      <c r="D16" s="172">
        <v>68862346.269999996</v>
      </c>
    </row>
    <row r="17" spans="1:4" ht="21.95" customHeight="1">
      <c r="A17" s="170" t="s">
        <v>540</v>
      </c>
      <c r="B17" s="171">
        <v>5789568.04</v>
      </c>
      <c r="C17" s="171">
        <v>177356.64</v>
      </c>
      <c r="D17" s="172">
        <v>5966924.6799999997</v>
      </c>
    </row>
    <row r="18" spans="1:4" ht="21.95" customHeight="1">
      <c r="A18" s="170" t="s">
        <v>541</v>
      </c>
      <c r="B18" s="171">
        <v>883561.55</v>
      </c>
      <c r="C18" s="171">
        <v>41165.29</v>
      </c>
      <c r="D18" s="172">
        <v>924726.84</v>
      </c>
    </row>
    <row r="19" spans="1:4" ht="21.95" customHeight="1">
      <c r="A19" s="170" t="s">
        <v>542</v>
      </c>
      <c r="B19" s="171">
        <v>48988123.75</v>
      </c>
      <c r="C19" s="171">
        <v>260878.14</v>
      </c>
      <c r="D19" s="172">
        <v>49249001.890000001</v>
      </c>
    </row>
    <row r="20" spans="1:4" ht="21.95" customHeight="1">
      <c r="A20" s="170" t="s">
        <v>543</v>
      </c>
      <c r="B20" s="171">
        <v>766030.83</v>
      </c>
      <c r="C20" s="171">
        <v>0</v>
      </c>
      <c r="D20" s="172">
        <v>766030.83</v>
      </c>
    </row>
    <row r="21" spans="1:4" ht="21.95" customHeight="1">
      <c r="A21" s="170" t="s">
        <v>544</v>
      </c>
      <c r="B21" s="171">
        <v>143890.1</v>
      </c>
      <c r="C21" s="171">
        <v>103059.81</v>
      </c>
      <c r="D21" s="172">
        <v>246949.91</v>
      </c>
    </row>
    <row r="22" spans="1:4" ht="21.95" customHeight="1">
      <c r="A22" s="170" t="s">
        <v>545</v>
      </c>
      <c r="B22" s="171">
        <v>2791740.57</v>
      </c>
      <c r="C22" s="171">
        <v>822682.28</v>
      </c>
      <c r="D22" s="172">
        <v>3614422.85</v>
      </c>
    </row>
    <row r="23" spans="1:4" ht="21.95" customHeight="1">
      <c r="A23" s="170" t="s">
        <v>546</v>
      </c>
      <c r="B23" s="171">
        <v>77337.78</v>
      </c>
      <c r="C23" s="171">
        <v>0</v>
      </c>
      <c r="D23" s="172">
        <v>77337.78</v>
      </c>
    </row>
    <row r="24" spans="1:4" ht="21.95" customHeight="1">
      <c r="A24" s="170" t="s">
        <v>547</v>
      </c>
      <c r="B24" s="171">
        <v>13582163.800000001</v>
      </c>
      <c r="C24" s="171">
        <v>7133882.2000000002</v>
      </c>
      <c r="D24" s="172">
        <v>20716046</v>
      </c>
    </row>
    <row r="25" spans="1:4" ht="21.95" customHeight="1">
      <c r="A25" s="170" t="s">
        <v>548</v>
      </c>
      <c r="B25" s="171">
        <v>417986.79</v>
      </c>
      <c r="C25" s="171">
        <v>120055.19</v>
      </c>
      <c r="D25" s="172">
        <v>538041.98</v>
      </c>
    </row>
    <row r="26" spans="1:4" ht="21.95" customHeight="1">
      <c r="A26" s="170" t="s">
        <v>549</v>
      </c>
      <c r="B26" s="171">
        <v>443025003.79000002</v>
      </c>
      <c r="C26" s="171">
        <v>10366635.91</v>
      </c>
      <c r="D26" s="172">
        <v>453391639.69999999</v>
      </c>
    </row>
    <row r="27" spans="1:4" ht="21.95" customHeight="1">
      <c r="A27" s="168" t="s">
        <v>550</v>
      </c>
      <c r="B27" s="109">
        <v>6458617981.8800001</v>
      </c>
      <c r="C27" s="109">
        <v>1625346311.02</v>
      </c>
      <c r="D27" s="169">
        <v>8083964292.8999996</v>
      </c>
    </row>
    <row r="28" spans="1:4" ht="21.95" customHeight="1">
      <c r="A28" s="170" t="s">
        <v>551</v>
      </c>
      <c r="B28" s="171">
        <v>5172521864.4499998</v>
      </c>
      <c r="C28" s="171">
        <v>1459724451.0999999</v>
      </c>
      <c r="D28" s="172">
        <v>6632246315.5500002</v>
      </c>
    </row>
    <row r="29" spans="1:4" ht="21.95" customHeight="1">
      <c r="A29" s="170" t="s">
        <v>552</v>
      </c>
      <c r="B29" s="171">
        <v>553766253.05999994</v>
      </c>
      <c r="C29" s="171">
        <v>28642228.960000001</v>
      </c>
      <c r="D29" s="172">
        <v>582408482.01999998</v>
      </c>
    </row>
    <row r="30" spans="1:4" ht="21.95" customHeight="1">
      <c r="A30" s="170" t="s">
        <v>553</v>
      </c>
      <c r="B30" s="171">
        <v>306343341.19</v>
      </c>
      <c r="C30" s="171">
        <v>48393131.409999996</v>
      </c>
      <c r="D30" s="172">
        <v>354736472.60000002</v>
      </c>
    </row>
    <row r="31" spans="1:4" ht="21.95" customHeight="1">
      <c r="A31" s="170" t="s">
        <v>554</v>
      </c>
      <c r="B31" s="171">
        <v>8956976.2799999993</v>
      </c>
      <c r="C31" s="171">
        <v>37546113.700000003</v>
      </c>
      <c r="D31" s="172">
        <v>46503089.979999997</v>
      </c>
    </row>
    <row r="32" spans="1:4" ht="21.95" customHeight="1">
      <c r="A32" s="170" t="s">
        <v>555</v>
      </c>
      <c r="B32" s="171">
        <v>66135441.920000002</v>
      </c>
      <c r="C32" s="171">
        <v>2249292.0699999998</v>
      </c>
      <c r="D32" s="172">
        <v>68384733.989999995</v>
      </c>
    </row>
    <row r="33" spans="1:4" ht="21.95" customHeight="1">
      <c r="A33" s="170" t="s">
        <v>556</v>
      </c>
      <c r="B33" s="171">
        <v>48117406.310000002</v>
      </c>
      <c r="C33" s="171">
        <v>1056274.45</v>
      </c>
      <c r="D33" s="172">
        <v>49173680.759999998</v>
      </c>
    </row>
    <row r="34" spans="1:4" ht="21.95" customHeight="1">
      <c r="A34" s="170" t="s">
        <v>557</v>
      </c>
      <c r="B34" s="171">
        <v>60627315.18</v>
      </c>
      <c r="C34" s="171">
        <v>3878847.74</v>
      </c>
      <c r="D34" s="172">
        <v>64506162.920000002</v>
      </c>
    </row>
    <row r="35" spans="1:4" ht="21.95" customHeight="1">
      <c r="A35" s="170" t="s">
        <v>558</v>
      </c>
      <c r="B35" s="171">
        <v>108057372.04000001</v>
      </c>
      <c r="C35" s="171">
        <v>21115272.370000001</v>
      </c>
      <c r="D35" s="172">
        <v>129172644.41</v>
      </c>
    </row>
    <row r="36" spans="1:4" ht="21.95" customHeight="1">
      <c r="A36" s="170" t="s">
        <v>559</v>
      </c>
      <c r="B36" s="171">
        <v>26397046.780000001</v>
      </c>
      <c r="C36" s="171">
        <v>1646433.86</v>
      </c>
      <c r="D36" s="172">
        <v>28043480.640000001</v>
      </c>
    </row>
    <row r="37" spans="1:4" ht="21.95" customHeight="1">
      <c r="A37" s="170" t="s">
        <v>560</v>
      </c>
      <c r="B37" s="171">
        <v>42597963.710000001</v>
      </c>
      <c r="C37" s="171">
        <v>7843349.6900000004</v>
      </c>
      <c r="D37" s="172">
        <v>50441313.399999999</v>
      </c>
    </row>
    <row r="38" spans="1:4" ht="21.95" customHeight="1">
      <c r="A38" s="170" t="s">
        <v>561</v>
      </c>
      <c r="B38" s="171">
        <v>31326266.640000001</v>
      </c>
      <c r="C38" s="171">
        <v>7702.16</v>
      </c>
      <c r="D38" s="172">
        <v>31333968.800000001</v>
      </c>
    </row>
    <row r="39" spans="1:4" ht="21.95" customHeight="1">
      <c r="A39" s="170" t="s">
        <v>562</v>
      </c>
      <c r="B39" s="171">
        <v>1621779.46</v>
      </c>
      <c r="C39" s="171">
        <v>175467.53</v>
      </c>
      <c r="D39" s="172">
        <v>1797246.99</v>
      </c>
    </row>
    <row r="40" spans="1:4" ht="21.95" customHeight="1">
      <c r="A40" s="170" t="s">
        <v>563</v>
      </c>
      <c r="B40" s="171">
        <v>9701546.1400000006</v>
      </c>
      <c r="C40" s="171">
        <v>5095629.71</v>
      </c>
      <c r="D40" s="172">
        <v>14797175.85</v>
      </c>
    </row>
    <row r="41" spans="1:4" ht="21.95" customHeight="1">
      <c r="A41" s="170" t="s">
        <v>564</v>
      </c>
      <c r="B41" s="171">
        <v>2355620.2200000002</v>
      </c>
      <c r="C41" s="171">
        <v>11203.02</v>
      </c>
      <c r="D41" s="172">
        <v>2366823.2400000002</v>
      </c>
    </row>
    <row r="42" spans="1:4" ht="21.95" customHeight="1">
      <c r="A42" s="170" t="s">
        <v>565</v>
      </c>
      <c r="B42" s="171">
        <v>4012658.98</v>
      </c>
      <c r="C42" s="171">
        <v>0</v>
      </c>
      <c r="D42" s="172">
        <v>4012658.98</v>
      </c>
    </row>
    <row r="43" spans="1:4" ht="21.95" customHeight="1">
      <c r="A43" s="170" t="s">
        <v>566</v>
      </c>
      <c r="B43" s="171">
        <v>186609.06</v>
      </c>
      <c r="C43" s="171">
        <v>338266.1</v>
      </c>
      <c r="D43" s="172">
        <v>524875.16</v>
      </c>
    </row>
    <row r="44" spans="1:4" ht="21.95" customHeight="1">
      <c r="A44" s="170" t="s">
        <v>567</v>
      </c>
      <c r="B44" s="171">
        <v>15892520.460000001</v>
      </c>
      <c r="C44" s="171">
        <v>7622647.1500000004</v>
      </c>
      <c r="D44" s="172">
        <v>23515167.609999999</v>
      </c>
    </row>
    <row r="45" spans="1:4" ht="21.95" customHeight="1">
      <c r="A45" s="168" t="s">
        <v>568</v>
      </c>
      <c r="B45" s="109">
        <v>1377917666.9100001</v>
      </c>
      <c r="C45" s="109">
        <v>15934595.75</v>
      </c>
      <c r="D45" s="169">
        <v>1393852262.6600001</v>
      </c>
    </row>
    <row r="46" spans="1:4" ht="21.95" customHeight="1">
      <c r="A46" s="170" t="s">
        <v>569</v>
      </c>
      <c r="B46" s="171">
        <v>1093537731.6800001</v>
      </c>
      <c r="C46" s="171">
        <v>4818258.83</v>
      </c>
      <c r="D46" s="172">
        <v>1098355990.51</v>
      </c>
    </row>
    <row r="47" spans="1:4" ht="21.95" customHeight="1">
      <c r="A47" s="170" t="s">
        <v>570</v>
      </c>
      <c r="B47" s="171">
        <v>4533707.6100000003</v>
      </c>
      <c r="C47" s="171">
        <v>7046312.3300000001</v>
      </c>
      <c r="D47" s="172">
        <v>11580019.939999999</v>
      </c>
    </row>
    <row r="48" spans="1:4" ht="21.95" customHeight="1">
      <c r="A48" s="170" t="s">
        <v>571</v>
      </c>
      <c r="B48" s="171">
        <v>183972981.50999999</v>
      </c>
      <c r="C48" s="171">
        <v>660796.42000000004</v>
      </c>
      <c r="D48" s="172">
        <v>184633777.93000001</v>
      </c>
    </row>
    <row r="49" spans="1:4" ht="21.95" customHeight="1">
      <c r="A49" s="170" t="s">
        <v>572</v>
      </c>
      <c r="B49" s="171">
        <v>21276915.59</v>
      </c>
      <c r="C49" s="171">
        <v>322003.33</v>
      </c>
      <c r="D49" s="172">
        <v>21598918.920000002</v>
      </c>
    </row>
    <row r="50" spans="1:4" ht="21.95" customHeight="1">
      <c r="A50" s="170" t="s">
        <v>573</v>
      </c>
      <c r="B50" s="171">
        <v>35872364.93</v>
      </c>
      <c r="C50" s="171">
        <v>385737.39</v>
      </c>
      <c r="D50" s="172">
        <v>36258102.32</v>
      </c>
    </row>
    <row r="51" spans="1:4" ht="21.95" customHeight="1">
      <c r="A51" s="170" t="s">
        <v>574</v>
      </c>
      <c r="B51" s="171">
        <v>34275660.210000001</v>
      </c>
      <c r="C51" s="171">
        <v>307026.53000000003</v>
      </c>
      <c r="D51" s="172">
        <v>34582686.740000002</v>
      </c>
    </row>
    <row r="52" spans="1:4" ht="21.95" customHeight="1">
      <c r="A52" s="170" t="s">
        <v>575</v>
      </c>
      <c r="B52" s="171">
        <v>2311749.0099999998</v>
      </c>
      <c r="C52" s="171">
        <v>343065.96</v>
      </c>
      <c r="D52" s="172">
        <v>2654814.9700000002</v>
      </c>
    </row>
    <row r="53" spans="1:4" ht="21.95" customHeight="1">
      <c r="A53" s="170" t="s">
        <v>576</v>
      </c>
      <c r="B53" s="171">
        <v>0</v>
      </c>
      <c r="C53" s="171">
        <v>4173.63</v>
      </c>
      <c r="D53" s="172">
        <v>4173.63</v>
      </c>
    </row>
    <row r="54" spans="1:4" ht="21.95" customHeight="1">
      <c r="A54" s="170" t="s">
        <v>577</v>
      </c>
      <c r="B54" s="171">
        <v>7629.29</v>
      </c>
      <c r="C54" s="171">
        <v>0</v>
      </c>
      <c r="D54" s="172">
        <v>7629.29</v>
      </c>
    </row>
    <row r="55" spans="1:4" ht="21.95" customHeight="1">
      <c r="A55" s="170" t="s">
        <v>578</v>
      </c>
      <c r="B55" s="171">
        <v>693483.27</v>
      </c>
      <c r="C55" s="171">
        <v>92058.83</v>
      </c>
      <c r="D55" s="172">
        <v>785542.1</v>
      </c>
    </row>
    <row r="56" spans="1:4" ht="21.95" customHeight="1">
      <c r="A56" s="170" t="s">
        <v>579</v>
      </c>
      <c r="B56" s="171">
        <v>70571.98</v>
      </c>
      <c r="C56" s="171">
        <v>419617.01</v>
      </c>
      <c r="D56" s="172">
        <v>490188.99</v>
      </c>
    </row>
    <row r="57" spans="1:4" ht="21.95" customHeight="1">
      <c r="A57" s="170" t="s">
        <v>580</v>
      </c>
      <c r="B57" s="171">
        <v>1364871.83</v>
      </c>
      <c r="C57" s="171">
        <v>1535545.49</v>
      </c>
      <c r="D57" s="172">
        <v>2900417.32</v>
      </c>
    </row>
    <row r="58" spans="1:4" ht="21.95" customHeight="1">
      <c r="A58" s="168" t="s">
        <v>581</v>
      </c>
      <c r="B58" s="109">
        <v>824976432.33000004</v>
      </c>
      <c r="C58" s="109">
        <v>83944.85</v>
      </c>
      <c r="D58" s="169">
        <v>825060377.17999995</v>
      </c>
    </row>
    <row r="59" spans="1:4" ht="21.95" customHeight="1">
      <c r="A59" s="170" t="s">
        <v>582</v>
      </c>
      <c r="B59" s="171">
        <v>823527051.28999996</v>
      </c>
      <c r="C59" s="171">
        <v>7743.47</v>
      </c>
      <c r="D59" s="172">
        <v>823534794.75999999</v>
      </c>
    </row>
    <row r="60" spans="1:4" ht="21.95" customHeight="1">
      <c r="A60" s="170" t="s">
        <v>584</v>
      </c>
      <c r="B60" s="171">
        <v>1449381.04</v>
      </c>
      <c r="C60" s="171">
        <v>76201.38</v>
      </c>
      <c r="D60" s="172">
        <v>1525582.42</v>
      </c>
    </row>
    <row r="61" spans="1:4" ht="21.95" customHeight="1">
      <c r="A61" s="200" t="s">
        <v>585</v>
      </c>
      <c r="B61" s="201">
        <v>651963960.49000001</v>
      </c>
      <c r="C61" s="201">
        <v>58471881.460000001</v>
      </c>
      <c r="D61" s="202">
        <v>710435841.95000005</v>
      </c>
    </row>
    <row r="62" spans="1:4" ht="21.95" customHeight="1">
      <c r="A62" s="203" t="s">
        <v>586</v>
      </c>
      <c r="B62" s="204">
        <v>64572620.399999999</v>
      </c>
      <c r="C62" s="204">
        <v>47310381.490000002</v>
      </c>
      <c r="D62" s="205">
        <v>111883001.89</v>
      </c>
    </row>
    <row r="63" spans="1:4" ht="21.95" customHeight="1">
      <c r="A63" s="170" t="s">
        <v>587</v>
      </c>
      <c r="B63" s="171">
        <v>539270787.45000005</v>
      </c>
      <c r="C63" s="171">
        <v>796725.23</v>
      </c>
      <c r="D63" s="172">
        <v>540067512.67999995</v>
      </c>
    </row>
    <row r="64" spans="1:4" ht="21.95" customHeight="1">
      <c r="A64" s="170" t="s">
        <v>588</v>
      </c>
      <c r="B64" s="171">
        <v>21234175.120000001</v>
      </c>
      <c r="C64" s="171">
        <v>1.48</v>
      </c>
      <c r="D64" s="172">
        <v>21234176.600000001</v>
      </c>
    </row>
    <row r="65" spans="1:4" ht="21.95" customHeight="1">
      <c r="A65" s="170" t="s">
        <v>589</v>
      </c>
      <c r="B65" s="171">
        <v>15563756.050000001</v>
      </c>
      <c r="C65" s="171">
        <v>8153013.54</v>
      </c>
      <c r="D65" s="172">
        <v>23716769.59</v>
      </c>
    </row>
    <row r="66" spans="1:4" ht="21.95" customHeight="1">
      <c r="A66" s="170" t="s">
        <v>590</v>
      </c>
      <c r="B66" s="171">
        <v>4890596.38</v>
      </c>
      <c r="C66" s="171">
        <v>0</v>
      </c>
      <c r="D66" s="172">
        <v>4890596.38</v>
      </c>
    </row>
    <row r="67" spans="1:4" ht="21.95" customHeight="1">
      <c r="A67" s="198" t="s">
        <v>591</v>
      </c>
      <c r="B67" s="110">
        <v>6432025.0899999999</v>
      </c>
      <c r="C67" s="110">
        <v>2211759.7200000002</v>
      </c>
      <c r="D67" s="199">
        <v>8643784.8100000005</v>
      </c>
    </row>
    <row r="68" spans="1:4" ht="21.95" customHeight="1">
      <c r="A68" s="166" t="s">
        <v>592</v>
      </c>
      <c r="B68" s="108">
        <v>1783300208.5599999</v>
      </c>
      <c r="C68" s="108">
        <v>469257844.02999997</v>
      </c>
      <c r="D68" s="167">
        <v>2252558052.5900002</v>
      </c>
    </row>
    <row r="69" spans="1:4" ht="21.95" customHeight="1">
      <c r="A69" s="168" t="s">
        <v>593</v>
      </c>
      <c r="B69" s="109">
        <v>16163254.08</v>
      </c>
      <c r="C69" s="109">
        <v>3491816.84</v>
      </c>
      <c r="D69" s="169">
        <v>19655070.920000002</v>
      </c>
    </row>
    <row r="70" spans="1:4" ht="21.95" customHeight="1">
      <c r="A70" s="170" t="s">
        <v>594</v>
      </c>
      <c r="B70" s="171">
        <v>80769.81</v>
      </c>
      <c r="C70" s="171">
        <v>1035612.35</v>
      </c>
      <c r="D70" s="172">
        <v>1116382.1599999999</v>
      </c>
    </row>
    <row r="71" spans="1:4" ht="21.95" customHeight="1">
      <c r="A71" s="170" t="s">
        <v>595</v>
      </c>
      <c r="B71" s="171">
        <v>10989902.880000001</v>
      </c>
      <c r="C71" s="171">
        <v>1562123.31</v>
      </c>
      <c r="D71" s="172">
        <v>12552026.189999999</v>
      </c>
    </row>
    <row r="72" spans="1:4" ht="21.95" customHeight="1">
      <c r="A72" s="170" t="s">
        <v>596</v>
      </c>
      <c r="B72" s="171">
        <v>5092581.3899999997</v>
      </c>
      <c r="C72" s="171">
        <v>894081.18</v>
      </c>
      <c r="D72" s="172">
        <v>5986662.5700000003</v>
      </c>
    </row>
    <row r="73" spans="1:4" ht="21.95" customHeight="1">
      <c r="A73" s="168" t="s">
        <v>597</v>
      </c>
      <c r="B73" s="109">
        <v>237786577.02000001</v>
      </c>
      <c r="C73" s="109">
        <v>222022771.59</v>
      </c>
      <c r="D73" s="169">
        <v>459809348.61000001</v>
      </c>
    </row>
    <row r="74" spans="1:4" ht="21.95" customHeight="1">
      <c r="A74" s="170" t="s">
        <v>737</v>
      </c>
      <c r="B74" s="171">
        <v>2133038.2400000002</v>
      </c>
      <c r="C74" s="171">
        <v>0</v>
      </c>
      <c r="D74" s="172">
        <v>2133038.2400000002</v>
      </c>
    </row>
    <row r="75" spans="1:4" ht="21.95" customHeight="1">
      <c r="A75" s="170" t="s">
        <v>754</v>
      </c>
      <c r="B75" s="171">
        <v>250</v>
      </c>
      <c r="C75" s="171">
        <v>0</v>
      </c>
      <c r="D75" s="172">
        <v>250</v>
      </c>
    </row>
    <row r="76" spans="1:4" ht="21.95" customHeight="1">
      <c r="A76" s="170" t="s">
        <v>598</v>
      </c>
      <c r="B76" s="171">
        <v>0</v>
      </c>
      <c r="C76" s="171">
        <v>139600906.59</v>
      </c>
      <c r="D76" s="172">
        <v>139600906.59</v>
      </c>
    </row>
    <row r="77" spans="1:4" ht="21.95" customHeight="1">
      <c r="A77" s="170" t="s">
        <v>599</v>
      </c>
      <c r="B77" s="171">
        <v>8986900.9900000002</v>
      </c>
      <c r="C77" s="171">
        <v>975765.06</v>
      </c>
      <c r="D77" s="172">
        <v>9962666.0500000007</v>
      </c>
    </row>
    <row r="78" spans="1:4" ht="21.95" customHeight="1">
      <c r="A78" s="170" t="s">
        <v>600</v>
      </c>
      <c r="B78" s="171">
        <v>14224640.029999999</v>
      </c>
      <c r="C78" s="171">
        <v>1220040</v>
      </c>
      <c r="D78" s="172">
        <v>15444680.029999999</v>
      </c>
    </row>
    <row r="79" spans="1:4" ht="21.95" customHeight="1">
      <c r="A79" s="170" t="s">
        <v>601</v>
      </c>
      <c r="B79" s="171">
        <v>2262058.7599999998</v>
      </c>
      <c r="C79" s="171">
        <v>304031.99</v>
      </c>
      <c r="D79" s="172">
        <v>2566090.75</v>
      </c>
    </row>
    <row r="80" spans="1:4" ht="21.95" customHeight="1">
      <c r="A80" s="170" t="s">
        <v>602</v>
      </c>
      <c r="B80" s="171">
        <v>11045016.609999999</v>
      </c>
      <c r="C80" s="171">
        <v>7290273.5199999996</v>
      </c>
      <c r="D80" s="172">
        <v>18335290.129999999</v>
      </c>
    </row>
    <row r="81" spans="1:4" ht="21.95" customHeight="1">
      <c r="A81" s="170" t="s">
        <v>603</v>
      </c>
      <c r="B81" s="171">
        <v>87838709.180000007</v>
      </c>
      <c r="C81" s="171">
        <v>143.05000000000001</v>
      </c>
      <c r="D81" s="172">
        <v>87838852.230000004</v>
      </c>
    </row>
    <row r="82" spans="1:4" ht="21.95" customHeight="1">
      <c r="A82" s="170" t="s">
        <v>604</v>
      </c>
      <c r="B82" s="171">
        <v>3860280.03</v>
      </c>
      <c r="C82" s="171">
        <v>6075178.6500000004</v>
      </c>
      <c r="D82" s="172">
        <v>9935458.6799999997</v>
      </c>
    </row>
    <row r="83" spans="1:4" ht="21.95" customHeight="1">
      <c r="A83" s="170" t="s">
        <v>605</v>
      </c>
      <c r="B83" s="171">
        <v>0</v>
      </c>
      <c r="C83" s="171">
        <v>46703199.600000001</v>
      </c>
      <c r="D83" s="172">
        <v>46703199.600000001</v>
      </c>
    </row>
    <row r="84" spans="1:4" ht="21.95" customHeight="1">
      <c r="A84" s="170" t="s">
        <v>606</v>
      </c>
      <c r="B84" s="171">
        <v>11569588.039999999</v>
      </c>
      <c r="C84" s="171">
        <v>6327737.3499999996</v>
      </c>
      <c r="D84" s="172">
        <v>17897325.390000001</v>
      </c>
    </row>
    <row r="85" spans="1:4" ht="21.95" customHeight="1">
      <c r="A85" s="170" t="s">
        <v>607</v>
      </c>
      <c r="B85" s="171">
        <v>4517614.8499999996</v>
      </c>
      <c r="C85" s="171">
        <v>0</v>
      </c>
      <c r="D85" s="172">
        <v>4517614.8499999996</v>
      </c>
    </row>
    <row r="86" spans="1:4" ht="21.95" customHeight="1">
      <c r="A86" s="170" t="s">
        <v>608</v>
      </c>
      <c r="B86" s="171">
        <v>91348480.290000007</v>
      </c>
      <c r="C86" s="171">
        <v>13525495.779999999</v>
      </c>
      <c r="D86" s="172">
        <v>104873976.06999999</v>
      </c>
    </row>
    <row r="87" spans="1:4" ht="21.95" customHeight="1">
      <c r="A87" s="168" t="s">
        <v>609</v>
      </c>
      <c r="B87" s="109">
        <v>13490715.48</v>
      </c>
      <c r="C87" s="109">
        <v>688485.58</v>
      </c>
      <c r="D87" s="169">
        <v>14179201.060000001</v>
      </c>
    </row>
    <row r="88" spans="1:4" ht="21.95" customHeight="1">
      <c r="A88" s="170" t="s">
        <v>610</v>
      </c>
      <c r="B88" s="171">
        <v>1683123.48</v>
      </c>
      <c r="C88" s="171">
        <v>0</v>
      </c>
      <c r="D88" s="172">
        <v>1683123.48</v>
      </c>
    </row>
    <row r="89" spans="1:4" ht="21.95" customHeight="1">
      <c r="A89" s="170" t="s">
        <v>611</v>
      </c>
      <c r="B89" s="171">
        <v>3664188.46</v>
      </c>
      <c r="C89" s="171">
        <v>437868.62</v>
      </c>
      <c r="D89" s="172">
        <v>4102057.08</v>
      </c>
    </row>
    <row r="90" spans="1:4" ht="21.95" customHeight="1">
      <c r="A90" s="170" t="s">
        <v>612</v>
      </c>
      <c r="B90" s="171">
        <v>1898426.05</v>
      </c>
      <c r="C90" s="171">
        <v>0</v>
      </c>
      <c r="D90" s="172">
        <v>1898426.05</v>
      </c>
    </row>
    <row r="91" spans="1:4" ht="21.95" customHeight="1">
      <c r="A91" s="170" t="s">
        <v>613</v>
      </c>
      <c r="B91" s="171">
        <v>3605610.82</v>
      </c>
      <c r="C91" s="171">
        <v>0</v>
      </c>
      <c r="D91" s="172">
        <v>3605610.82</v>
      </c>
    </row>
    <row r="92" spans="1:4" ht="21.95" customHeight="1">
      <c r="A92" s="170" t="s">
        <v>614</v>
      </c>
      <c r="B92" s="171">
        <v>1467745.57</v>
      </c>
      <c r="C92" s="171">
        <v>105774.01</v>
      </c>
      <c r="D92" s="172">
        <v>1573519.58</v>
      </c>
    </row>
    <row r="93" spans="1:4" ht="21.95" customHeight="1">
      <c r="A93" s="170" t="s">
        <v>615</v>
      </c>
      <c r="B93" s="171">
        <v>406225.87</v>
      </c>
      <c r="C93" s="171">
        <v>78166.55</v>
      </c>
      <c r="D93" s="172">
        <v>484392.42</v>
      </c>
    </row>
    <row r="94" spans="1:4" ht="21.95" customHeight="1">
      <c r="A94" s="170" t="s">
        <v>616</v>
      </c>
      <c r="B94" s="171">
        <v>89617.74</v>
      </c>
      <c r="C94" s="171">
        <v>508.63</v>
      </c>
      <c r="D94" s="172">
        <v>90126.37</v>
      </c>
    </row>
    <row r="95" spans="1:4" ht="21.95" customHeight="1">
      <c r="A95" s="170" t="s">
        <v>617</v>
      </c>
      <c r="B95" s="171">
        <v>98493.08</v>
      </c>
      <c r="C95" s="171">
        <v>33844.57</v>
      </c>
      <c r="D95" s="172">
        <v>132337.65</v>
      </c>
    </row>
    <row r="96" spans="1:4" ht="21.95" customHeight="1">
      <c r="A96" s="170" t="s">
        <v>618</v>
      </c>
      <c r="B96" s="171">
        <v>577284.41</v>
      </c>
      <c r="C96" s="171">
        <v>32323.200000000001</v>
      </c>
      <c r="D96" s="172">
        <v>609607.61</v>
      </c>
    </row>
    <row r="97" spans="1:4" ht="21.95" customHeight="1">
      <c r="A97" s="168" t="s">
        <v>619</v>
      </c>
      <c r="B97" s="109">
        <v>383657012.95999998</v>
      </c>
      <c r="C97" s="109">
        <v>0</v>
      </c>
      <c r="D97" s="169">
        <v>383657012.95999998</v>
      </c>
    </row>
    <row r="98" spans="1:4" ht="21.95" customHeight="1">
      <c r="A98" s="198" t="s">
        <v>620</v>
      </c>
      <c r="B98" s="110">
        <v>383657012.95999998</v>
      </c>
      <c r="C98" s="110">
        <v>0</v>
      </c>
      <c r="D98" s="199">
        <v>383657012.95999998</v>
      </c>
    </row>
    <row r="99" spans="1:4" ht="21.95" customHeight="1">
      <c r="A99" s="168" t="s">
        <v>621</v>
      </c>
      <c r="B99" s="109">
        <v>213749651.80000001</v>
      </c>
      <c r="C99" s="109">
        <v>13365020.43</v>
      </c>
      <c r="D99" s="169">
        <v>227114672.22999999</v>
      </c>
    </row>
    <row r="100" spans="1:4" ht="21.95" customHeight="1">
      <c r="A100" s="170" t="s">
        <v>622</v>
      </c>
      <c r="B100" s="171">
        <v>31504601.23</v>
      </c>
      <c r="C100" s="171">
        <v>0</v>
      </c>
      <c r="D100" s="172">
        <v>31504601.23</v>
      </c>
    </row>
    <row r="101" spans="1:4" ht="21.95" customHeight="1">
      <c r="A101" s="170" t="s">
        <v>623</v>
      </c>
      <c r="B101" s="171">
        <v>164106527.13</v>
      </c>
      <c r="C101" s="171">
        <v>0</v>
      </c>
      <c r="D101" s="172">
        <v>164106527.13</v>
      </c>
    </row>
    <row r="102" spans="1:4" ht="21.95" customHeight="1">
      <c r="A102" s="170" t="s">
        <v>624</v>
      </c>
      <c r="B102" s="171">
        <v>18089052.960000001</v>
      </c>
      <c r="C102" s="171">
        <v>13347307.85</v>
      </c>
      <c r="D102" s="172">
        <v>31436360.809999999</v>
      </c>
    </row>
    <row r="103" spans="1:4" ht="21.95" customHeight="1">
      <c r="A103" s="170" t="s">
        <v>625</v>
      </c>
      <c r="B103" s="171">
        <v>49470.48</v>
      </c>
      <c r="C103" s="171">
        <v>17712.580000000002</v>
      </c>
      <c r="D103" s="172">
        <v>67183.06</v>
      </c>
    </row>
    <row r="104" spans="1:4" ht="21.95" customHeight="1">
      <c r="A104" s="168" t="s">
        <v>626</v>
      </c>
      <c r="B104" s="109">
        <v>873805624.88</v>
      </c>
      <c r="C104" s="109">
        <v>82748585.989999995</v>
      </c>
      <c r="D104" s="169">
        <v>956554210.87</v>
      </c>
    </row>
    <row r="105" spans="1:4" ht="21.95" customHeight="1">
      <c r="A105" s="170" t="s">
        <v>627</v>
      </c>
      <c r="B105" s="171">
        <v>43164485.770000003</v>
      </c>
      <c r="C105" s="171">
        <v>0</v>
      </c>
      <c r="D105" s="172">
        <v>43164485.770000003</v>
      </c>
    </row>
    <row r="106" spans="1:4" ht="21.95" customHeight="1">
      <c r="A106" s="170" t="s">
        <v>628</v>
      </c>
      <c r="B106" s="171">
        <v>35811268.590000004</v>
      </c>
      <c r="C106" s="171">
        <v>23714204.23</v>
      </c>
      <c r="D106" s="172">
        <v>59525472.82</v>
      </c>
    </row>
    <row r="107" spans="1:4" ht="21.95" customHeight="1">
      <c r="A107" s="170" t="s">
        <v>629</v>
      </c>
      <c r="B107" s="171">
        <v>39877232.210000001</v>
      </c>
      <c r="C107" s="171">
        <v>25025806.18</v>
      </c>
      <c r="D107" s="172">
        <v>64903038.390000001</v>
      </c>
    </row>
    <row r="108" spans="1:4" ht="21.95" customHeight="1">
      <c r="A108" s="170" t="s">
        <v>630</v>
      </c>
      <c r="B108" s="171">
        <v>75503857.230000004</v>
      </c>
      <c r="C108" s="171">
        <v>26458051.719999999</v>
      </c>
      <c r="D108" s="172">
        <v>101961908.95</v>
      </c>
    </row>
    <row r="109" spans="1:4" ht="21.95" customHeight="1">
      <c r="A109" s="170" t="s">
        <v>631</v>
      </c>
      <c r="B109" s="171">
        <v>32741713.059999999</v>
      </c>
      <c r="C109" s="171">
        <v>0</v>
      </c>
      <c r="D109" s="172">
        <v>32741713.059999999</v>
      </c>
    </row>
    <row r="110" spans="1:4" ht="21.95" customHeight="1">
      <c r="A110" s="170" t="s">
        <v>632</v>
      </c>
      <c r="B110" s="171">
        <v>20310405.780000001</v>
      </c>
      <c r="C110" s="171">
        <v>2245679.4900000002</v>
      </c>
      <c r="D110" s="172">
        <v>22556085.27</v>
      </c>
    </row>
    <row r="111" spans="1:4" ht="21.95" customHeight="1">
      <c r="A111" s="170" t="s">
        <v>633</v>
      </c>
      <c r="B111" s="171">
        <v>1099713.97</v>
      </c>
      <c r="C111" s="171">
        <v>0</v>
      </c>
      <c r="D111" s="172">
        <v>1099713.97</v>
      </c>
    </row>
    <row r="112" spans="1:4" ht="21.95" customHeight="1">
      <c r="A112" s="198" t="s">
        <v>652</v>
      </c>
      <c r="B112" s="110">
        <v>29500000</v>
      </c>
      <c r="C112" s="110">
        <v>0</v>
      </c>
      <c r="D112" s="199">
        <v>29500000</v>
      </c>
    </row>
    <row r="113" spans="1:4" ht="21.95" customHeight="1">
      <c r="A113" s="170" t="s">
        <v>739</v>
      </c>
      <c r="B113" s="171">
        <v>74415.8</v>
      </c>
      <c r="C113" s="171">
        <v>0</v>
      </c>
      <c r="D113" s="172">
        <v>74415.8</v>
      </c>
    </row>
    <row r="114" spans="1:4" ht="21.95" customHeight="1">
      <c r="A114" s="170" t="s">
        <v>634</v>
      </c>
      <c r="B114" s="171">
        <v>8707813.4100000001</v>
      </c>
      <c r="C114" s="171">
        <v>403836.91</v>
      </c>
      <c r="D114" s="172">
        <v>9111650.3200000003</v>
      </c>
    </row>
    <row r="115" spans="1:4" ht="21.95" customHeight="1">
      <c r="A115" s="170" t="s">
        <v>635</v>
      </c>
      <c r="B115" s="171">
        <v>587014719.05999994</v>
      </c>
      <c r="C115" s="171">
        <v>4901007.46</v>
      </c>
      <c r="D115" s="172">
        <v>591915726.51999998</v>
      </c>
    </row>
    <row r="116" spans="1:4" ht="21.95" customHeight="1">
      <c r="A116" s="168" t="s">
        <v>636</v>
      </c>
      <c r="B116" s="109">
        <v>44647372.340000004</v>
      </c>
      <c r="C116" s="109">
        <v>146941163.59999999</v>
      </c>
      <c r="D116" s="169">
        <v>191588535.94</v>
      </c>
    </row>
    <row r="117" spans="1:4" ht="21.95" customHeight="1">
      <c r="A117" s="170" t="s">
        <v>637</v>
      </c>
      <c r="B117" s="171">
        <v>35241370.659999996</v>
      </c>
      <c r="C117" s="171">
        <v>143550023.25999999</v>
      </c>
      <c r="D117" s="172">
        <v>178791393.91999999</v>
      </c>
    </row>
    <row r="118" spans="1:4" ht="21.95" customHeight="1">
      <c r="A118" s="170" t="s">
        <v>638</v>
      </c>
      <c r="B118" s="171">
        <v>9406001.6799999997</v>
      </c>
      <c r="C118" s="171">
        <v>3391140.34</v>
      </c>
      <c r="D118" s="172">
        <v>12797142.02</v>
      </c>
    </row>
    <row r="119" spans="1:4" ht="21.95" customHeight="1">
      <c r="A119" s="166" t="s">
        <v>639</v>
      </c>
      <c r="B119" s="108">
        <v>1143847768.28</v>
      </c>
      <c r="C119" s="108">
        <v>405665.56</v>
      </c>
      <c r="D119" s="167">
        <v>1144253433.8399999</v>
      </c>
    </row>
    <row r="120" spans="1:4" ht="21.95" customHeight="1">
      <c r="A120" s="168" t="s">
        <v>640</v>
      </c>
      <c r="B120" s="109">
        <v>646995.55000000005</v>
      </c>
      <c r="C120" s="109">
        <v>3135.18</v>
      </c>
      <c r="D120" s="169">
        <v>650130.73</v>
      </c>
    </row>
    <row r="121" spans="1:4" ht="21.95" customHeight="1">
      <c r="A121" s="170" t="s">
        <v>641</v>
      </c>
      <c r="B121" s="171">
        <v>268199.34999999998</v>
      </c>
      <c r="C121" s="171">
        <v>0</v>
      </c>
      <c r="D121" s="172">
        <v>268199.34999999998</v>
      </c>
    </row>
    <row r="122" spans="1:4" ht="21.95" customHeight="1">
      <c r="A122" s="170" t="s">
        <v>642</v>
      </c>
      <c r="B122" s="171">
        <v>13275</v>
      </c>
      <c r="C122" s="171">
        <v>0</v>
      </c>
      <c r="D122" s="172">
        <v>13275</v>
      </c>
    </row>
    <row r="123" spans="1:4" ht="21.95" customHeight="1">
      <c r="A123" s="170" t="s">
        <v>643</v>
      </c>
      <c r="B123" s="171">
        <v>335817.45</v>
      </c>
      <c r="C123" s="171">
        <v>3133.62</v>
      </c>
      <c r="D123" s="172">
        <v>338951.07</v>
      </c>
    </row>
    <row r="124" spans="1:4" ht="21.95" customHeight="1">
      <c r="A124" s="170" t="s">
        <v>644</v>
      </c>
      <c r="B124" s="171">
        <v>29703.75</v>
      </c>
      <c r="C124" s="171">
        <v>1.56</v>
      </c>
      <c r="D124" s="172">
        <v>29705.31</v>
      </c>
    </row>
    <row r="125" spans="1:4" ht="21.95" customHeight="1">
      <c r="A125" s="168" t="s">
        <v>645</v>
      </c>
      <c r="B125" s="109">
        <v>1143200772.73</v>
      </c>
      <c r="C125" s="109">
        <v>402530.38</v>
      </c>
      <c r="D125" s="169">
        <v>1143603303.1099999</v>
      </c>
    </row>
    <row r="126" spans="1:4" ht="21.95" customHeight="1">
      <c r="A126" s="170" t="s">
        <v>655</v>
      </c>
      <c r="B126" s="171">
        <v>25802153.899999999</v>
      </c>
      <c r="C126" s="171">
        <v>0</v>
      </c>
      <c r="D126" s="172">
        <v>25802153.899999999</v>
      </c>
    </row>
    <row r="127" spans="1:4" ht="21.95" customHeight="1">
      <c r="A127" s="170" t="s">
        <v>646</v>
      </c>
      <c r="B127" s="171">
        <v>1117398618.8299999</v>
      </c>
      <c r="C127" s="171">
        <v>402530.38</v>
      </c>
      <c r="D127" s="172">
        <v>1117801149.21</v>
      </c>
    </row>
    <row r="128" spans="1:4" ht="21.95" customHeight="1">
      <c r="A128" s="166" t="s">
        <v>647</v>
      </c>
      <c r="B128" s="108">
        <v>25067334197.169998</v>
      </c>
      <c r="C128" s="108">
        <v>0</v>
      </c>
      <c r="D128" s="167">
        <v>25067334197.169998</v>
      </c>
    </row>
    <row r="129" spans="1:4" ht="21.95" customHeight="1">
      <c r="A129" s="168" t="s">
        <v>741</v>
      </c>
      <c r="B129" s="109">
        <v>25067334197.169998</v>
      </c>
      <c r="C129" s="109">
        <v>0</v>
      </c>
      <c r="D129" s="169">
        <v>25067334197.169998</v>
      </c>
    </row>
    <row r="130" spans="1:4" ht="21.95" customHeight="1">
      <c r="A130" s="170" t="s">
        <v>648</v>
      </c>
      <c r="B130" s="171">
        <v>25067334197.169998</v>
      </c>
      <c r="C130" s="171">
        <v>0</v>
      </c>
      <c r="D130" s="172">
        <v>25067334197.169998</v>
      </c>
    </row>
    <row r="131" spans="1:4" ht="21.95" customHeight="1">
      <c r="A131" s="166" t="s">
        <v>62</v>
      </c>
      <c r="B131" s="108">
        <v>61977977436.989998</v>
      </c>
      <c r="C131" s="108">
        <v>2405609018.8200002</v>
      </c>
      <c r="D131" s="167">
        <v>64383586455.809998</v>
      </c>
    </row>
    <row r="132" spans="1:4" ht="21.95" customHeight="1"/>
    <row r="133" spans="1:4" ht="21.95" customHeight="1"/>
    <row r="134" spans="1:4" ht="21.95" customHeight="1"/>
    <row r="135" spans="1:4" ht="21.95" customHeight="1"/>
    <row r="136" spans="1:4" ht="21.95" customHeight="1"/>
    <row r="137" spans="1:4" ht="21.95" customHeight="1"/>
    <row r="138" spans="1:4" ht="21.95" customHeight="1"/>
    <row r="139" spans="1:4" ht="21.95" customHeight="1"/>
    <row r="140" spans="1:4" ht="21.95" customHeight="1"/>
    <row r="141" spans="1:4" ht="21.95" customHeight="1"/>
  </sheetData>
  <pageMargins left="0.7" right="0.7" top="0.75" bottom="0.75" header="0.3" footer="0.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
  <sheetViews>
    <sheetView showGridLines="0" workbookViewId="0">
      <selection activeCell="G20" sqref="G20"/>
    </sheetView>
  </sheetViews>
  <sheetFormatPr defaultColWidth="20.28515625" defaultRowHeight="34.5" customHeight="1"/>
  <cols>
    <col min="1" max="1" width="31" style="6" customWidth="1"/>
    <col min="2" max="2" width="20.42578125" style="6" customWidth="1"/>
    <col min="3" max="3" width="20" style="6" customWidth="1"/>
    <col min="4" max="4" width="19.140625" style="6" customWidth="1"/>
    <col min="5" max="5" width="20.140625" style="6" customWidth="1"/>
    <col min="6" max="16384" width="20.28515625" style="6"/>
  </cols>
  <sheetData>
    <row r="1" spans="1:5" ht="12">
      <c r="A1" s="92" t="s">
        <v>233</v>
      </c>
      <c r="B1" s="104"/>
      <c r="C1" s="104"/>
      <c r="D1" s="104"/>
      <c r="E1" s="104"/>
    </row>
    <row r="2" spans="1:5" ht="11.25">
      <c r="A2" s="104"/>
      <c r="B2" s="104"/>
      <c r="C2" s="104"/>
      <c r="D2" s="104"/>
      <c r="E2" s="104"/>
    </row>
    <row r="3" spans="1:5" ht="17.25" customHeight="1">
      <c r="A3" s="104"/>
      <c r="B3" s="96" t="s">
        <v>789</v>
      </c>
      <c r="C3" s="104"/>
      <c r="D3" s="104"/>
      <c r="E3" s="104"/>
    </row>
    <row r="4" spans="1:5" ht="18" customHeight="1">
      <c r="A4" s="105"/>
      <c r="B4" s="104"/>
      <c r="C4" s="104"/>
      <c r="D4" s="104"/>
      <c r="E4" s="104"/>
    </row>
    <row r="5" spans="1:5" ht="15" customHeight="1">
      <c r="A5" s="227" t="s">
        <v>70</v>
      </c>
      <c r="B5" s="185" t="s">
        <v>71</v>
      </c>
      <c r="C5" s="226" t="s">
        <v>72</v>
      </c>
      <c r="D5" s="226"/>
      <c r="E5" s="24" t="s">
        <v>71</v>
      </c>
    </row>
    <row r="6" spans="1:5" ht="22.5">
      <c r="A6" s="228"/>
      <c r="B6" s="25" t="s">
        <v>780</v>
      </c>
      <c r="C6" s="26" t="s">
        <v>79</v>
      </c>
      <c r="D6" s="26" t="s">
        <v>80</v>
      </c>
      <c r="E6" s="27" t="s">
        <v>785</v>
      </c>
    </row>
    <row r="7" spans="1:5" ht="16.5" customHeight="1">
      <c r="A7" s="10" t="s">
        <v>73</v>
      </c>
      <c r="B7" s="7">
        <v>1496676.6399999987</v>
      </c>
      <c r="C7" s="7">
        <v>240023.46</v>
      </c>
      <c r="D7" s="7">
        <v>0</v>
      </c>
      <c r="E7" s="8">
        <f>B7+C7-D7</f>
        <v>1736700.0999999987</v>
      </c>
    </row>
    <row r="8" spans="1:5" ht="16.5" customHeight="1">
      <c r="A8" s="10" t="s">
        <v>74</v>
      </c>
      <c r="B8" s="7">
        <v>4887603.3099999996</v>
      </c>
      <c r="C8" s="7">
        <v>28590</v>
      </c>
      <c r="D8" s="7">
        <v>2602638.13</v>
      </c>
      <c r="E8" s="8">
        <f t="shared" ref="E8:E13" si="0">B8+C8-D8</f>
        <v>2313555.1799999997</v>
      </c>
    </row>
    <row r="9" spans="1:5" ht="16.5" customHeight="1">
      <c r="A9" s="10" t="s">
        <v>75</v>
      </c>
      <c r="B9" s="7">
        <v>28224678.219999999</v>
      </c>
      <c r="C9" s="7">
        <v>1289215.42</v>
      </c>
      <c r="D9" s="7">
        <v>28224678.219999999</v>
      </c>
      <c r="E9" s="8">
        <f t="shared" si="0"/>
        <v>1289215.4200000018</v>
      </c>
    </row>
    <row r="10" spans="1:5" ht="16.5" customHeight="1">
      <c r="A10" s="10" t="s">
        <v>76</v>
      </c>
      <c r="B10" s="7">
        <v>57827154.979999959</v>
      </c>
      <c r="C10" s="7">
        <v>15151753.32</v>
      </c>
      <c r="D10" s="7">
        <v>0</v>
      </c>
      <c r="E10" s="8">
        <f t="shared" si="0"/>
        <v>72978908.299999952</v>
      </c>
    </row>
    <row r="11" spans="1:5" ht="16.5" customHeight="1">
      <c r="A11" s="10" t="s">
        <v>77</v>
      </c>
      <c r="B11" s="7">
        <v>2461835772.02</v>
      </c>
      <c r="C11" s="7">
        <v>72091084.709999993</v>
      </c>
      <c r="D11" s="7">
        <v>678264465.08000004</v>
      </c>
      <c r="E11" s="8">
        <f t="shared" si="0"/>
        <v>1855662391.6500001</v>
      </c>
    </row>
    <row r="12" spans="1:5" ht="16.5" hidden="1" customHeight="1">
      <c r="A12" s="10"/>
      <c r="B12" s="7">
        <v>0</v>
      </c>
      <c r="C12" s="7">
        <v>0</v>
      </c>
      <c r="D12" s="7">
        <v>0</v>
      </c>
      <c r="E12" s="8">
        <f t="shared" si="0"/>
        <v>0</v>
      </c>
    </row>
    <row r="13" spans="1:5" ht="16.5" customHeight="1">
      <c r="A13" s="10" t="s">
        <v>63</v>
      </c>
      <c r="B13" s="7">
        <v>1272189.8099999996</v>
      </c>
      <c r="C13" s="7">
        <v>41247.129999999997</v>
      </c>
      <c r="D13" s="7">
        <v>1272189.81</v>
      </c>
      <c r="E13" s="8">
        <f t="shared" si="0"/>
        <v>41247.129999999423</v>
      </c>
    </row>
    <row r="14" spans="1:5" ht="25.5" customHeight="1">
      <c r="A14" s="3" t="s">
        <v>62</v>
      </c>
      <c r="B14" s="162">
        <f>SUM(B7:B13)</f>
        <v>2555544074.98</v>
      </c>
      <c r="C14" s="162">
        <f>SUM(C7:C13)</f>
        <v>88841914.039999992</v>
      </c>
      <c r="D14" s="162">
        <f t="shared" ref="D14" si="1">SUM(D7:D13)</f>
        <v>710363971.24000001</v>
      </c>
      <c r="E14" s="9">
        <f>B14+C14-D14</f>
        <v>1934022017.78</v>
      </c>
    </row>
  </sheetData>
  <mergeCells count="2">
    <mergeCell ref="C5:D5"/>
    <mergeCell ref="A5:A6"/>
  </mergeCells>
  <pageMargins left="0.7" right="0.7" top="0.75" bottom="0.75" header="0.3" footer="0.3"/>
  <pageSetup paperSize="9" orientation="portrait" verticalDpi="599"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7"/>
  <sheetViews>
    <sheetView showGridLines="0" zoomScaleNormal="100" workbookViewId="0">
      <selection activeCell="G12" sqref="G12"/>
    </sheetView>
  </sheetViews>
  <sheetFormatPr defaultRowHeight="11.25"/>
  <cols>
    <col min="1" max="1" width="42.5703125" style="4" bestFit="1" customWidth="1"/>
    <col min="2" max="2" width="16" style="4" bestFit="1" customWidth="1"/>
    <col min="3" max="3" width="16.5703125" style="4" bestFit="1" customWidth="1"/>
    <col min="4" max="4" width="18" style="4" customWidth="1"/>
    <col min="5" max="16384" width="9.140625" style="4"/>
  </cols>
  <sheetData>
    <row r="1" spans="1:4" ht="12">
      <c r="A1" s="106" t="s">
        <v>234</v>
      </c>
      <c r="B1" s="107"/>
      <c r="C1" s="107"/>
      <c r="D1" s="107"/>
    </row>
    <row r="2" spans="1:4">
      <c r="A2" s="107"/>
      <c r="B2" s="107"/>
      <c r="C2" s="107"/>
      <c r="D2" s="107"/>
    </row>
    <row r="3" spans="1:4" ht="12">
      <c r="A3" s="92"/>
      <c r="B3" s="96" t="s">
        <v>789</v>
      </c>
      <c r="C3" s="107"/>
      <c r="D3" s="107"/>
    </row>
    <row r="4" spans="1:4" ht="15" customHeight="1">
      <c r="A4" s="105"/>
      <c r="B4" s="107"/>
      <c r="C4" s="107"/>
      <c r="D4" s="107"/>
    </row>
    <row r="5" spans="1:4" s="12" customFormat="1" ht="33.75">
      <c r="A5" s="28" t="s">
        <v>64</v>
      </c>
      <c r="B5" s="29" t="s">
        <v>78</v>
      </c>
      <c r="C5" s="29" t="s">
        <v>786</v>
      </c>
      <c r="D5" s="30" t="s">
        <v>81</v>
      </c>
    </row>
    <row r="6" spans="1:4" ht="15" customHeight="1">
      <c r="A6" s="13" t="s">
        <v>65</v>
      </c>
      <c r="B6" s="14">
        <v>3731737.2</v>
      </c>
      <c r="C6" s="14">
        <v>0</v>
      </c>
      <c r="D6" s="15">
        <f>B6+C6</f>
        <v>3731737.2</v>
      </c>
    </row>
    <row r="7" spans="1:4" ht="15" customHeight="1">
      <c r="A7" s="13" t="s">
        <v>66</v>
      </c>
      <c r="B7" s="14">
        <v>13623680</v>
      </c>
      <c r="C7" s="14">
        <v>0</v>
      </c>
      <c r="D7" s="15">
        <f t="shared" ref="D7:D15" si="0">B7+C7</f>
        <v>13623680</v>
      </c>
    </row>
    <row r="8" spans="1:4" ht="15" customHeight="1">
      <c r="A8" s="22">
        <v>2</v>
      </c>
      <c r="B8" s="14">
        <v>1690808304</v>
      </c>
      <c r="C8" s="14">
        <v>0</v>
      </c>
      <c r="D8" s="15">
        <f t="shared" si="0"/>
        <v>1690808304</v>
      </c>
    </row>
    <row r="9" spans="1:4" ht="15" customHeight="1">
      <c r="A9" s="22">
        <v>1</v>
      </c>
      <c r="B9" s="14">
        <v>1639992627</v>
      </c>
      <c r="C9" s="14">
        <v>0</v>
      </c>
      <c r="D9" s="15">
        <f t="shared" si="0"/>
        <v>1639992627</v>
      </c>
    </row>
    <row r="10" spans="1:4" ht="15" customHeight="1">
      <c r="A10" s="22">
        <v>0.5</v>
      </c>
      <c r="B10" s="14">
        <v>619219156.5</v>
      </c>
      <c r="C10" s="14">
        <v>0</v>
      </c>
      <c r="D10" s="15">
        <f t="shared" si="0"/>
        <v>619219156.5</v>
      </c>
    </row>
    <row r="11" spans="1:4" ht="15" customHeight="1">
      <c r="A11" s="22">
        <v>0.2</v>
      </c>
      <c r="B11" s="14">
        <v>348996344.40000004</v>
      </c>
      <c r="C11" s="14">
        <v>0</v>
      </c>
      <c r="D11" s="15">
        <f t="shared" si="0"/>
        <v>348996344.40000004</v>
      </c>
    </row>
    <row r="12" spans="1:4" ht="15" customHeight="1">
      <c r="A12" s="22">
        <v>0.1</v>
      </c>
      <c r="B12" s="14">
        <v>224877132</v>
      </c>
      <c r="C12" s="14">
        <v>0</v>
      </c>
      <c r="D12" s="15">
        <f t="shared" si="0"/>
        <v>224877132</v>
      </c>
    </row>
    <row r="13" spans="1:4" ht="15" customHeight="1">
      <c r="A13" s="22">
        <v>0.05</v>
      </c>
      <c r="B13" s="14">
        <v>119422550.5</v>
      </c>
      <c r="C13" s="14">
        <v>0</v>
      </c>
      <c r="D13" s="15">
        <f t="shared" si="0"/>
        <v>119422550.5</v>
      </c>
    </row>
    <row r="14" spans="1:4" ht="15" customHeight="1">
      <c r="A14" s="22">
        <v>0.02</v>
      </c>
      <c r="B14" s="14">
        <v>59996751.68</v>
      </c>
      <c r="C14" s="14">
        <v>0</v>
      </c>
      <c r="D14" s="15">
        <f t="shared" si="0"/>
        <v>59996751.68</v>
      </c>
    </row>
    <row r="15" spans="1:4" ht="15" customHeight="1">
      <c r="A15" s="22">
        <v>0.01</v>
      </c>
      <c r="B15" s="14">
        <v>38836576.980000004</v>
      </c>
      <c r="C15" s="14">
        <v>0</v>
      </c>
      <c r="D15" s="15">
        <f t="shared" si="0"/>
        <v>38836576.980000004</v>
      </c>
    </row>
    <row r="16" spans="1:4" ht="25.5" customHeight="1">
      <c r="A16" s="17" t="s">
        <v>62</v>
      </c>
      <c r="B16" s="18">
        <f>SUM(B6:B15)</f>
        <v>4759504860.2599993</v>
      </c>
      <c r="C16" s="18">
        <v>0</v>
      </c>
      <c r="D16" s="19">
        <f>SUM(D6:D15)</f>
        <v>4759504860.2599993</v>
      </c>
    </row>
    <row r="18" spans="1:4">
      <c r="A18" s="16" t="s">
        <v>69</v>
      </c>
    </row>
    <row r="20" spans="1:4" ht="39.75" customHeight="1">
      <c r="A20" s="186" t="s">
        <v>67</v>
      </c>
      <c r="B20" s="29" t="s">
        <v>78</v>
      </c>
      <c r="C20" s="29" t="s">
        <v>786</v>
      </c>
      <c r="D20" s="30" t="s">
        <v>81</v>
      </c>
    </row>
    <row r="21" spans="1:4" ht="15" customHeight="1">
      <c r="A21" s="20" t="s">
        <v>660</v>
      </c>
      <c r="B21" s="5">
        <v>453300</v>
      </c>
      <c r="C21" s="5">
        <v>0</v>
      </c>
      <c r="D21" s="21">
        <f>B21+C21</f>
        <v>453300</v>
      </c>
    </row>
    <row r="22" spans="1:4" ht="15" customHeight="1">
      <c r="A22" s="20" t="s">
        <v>88</v>
      </c>
      <c r="B22" s="11">
        <v>3893380</v>
      </c>
      <c r="C22" s="5">
        <v>0</v>
      </c>
      <c r="D22" s="21">
        <f t="shared" ref="D22:D26" si="1">B22+C22</f>
        <v>3893380</v>
      </c>
    </row>
    <row r="23" spans="1:4" ht="15" customHeight="1">
      <c r="A23" s="20" t="s">
        <v>68</v>
      </c>
      <c r="B23" s="11">
        <v>5789320</v>
      </c>
      <c r="C23" s="5">
        <v>0</v>
      </c>
      <c r="D23" s="21">
        <f t="shared" si="1"/>
        <v>5789320</v>
      </c>
    </row>
    <row r="24" spans="1:4" ht="15" customHeight="1">
      <c r="A24" s="20" t="s">
        <v>762</v>
      </c>
      <c r="B24" s="11">
        <v>11500</v>
      </c>
      <c r="C24" s="5">
        <v>0</v>
      </c>
      <c r="D24" s="21">
        <v>11500</v>
      </c>
    </row>
    <row r="25" spans="1:4" ht="15" customHeight="1">
      <c r="A25" s="20" t="s">
        <v>661</v>
      </c>
      <c r="B25" s="11">
        <v>1671880</v>
      </c>
      <c r="C25" s="5">
        <v>0</v>
      </c>
      <c r="D25" s="21">
        <f t="shared" si="1"/>
        <v>1671880</v>
      </c>
    </row>
    <row r="26" spans="1:4" ht="25.5" customHeight="1">
      <c r="A26" s="20" t="s">
        <v>662</v>
      </c>
      <c r="B26" s="11">
        <v>1804300</v>
      </c>
      <c r="C26" s="5">
        <v>0</v>
      </c>
      <c r="D26" s="21">
        <f t="shared" si="1"/>
        <v>1804300</v>
      </c>
    </row>
    <row r="27" spans="1:4" ht="18.75" customHeight="1">
      <c r="A27" s="17" t="s">
        <v>62</v>
      </c>
      <c r="B27" s="18">
        <f>SUM(B21:B26)</f>
        <v>13623680</v>
      </c>
      <c r="C27" s="18">
        <f>SUM(C21:C26)</f>
        <v>0</v>
      </c>
      <c r="D27" s="23">
        <f>SUM(D21:D26)</f>
        <v>13623680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2"/>
  <sheetViews>
    <sheetView showGridLines="0" workbookViewId="0">
      <selection activeCell="H23" sqref="H23"/>
    </sheetView>
  </sheetViews>
  <sheetFormatPr defaultRowHeight="12.75"/>
  <cols>
    <col min="1" max="1" width="23.42578125" customWidth="1"/>
    <col min="2" max="2" width="20.42578125" customWidth="1"/>
    <col min="3" max="3" width="22" customWidth="1"/>
    <col min="4" max="4" width="21.85546875" customWidth="1"/>
    <col min="5" max="5" width="19.140625" customWidth="1"/>
    <col min="7" max="7" width="16.5703125" bestFit="1" customWidth="1"/>
    <col min="8" max="9" width="17.7109375" bestFit="1" customWidth="1"/>
    <col min="10" max="10" width="16.5703125" bestFit="1" customWidth="1"/>
  </cols>
  <sheetData>
    <row r="1" spans="1:5">
      <c r="A1" s="92" t="s">
        <v>224</v>
      </c>
      <c r="B1" s="93"/>
      <c r="C1" s="93"/>
    </row>
    <row r="2" spans="1:5">
      <c r="A2" s="93"/>
      <c r="B2" s="93"/>
      <c r="C2" s="93"/>
    </row>
    <row r="3" spans="1:5">
      <c r="A3" s="93"/>
      <c r="B3" s="92" t="s">
        <v>789</v>
      </c>
      <c r="C3" s="93"/>
    </row>
    <row r="4" spans="1:5" ht="15">
      <c r="A4" s="2"/>
    </row>
    <row r="5" spans="1:5" ht="30" customHeight="1">
      <c r="A5" s="178" t="s">
        <v>18</v>
      </c>
      <c r="B5" s="45" t="s">
        <v>779</v>
      </c>
      <c r="C5" s="45" t="s">
        <v>6</v>
      </c>
      <c r="D5" s="45" t="s">
        <v>7</v>
      </c>
      <c r="E5" s="179" t="s">
        <v>784</v>
      </c>
    </row>
    <row r="6" spans="1:5" ht="33" customHeight="1">
      <c r="A6" s="31" t="s">
        <v>19</v>
      </c>
      <c r="B6" s="32"/>
      <c r="C6" s="32"/>
      <c r="D6" s="33"/>
      <c r="E6" s="34"/>
    </row>
    <row r="7" spans="1:5" ht="22.5">
      <c r="A7" s="35" t="s">
        <v>0</v>
      </c>
      <c r="B7" s="36">
        <v>113928904000</v>
      </c>
      <c r="C7" s="36">
        <v>20000000000</v>
      </c>
      <c r="D7" s="36">
        <v>14200000000</v>
      </c>
      <c r="E7" s="37">
        <f>B7+C7-D7</f>
        <v>119728904000</v>
      </c>
    </row>
    <row r="8" spans="1:5" ht="22.5">
      <c r="A8" s="35" t="s">
        <v>1</v>
      </c>
      <c r="B8" s="36">
        <v>0</v>
      </c>
      <c r="C8" s="36">
        <v>0</v>
      </c>
      <c r="D8" s="36">
        <v>0</v>
      </c>
      <c r="E8" s="37">
        <f>B8+C8-D8</f>
        <v>0</v>
      </c>
    </row>
    <row r="9" spans="1:5" ht="25.5" customHeight="1">
      <c r="A9" s="76" t="s">
        <v>13</v>
      </c>
      <c r="B9" s="71">
        <f>SUM(B7:B8)</f>
        <v>113928904000</v>
      </c>
      <c r="C9" s="71">
        <f>SUM(C7:C8)</f>
        <v>20000000000</v>
      </c>
      <c r="D9" s="71">
        <f>SUM(D7:D8)</f>
        <v>14200000000</v>
      </c>
      <c r="E9" s="72">
        <f>SUM(E7:E8)</f>
        <v>119728904000</v>
      </c>
    </row>
    <row r="10" spans="1:5" ht="22.5">
      <c r="A10" s="38" t="s">
        <v>83</v>
      </c>
      <c r="B10" s="39"/>
      <c r="C10" s="39"/>
      <c r="D10" s="40"/>
      <c r="E10" s="41"/>
    </row>
    <row r="11" spans="1:5">
      <c r="A11" s="35" t="s">
        <v>759</v>
      </c>
      <c r="B11" s="36">
        <v>192229540842.70001</v>
      </c>
      <c r="C11" s="36">
        <v>15969443702.639999</v>
      </c>
      <c r="D11" s="36">
        <v>12340626911.639999</v>
      </c>
      <c r="E11" s="37">
        <f>B11+C11-D11</f>
        <v>195858357633.70001</v>
      </c>
    </row>
    <row r="12" spans="1:5" ht="15" customHeight="1">
      <c r="A12" s="35" t="s">
        <v>760</v>
      </c>
      <c r="B12" s="36">
        <v>176641463421.06</v>
      </c>
      <c r="C12" s="36">
        <v>40204684651.150002</v>
      </c>
      <c r="D12" s="36">
        <v>54825556559.709999</v>
      </c>
      <c r="E12" s="37">
        <f>B12+C12-D12</f>
        <v>162020591512.5</v>
      </c>
    </row>
    <row r="13" spans="1:5" ht="15" customHeight="1">
      <c r="A13" s="35" t="s">
        <v>2</v>
      </c>
      <c r="B13" s="36">
        <v>53234654355.089996</v>
      </c>
      <c r="C13" s="36">
        <v>82433234726.75</v>
      </c>
      <c r="D13" s="36">
        <v>77358450816.369995</v>
      </c>
      <c r="E13" s="37">
        <f>B13+C13-D13</f>
        <v>58309438265.470001</v>
      </c>
    </row>
    <row r="14" spans="1:5" ht="15" customHeight="1">
      <c r="A14" s="35" t="s">
        <v>761</v>
      </c>
      <c r="B14" s="36">
        <v>105190440324.58</v>
      </c>
      <c r="C14" s="36">
        <v>36665581489.669998</v>
      </c>
      <c r="D14" s="36">
        <v>29814793936.290001</v>
      </c>
      <c r="E14" s="37">
        <f>B14+C14-D14</f>
        <v>112041227877.95999</v>
      </c>
    </row>
    <row r="15" spans="1:5" ht="25.5" customHeight="1">
      <c r="A15" s="76" t="s">
        <v>13</v>
      </c>
      <c r="B15" s="71">
        <f>SUM(B11:B14)</f>
        <v>527296098943.42999</v>
      </c>
      <c r="C15" s="71">
        <f>SUM(C11:C14)</f>
        <v>175272944570.21002</v>
      </c>
      <c r="D15" s="71">
        <f t="shared" ref="D15:E15" si="0">SUM(D11:D14)</f>
        <v>174339428224.01001</v>
      </c>
      <c r="E15" s="72">
        <f t="shared" si="0"/>
        <v>528229615289.63</v>
      </c>
    </row>
    <row r="16" spans="1:5" ht="15" customHeight="1">
      <c r="A16" s="38" t="s">
        <v>20</v>
      </c>
      <c r="B16" s="39"/>
      <c r="C16" s="39"/>
      <c r="D16" s="40"/>
      <c r="E16" s="41"/>
    </row>
    <row r="17" spans="1:10" ht="22.5">
      <c r="A17" s="35" t="s">
        <v>3</v>
      </c>
      <c r="B17" s="36">
        <v>1117257124.1099999</v>
      </c>
      <c r="C17" s="36">
        <v>362167627.44</v>
      </c>
      <c r="D17" s="36">
        <v>387690842.19</v>
      </c>
      <c r="E17" s="37">
        <f>B17+C17-D17</f>
        <v>1091733909.3599999</v>
      </c>
    </row>
    <row r="18" spans="1:10" ht="15" customHeight="1">
      <c r="A18" s="35" t="s">
        <v>21</v>
      </c>
      <c r="B18" s="36">
        <v>436812426.29000002</v>
      </c>
      <c r="C18" s="36">
        <v>25309227647.970001</v>
      </c>
      <c r="D18" s="36">
        <v>19428574882.470001</v>
      </c>
      <c r="E18" s="37">
        <f>B18+C18-D18</f>
        <v>6317465191.7900009</v>
      </c>
    </row>
    <row r="19" spans="1:10" ht="15" customHeight="1">
      <c r="A19" s="35" t="s">
        <v>4</v>
      </c>
      <c r="B19" s="36">
        <v>265765850.41</v>
      </c>
      <c r="C19" s="36">
        <v>1820954.09</v>
      </c>
      <c r="D19" s="36">
        <v>51777348.039999999</v>
      </c>
      <c r="E19" s="37">
        <f>B19+C19-D19</f>
        <v>215809456.46000001</v>
      </c>
    </row>
    <row r="20" spans="1:10" ht="15" customHeight="1">
      <c r="A20" s="35" t="s">
        <v>5</v>
      </c>
      <c r="B20" s="36">
        <v>24604102.530000001</v>
      </c>
      <c r="C20" s="36">
        <v>349751.15</v>
      </c>
      <c r="D20" s="36">
        <v>339848.12</v>
      </c>
      <c r="E20" s="37">
        <f>B20+C20-D20</f>
        <v>24614005.559999999</v>
      </c>
    </row>
    <row r="21" spans="1:10" ht="25.5" customHeight="1">
      <c r="A21" s="76" t="s">
        <v>13</v>
      </c>
      <c r="B21" s="71">
        <f>SUM(B17:B20)</f>
        <v>1844439503.3399999</v>
      </c>
      <c r="C21" s="71">
        <f t="shared" ref="C21:E21" si="1">SUM(C17:C20)</f>
        <v>25673565980.650002</v>
      </c>
      <c r="D21" s="71">
        <f t="shared" si="1"/>
        <v>19868382920.82</v>
      </c>
      <c r="E21" s="72">
        <f t="shared" si="1"/>
        <v>7649622563.170001</v>
      </c>
      <c r="G21" s="1"/>
      <c r="H21" s="1"/>
      <c r="I21" s="1"/>
      <c r="J21" s="1"/>
    </row>
    <row r="22" spans="1:10" ht="25.5" customHeight="1">
      <c r="A22" s="42" t="s">
        <v>62</v>
      </c>
      <c r="B22" s="43">
        <f>B9+B15+B21</f>
        <v>643069442446.7699</v>
      </c>
      <c r="C22" s="43">
        <f t="shared" ref="C22:D22" si="2">C9+C15+C21</f>
        <v>220946510550.86002</v>
      </c>
      <c r="D22" s="43">
        <f t="shared" si="2"/>
        <v>208407811144.83002</v>
      </c>
      <c r="E22" s="44">
        <f>B22+C22-D22</f>
        <v>655608141852.7998</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3"/>
  <sheetViews>
    <sheetView showGridLines="0" zoomScaleNormal="100" workbookViewId="0">
      <selection activeCell="I26" sqref="I26"/>
    </sheetView>
  </sheetViews>
  <sheetFormatPr defaultRowHeight="12.75"/>
  <cols>
    <col min="1" max="1" width="23.28515625" customWidth="1"/>
    <col min="2" max="2" width="22.5703125" customWidth="1"/>
    <col min="3" max="3" width="20.42578125" customWidth="1"/>
    <col min="4" max="4" width="19" customWidth="1"/>
    <col min="5" max="5" width="20.28515625" customWidth="1"/>
    <col min="6" max="6" width="16.42578125" bestFit="1" customWidth="1"/>
  </cols>
  <sheetData>
    <row r="1" spans="1:7">
      <c r="A1" s="94" t="s">
        <v>225</v>
      </c>
      <c r="B1" s="93"/>
      <c r="C1" s="93"/>
    </row>
    <row r="2" spans="1:7">
      <c r="A2" s="93"/>
      <c r="B2" s="93"/>
      <c r="C2" s="93"/>
    </row>
    <row r="3" spans="1:7">
      <c r="A3" s="93"/>
      <c r="B3" s="92" t="s">
        <v>789</v>
      </c>
      <c r="C3" s="93"/>
    </row>
    <row r="5" spans="1:7" ht="30" customHeight="1">
      <c r="A5" s="28" t="s">
        <v>774</v>
      </c>
      <c r="B5" s="29" t="s">
        <v>779</v>
      </c>
      <c r="C5" s="29" t="s">
        <v>7</v>
      </c>
      <c r="D5" s="29" t="s">
        <v>6</v>
      </c>
      <c r="E5" s="179" t="s">
        <v>784</v>
      </c>
    </row>
    <row r="6" spans="1:7" ht="22.5">
      <c r="A6" s="38" t="s">
        <v>22</v>
      </c>
      <c r="B6" s="39"/>
      <c r="C6" s="39"/>
      <c r="D6" s="40"/>
      <c r="E6" s="46"/>
    </row>
    <row r="7" spans="1:7" ht="22.5">
      <c r="A7" s="35" t="s">
        <v>23</v>
      </c>
      <c r="B7" s="36">
        <v>11459021640.780001</v>
      </c>
      <c r="C7" s="36">
        <v>32557338183</v>
      </c>
      <c r="D7" s="36">
        <v>0</v>
      </c>
      <c r="E7" s="37">
        <f>B7+C7-D7</f>
        <v>44016359823.779999</v>
      </c>
      <c r="F7" s="67"/>
      <c r="G7" s="68"/>
    </row>
    <row r="8" spans="1:7" ht="22.5">
      <c r="A8" s="35" t="s">
        <v>24</v>
      </c>
      <c r="B8" s="36">
        <v>21000000000</v>
      </c>
      <c r="C8" s="36">
        <v>26000000000</v>
      </c>
      <c r="D8" s="36">
        <v>20000000000</v>
      </c>
      <c r="E8" s="37">
        <f>B8+C8-D8</f>
        <v>27000000000</v>
      </c>
    </row>
    <row r="9" spans="1:7" ht="25.5" customHeight="1">
      <c r="A9" s="76" t="s">
        <v>13</v>
      </c>
      <c r="B9" s="71">
        <f>SUM(B7:B8)</f>
        <v>32459021640.779999</v>
      </c>
      <c r="C9" s="71">
        <f>SUM(C7:C8)</f>
        <v>58557338183</v>
      </c>
      <c r="D9" s="71">
        <f t="shared" ref="D9" si="0">SUM(D7:D8)</f>
        <v>20000000000</v>
      </c>
      <c r="E9" s="72">
        <f t="shared" ref="E9:E32" si="1">+B9+C9-D9</f>
        <v>71016359823.779999</v>
      </c>
    </row>
    <row r="10" spans="1:7">
      <c r="A10" s="38" t="s">
        <v>25</v>
      </c>
      <c r="B10" s="39"/>
      <c r="C10" s="39"/>
      <c r="D10" s="40"/>
      <c r="E10" s="46"/>
    </row>
    <row r="11" spans="1:7" ht="22.5">
      <c r="A11" s="35" t="s">
        <v>26</v>
      </c>
      <c r="B11" s="36">
        <v>2235261907.0299997</v>
      </c>
      <c r="C11" s="36">
        <v>2720245525.9499998</v>
      </c>
      <c r="D11" s="36">
        <v>2541281567.3800001</v>
      </c>
      <c r="E11" s="37">
        <f>B11+C11-D11</f>
        <v>2414225865.5999994</v>
      </c>
      <c r="F11" s="69"/>
    </row>
    <row r="12" spans="1:7" ht="22.5">
      <c r="A12" s="35" t="s">
        <v>27</v>
      </c>
      <c r="B12" s="36">
        <v>64182969.600000024</v>
      </c>
      <c r="C12" s="36">
        <v>0</v>
      </c>
      <c r="D12" s="36">
        <v>22173790</v>
      </c>
      <c r="E12" s="37">
        <f>B12+C12-D12</f>
        <v>42009179.600000024</v>
      </c>
    </row>
    <row r="13" spans="1:7" ht="22.5">
      <c r="A13" s="35" t="s">
        <v>28</v>
      </c>
      <c r="B13" s="36">
        <v>22624940571.699997</v>
      </c>
      <c r="C13" s="36">
        <v>7851719382</v>
      </c>
      <c r="D13" s="36">
        <v>0</v>
      </c>
      <c r="E13" s="37">
        <f>B13+C13-D13</f>
        <v>30476659953.699997</v>
      </c>
    </row>
    <row r="14" spans="1:7" ht="22.5">
      <c r="A14" s="35" t="s">
        <v>82</v>
      </c>
      <c r="B14" s="36">
        <v>4578941894.519989</v>
      </c>
      <c r="C14" s="36">
        <v>10577579486.1</v>
      </c>
      <c r="D14" s="36">
        <v>11688897417.5</v>
      </c>
      <c r="E14" s="37">
        <f>B14+C14-D14</f>
        <v>3467623963.1199894</v>
      </c>
    </row>
    <row r="15" spans="1:7">
      <c r="A15" s="47" t="s">
        <v>29</v>
      </c>
      <c r="B15" s="48"/>
      <c r="C15" s="48"/>
      <c r="D15" s="48"/>
      <c r="E15" s="49"/>
    </row>
    <row r="16" spans="1:7" ht="22.5">
      <c r="A16" s="50" t="s">
        <v>30</v>
      </c>
      <c r="B16" s="51">
        <v>980268544.52998352</v>
      </c>
      <c r="C16" s="51">
        <v>4715661640.7600002</v>
      </c>
      <c r="D16" s="51">
        <v>5325930185.29</v>
      </c>
      <c r="E16" s="52">
        <f>B16+C16-D16</f>
        <v>369999999.99998379</v>
      </c>
    </row>
    <row r="17" spans="1:6">
      <c r="A17" s="50" t="s">
        <v>31</v>
      </c>
      <c r="B17" s="51">
        <v>3598673349.9899902</v>
      </c>
      <c r="C17" s="51">
        <v>5861917845.3400002</v>
      </c>
      <c r="D17" s="51">
        <v>6362967232.21</v>
      </c>
      <c r="E17" s="52">
        <f>B17+C17-D17</f>
        <v>3097623963.1199903</v>
      </c>
    </row>
    <row r="18" spans="1:6" ht="3.75" customHeight="1">
      <c r="A18" s="50"/>
      <c r="B18" s="48"/>
      <c r="C18" s="48"/>
      <c r="D18" s="48"/>
      <c r="E18" s="49"/>
    </row>
    <row r="19" spans="1:6" ht="22.5">
      <c r="A19" s="35" t="s">
        <v>32</v>
      </c>
      <c r="B19" s="36">
        <v>7190159249.25</v>
      </c>
      <c r="C19" s="36">
        <v>0</v>
      </c>
      <c r="D19" s="36">
        <v>1200000000</v>
      </c>
      <c r="E19" s="37">
        <f>B19+C19-D19</f>
        <v>5990159249.25</v>
      </c>
    </row>
    <row r="20" spans="1:6" ht="22.5">
      <c r="A20" s="35" t="s">
        <v>84</v>
      </c>
      <c r="B20" s="36">
        <v>0</v>
      </c>
      <c r="C20" s="36">
        <v>0</v>
      </c>
      <c r="D20" s="36">
        <v>0</v>
      </c>
      <c r="E20" s="37">
        <f>B20+C20-D20</f>
        <v>0</v>
      </c>
    </row>
    <row r="21" spans="1:6">
      <c r="A21" s="35" t="s">
        <v>33</v>
      </c>
      <c r="B21" s="36">
        <v>335677747.97000027</v>
      </c>
      <c r="C21" s="36">
        <v>11074086.439999999</v>
      </c>
      <c r="D21" s="36">
        <v>335677747.97000003</v>
      </c>
      <c r="E21" s="37">
        <f>B21+C21-D21</f>
        <v>11074086.440000236</v>
      </c>
    </row>
    <row r="22" spans="1:6">
      <c r="A22" s="47" t="s">
        <v>29</v>
      </c>
      <c r="B22" s="48"/>
      <c r="C22" s="48"/>
      <c r="D22" s="48"/>
      <c r="E22" s="49"/>
    </row>
    <row r="23" spans="1:6">
      <c r="A23" s="50" t="s">
        <v>34</v>
      </c>
      <c r="B23" s="53">
        <v>113927400.97000027</v>
      </c>
      <c r="C23" s="53">
        <v>11074086.439999999</v>
      </c>
      <c r="D23" s="53">
        <v>113927400.97</v>
      </c>
      <c r="E23" s="52">
        <f>B23+C23-D23</f>
        <v>11074086.440000266</v>
      </c>
      <c r="F23" s="69"/>
    </row>
    <row r="24" spans="1:6">
      <c r="A24" s="50" t="s">
        <v>35</v>
      </c>
      <c r="B24" s="53">
        <v>221750347</v>
      </c>
      <c r="C24" s="53">
        <v>0</v>
      </c>
      <c r="D24" s="51">
        <v>221750347</v>
      </c>
      <c r="E24" s="52">
        <f>B24+C24-D24</f>
        <v>0</v>
      </c>
      <c r="F24" s="128"/>
    </row>
    <row r="25" spans="1:6" ht="22.5">
      <c r="A25" s="35" t="s">
        <v>36</v>
      </c>
      <c r="B25" s="36">
        <v>30918183.539999962</v>
      </c>
      <c r="C25" s="36">
        <v>419171413.77999997</v>
      </c>
      <c r="D25" s="36">
        <v>0</v>
      </c>
      <c r="E25" s="37">
        <f>B25+C25-D25</f>
        <v>450089597.31999993</v>
      </c>
    </row>
    <row r="26" spans="1:6">
      <c r="A26" s="35" t="s">
        <v>37</v>
      </c>
      <c r="B26" s="36">
        <v>144319059.71000004</v>
      </c>
      <c r="C26" s="36">
        <v>87637406.459999993</v>
      </c>
      <c r="D26" s="36">
        <v>0</v>
      </c>
      <c r="E26" s="37">
        <f>B26+C26-D26</f>
        <v>231956466.17000002</v>
      </c>
      <c r="F26" s="69"/>
    </row>
    <row r="27" spans="1:6" ht="25.5" customHeight="1">
      <c r="A27" s="76" t="s">
        <v>13</v>
      </c>
      <c r="B27" s="71">
        <f>B11+B12+B13+B14+B19+B20+B21+B25+B26</f>
        <v>37204401583.319992</v>
      </c>
      <c r="C27" s="71">
        <f t="shared" ref="C27:D27" si="2">C11+C12+C13+C14+C19+C20+C21+C25+C26</f>
        <v>21667427300.73</v>
      </c>
      <c r="D27" s="71">
        <f t="shared" si="2"/>
        <v>15788030522.85</v>
      </c>
      <c r="E27" s="72">
        <f t="shared" si="1"/>
        <v>43083798361.199989</v>
      </c>
    </row>
    <row r="28" spans="1:6">
      <c r="A28" s="38" t="s">
        <v>38</v>
      </c>
      <c r="B28" s="39"/>
      <c r="C28" s="39"/>
      <c r="D28" s="40"/>
      <c r="E28" s="41"/>
    </row>
    <row r="29" spans="1:6" ht="56.25">
      <c r="A29" s="35" t="s">
        <v>39</v>
      </c>
      <c r="B29" s="36">
        <v>2555544074.9799991</v>
      </c>
      <c r="C29" s="36">
        <v>88841914.040000007</v>
      </c>
      <c r="D29" s="36">
        <v>710363971.24000001</v>
      </c>
      <c r="E29" s="37">
        <f>B29+C29-D29</f>
        <v>1934022017.779999</v>
      </c>
    </row>
    <row r="30" spans="1:6" ht="22.5">
      <c r="A30" s="35" t="s">
        <v>40</v>
      </c>
      <c r="B30" s="36">
        <v>33628831727.810001</v>
      </c>
      <c r="C30" s="36">
        <v>0</v>
      </c>
      <c r="D30" s="36">
        <v>0</v>
      </c>
      <c r="E30" s="37">
        <f>B30+C30-D30</f>
        <v>33628831727.810001</v>
      </c>
    </row>
    <row r="31" spans="1:6">
      <c r="A31" s="35" t="s">
        <v>4</v>
      </c>
      <c r="B31" s="36">
        <v>260856250.61000013</v>
      </c>
      <c r="C31" s="36">
        <v>1691970.8</v>
      </c>
      <c r="D31" s="36">
        <v>51777348.039999999</v>
      </c>
      <c r="E31" s="37">
        <f>B31+C31-D31</f>
        <v>210770873.37000015</v>
      </c>
    </row>
    <row r="32" spans="1:6" ht="25.5" customHeight="1">
      <c r="A32" s="76" t="s">
        <v>13</v>
      </c>
      <c r="B32" s="71">
        <f>SUM(B29:B31)</f>
        <v>36445232053.400002</v>
      </c>
      <c r="C32" s="71">
        <f t="shared" ref="C32:D32" si="3">SUM(C29:C31)</f>
        <v>90533884.840000004</v>
      </c>
      <c r="D32" s="71">
        <f t="shared" si="3"/>
        <v>762141319.27999997</v>
      </c>
      <c r="E32" s="72">
        <f t="shared" si="1"/>
        <v>35773624618.959999</v>
      </c>
    </row>
    <row r="33" spans="1:5" ht="25.5" customHeight="1">
      <c r="A33" s="42" t="s">
        <v>62</v>
      </c>
      <c r="B33" s="43">
        <f>+B9+B27+B32</f>
        <v>106108655277.5</v>
      </c>
      <c r="C33" s="43">
        <f t="shared" ref="C33:E33" si="4">+C9+C27+C32</f>
        <v>80315299368.569992</v>
      </c>
      <c r="D33" s="43">
        <f t="shared" si="4"/>
        <v>36550171842.129997</v>
      </c>
      <c r="E33" s="44">
        <f t="shared" si="4"/>
        <v>149873782803.93997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41"/>
  <sheetViews>
    <sheetView showGridLines="0" workbookViewId="0">
      <selection activeCell="D31" sqref="D31"/>
    </sheetView>
  </sheetViews>
  <sheetFormatPr defaultRowHeight="15" customHeight="1"/>
  <cols>
    <col min="1" max="1" width="71.5703125" customWidth="1"/>
    <col min="2" max="2" width="19" bestFit="1" customWidth="1"/>
    <col min="3" max="3" width="17.7109375" bestFit="1" customWidth="1"/>
    <col min="4" max="5" width="15.28515625" bestFit="1" customWidth="1"/>
  </cols>
  <sheetData>
    <row r="1" spans="1:3" ht="15" customHeight="1">
      <c r="A1" s="94" t="s">
        <v>235</v>
      </c>
      <c r="B1" s="93"/>
      <c r="C1" s="93"/>
    </row>
    <row r="2" spans="1:3" ht="15" customHeight="1">
      <c r="A2" s="93"/>
      <c r="B2" s="93"/>
      <c r="C2" s="93"/>
    </row>
    <row r="3" spans="1:3" ht="15" customHeight="1">
      <c r="A3" s="96" t="s">
        <v>789</v>
      </c>
      <c r="B3" s="129"/>
    </row>
    <row r="5" spans="1:3" ht="30" customHeight="1">
      <c r="A5" s="207"/>
      <c r="B5" s="208"/>
    </row>
    <row r="6" spans="1:3" ht="15" customHeight="1">
      <c r="A6" s="209" t="s">
        <v>42</v>
      </c>
      <c r="B6" s="210"/>
    </row>
    <row r="7" spans="1:3" ht="15" customHeight="1">
      <c r="A7" s="38" t="s">
        <v>43</v>
      </c>
      <c r="B7" s="131">
        <v>6159093923.2399979</v>
      </c>
    </row>
    <row r="8" spans="1:3" ht="15" customHeight="1">
      <c r="A8" s="35" t="s">
        <v>10</v>
      </c>
      <c r="B8" s="37">
        <v>39316252258.639999</v>
      </c>
    </row>
    <row r="9" spans="1:3" ht="15" customHeight="1">
      <c r="A9" s="35" t="s">
        <v>44</v>
      </c>
      <c r="B9" s="37">
        <v>-33157158335.400002</v>
      </c>
    </row>
    <row r="10" spans="1:3" ht="15" customHeight="1">
      <c r="A10" s="38" t="s">
        <v>45</v>
      </c>
      <c r="B10" s="131">
        <v>-2319666978.439991</v>
      </c>
    </row>
    <row r="11" spans="1:3" ht="15" customHeight="1">
      <c r="A11" s="35" t="s">
        <v>46</v>
      </c>
      <c r="B11" s="37">
        <v>-2695300444.7999878</v>
      </c>
    </row>
    <row r="12" spans="1:3" ht="15" customHeight="1">
      <c r="A12" s="35" t="s">
        <v>47</v>
      </c>
      <c r="B12" s="37">
        <v>375633466.3599968</v>
      </c>
    </row>
    <row r="13" spans="1:3" ht="15" customHeight="1">
      <c r="A13" s="50" t="s">
        <v>48</v>
      </c>
      <c r="B13" s="49"/>
    </row>
    <row r="14" spans="1:3" ht="15" customHeight="1">
      <c r="A14" s="50" t="s">
        <v>49</v>
      </c>
      <c r="B14" s="52">
        <v>-5784829025.6300049</v>
      </c>
      <c r="C14" s="69"/>
    </row>
    <row r="15" spans="1:3" ht="15" customHeight="1">
      <c r="A15" s="50" t="s">
        <v>50</v>
      </c>
      <c r="B15" s="52">
        <v>621522057.19999981</v>
      </c>
    </row>
    <row r="16" spans="1:3" ht="15" customHeight="1">
      <c r="A16" s="50" t="s">
        <v>51</v>
      </c>
      <c r="B16" s="52">
        <v>102853314.53</v>
      </c>
    </row>
    <row r="17" spans="1:3" ht="25.5" customHeight="1">
      <c r="A17" s="76" t="s">
        <v>89</v>
      </c>
      <c r="B17" s="72">
        <v>3839426944.8000069</v>
      </c>
      <c r="C17" s="69"/>
    </row>
    <row r="18" spans="1:3" ht="15" customHeight="1">
      <c r="A18" s="209" t="s">
        <v>52</v>
      </c>
      <c r="B18" s="210"/>
    </row>
    <row r="19" spans="1:3" ht="15" customHeight="1">
      <c r="A19" s="38" t="s">
        <v>43</v>
      </c>
      <c r="B19" s="131">
        <v>25067334197.169998</v>
      </c>
      <c r="C19" s="69"/>
    </row>
    <row r="20" spans="1:3" ht="15" customHeight="1">
      <c r="A20" s="35" t="s">
        <v>53</v>
      </c>
      <c r="B20" s="37">
        <v>25067334197.169998</v>
      </c>
    </row>
    <row r="21" spans="1:3" ht="15" customHeight="1">
      <c r="A21" s="35" t="s">
        <v>12</v>
      </c>
      <c r="B21" s="37">
        <v>0</v>
      </c>
    </row>
    <row r="22" spans="1:3" ht="15" customHeight="1">
      <c r="A22" s="38" t="s">
        <v>45</v>
      </c>
      <c r="B22" s="131">
        <v>9650577041.0300312</v>
      </c>
    </row>
    <row r="23" spans="1:3" ht="15" customHeight="1">
      <c r="A23" s="35" t="s">
        <v>54</v>
      </c>
      <c r="B23" s="37">
        <v>5800000000</v>
      </c>
      <c r="C23" s="69"/>
    </row>
    <row r="24" spans="1:3" ht="15" customHeight="1">
      <c r="A24" s="35" t="s">
        <v>55</v>
      </c>
      <c r="B24" s="37">
        <v>3628816791.0000305</v>
      </c>
    </row>
    <row r="25" spans="1:3" ht="15" customHeight="1">
      <c r="A25" s="35" t="s">
        <v>47</v>
      </c>
      <c r="B25" s="37">
        <v>221760250.03</v>
      </c>
      <c r="C25" s="69"/>
    </row>
    <row r="26" spans="1:3" ht="15" customHeight="1">
      <c r="A26" s="50" t="s">
        <v>99</v>
      </c>
      <c r="B26" s="52">
        <v>221750347</v>
      </c>
    </row>
    <row r="27" spans="1:3" ht="15" customHeight="1">
      <c r="A27" s="50" t="s">
        <v>100</v>
      </c>
      <c r="B27" s="52">
        <v>9903.0299999937415</v>
      </c>
      <c r="C27" s="69"/>
    </row>
    <row r="28" spans="1:3" ht="15" customHeight="1">
      <c r="A28" s="38" t="s">
        <v>56</v>
      </c>
      <c r="B28" s="131">
        <v>-38557338183</v>
      </c>
    </row>
    <row r="29" spans="1:3" ht="15" customHeight="1">
      <c r="A29" s="35" t="s">
        <v>90</v>
      </c>
      <c r="B29" s="37">
        <v>-6000000000</v>
      </c>
    </row>
    <row r="30" spans="1:3" ht="15" customHeight="1">
      <c r="A30" s="35" t="s">
        <v>91</v>
      </c>
      <c r="B30" s="37">
        <v>-32557338183</v>
      </c>
    </row>
    <row r="31" spans="1:3" ht="25.5" customHeight="1">
      <c r="A31" s="76" t="s">
        <v>89</v>
      </c>
      <c r="B31" s="72">
        <v>-3839426944.7999725</v>
      </c>
      <c r="C31" s="69"/>
    </row>
    <row r="32" spans="1:3" ht="15" customHeight="1">
      <c r="A32" s="209" t="s">
        <v>41</v>
      </c>
      <c r="B32" s="210"/>
    </row>
    <row r="33" spans="1:5" ht="15" customHeight="1">
      <c r="A33" s="38" t="s">
        <v>13</v>
      </c>
      <c r="B33" s="131">
        <v>-838422283.92000008</v>
      </c>
    </row>
    <row r="34" spans="1:5" ht="15" customHeight="1">
      <c r="A34" s="35" t="s">
        <v>57</v>
      </c>
      <c r="B34" s="37">
        <v>-1143212283.9200001</v>
      </c>
    </row>
    <row r="35" spans="1:5" ht="15" customHeight="1">
      <c r="A35" s="35" t="s">
        <v>92</v>
      </c>
      <c r="B35" s="37">
        <v>27000000</v>
      </c>
    </row>
    <row r="36" spans="1:5" ht="15" customHeight="1">
      <c r="A36" s="35" t="s">
        <v>93</v>
      </c>
      <c r="B36" s="37">
        <v>57000000</v>
      </c>
    </row>
    <row r="37" spans="1:5" ht="15" customHeight="1">
      <c r="A37" s="35" t="s">
        <v>58</v>
      </c>
      <c r="B37" s="37">
        <v>0</v>
      </c>
      <c r="E37" s="69"/>
    </row>
    <row r="38" spans="1:5" ht="15" customHeight="1">
      <c r="A38" s="35" t="s">
        <v>787</v>
      </c>
      <c r="B38" s="37">
        <v>220790000</v>
      </c>
    </row>
    <row r="39" spans="1:5" ht="25.5" customHeight="1">
      <c r="A39" s="132" t="s">
        <v>98</v>
      </c>
      <c r="B39" s="64">
        <v>3001004660.8800068</v>
      </c>
      <c r="C39" s="128"/>
    </row>
    <row r="40" spans="1:5" ht="15" customHeight="1">
      <c r="A40" s="130"/>
    </row>
    <row r="41" spans="1:5" ht="15" customHeight="1">
      <c r="B41" s="69"/>
    </row>
  </sheetData>
  <mergeCells count="4">
    <mergeCell ref="A5:B5"/>
    <mergeCell ref="A6:B6"/>
    <mergeCell ref="A18:B18"/>
    <mergeCell ref="A32:B32"/>
  </mergeCells>
  <pageMargins left="0.7" right="0.7" top="0.75" bottom="0.75" header="0.3" footer="0.3"/>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15"/>
  <sheetViews>
    <sheetView showGridLines="0" workbookViewId="0">
      <selection activeCell="D28" sqref="D28"/>
    </sheetView>
  </sheetViews>
  <sheetFormatPr defaultRowHeight="12.75"/>
  <cols>
    <col min="1" max="1" width="63.28515625" customWidth="1"/>
    <col min="2" max="2" width="19.7109375" customWidth="1"/>
    <col min="3" max="3" width="17.7109375" bestFit="1" customWidth="1"/>
    <col min="4" max="4" width="51.7109375" customWidth="1"/>
    <col min="5" max="5" width="20.7109375" customWidth="1"/>
  </cols>
  <sheetData>
    <row r="1" spans="1:2">
      <c r="A1" s="94" t="s">
        <v>239</v>
      </c>
    </row>
    <row r="2" spans="1:2">
      <c r="A2" s="93"/>
    </row>
    <row r="3" spans="1:2">
      <c r="A3" s="96" t="s">
        <v>789</v>
      </c>
    </row>
    <row r="5" spans="1:2" ht="30.75" customHeight="1">
      <c r="A5" s="207"/>
      <c r="B5" s="208"/>
    </row>
    <row r="6" spans="1:2" ht="21.95" customHeight="1">
      <c r="A6" s="38" t="s">
        <v>94</v>
      </c>
      <c r="B6" s="131">
        <v>30867334197.169998</v>
      </c>
    </row>
    <row r="7" spans="1:2" ht="21.95" customHeight="1">
      <c r="A7" s="35" t="s">
        <v>95</v>
      </c>
      <c r="B7" s="37">
        <v>25067334197.169998</v>
      </c>
    </row>
    <row r="8" spans="1:2" ht="21.95" customHeight="1">
      <c r="A8" s="50" t="s">
        <v>48</v>
      </c>
      <c r="B8" s="49"/>
    </row>
    <row r="9" spans="1:2" ht="21.95" customHeight="1">
      <c r="A9" s="50" t="s">
        <v>96</v>
      </c>
      <c r="B9" s="133">
        <v>25067000000</v>
      </c>
    </row>
    <row r="10" spans="1:2" ht="21.95" customHeight="1">
      <c r="A10" s="35" t="s">
        <v>54</v>
      </c>
      <c r="B10" s="37">
        <v>5800000000</v>
      </c>
    </row>
    <row r="11" spans="1:2" ht="21.95" customHeight="1">
      <c r="A11" s="38" t="s">
        <v>97</v>
      </c>
      <c r="B11" s="131">
        <v>3850577041.0300307</v>
      </c>
    </row>
    <row r="12" spans="1:2" ht="21.95" customHeight="1">
      <c r="A12" s="76" t="s">
        <v>59</v>
      </c>
      <c r="B12" s="72">
        <v>34717911238.200027</v>
      </c>
    </row>
    <row r="13" spans="1:2" ht="21.95" customHeight="1">
      <c r="A13" s="35" t="s">
        <v>56</v>
      </c>
      <c r="B13" s="37">
        <v>-38557338183</v>
      </c>
    </row>
    <row r="14" spans="1:2" ht="21.95" customHeight="1">
      <c r="A14" s="35" t="s">
        <v>60</v>
      </c>
      <c r="B14" s="37">
        <v>3839426944.8000069</v>
      </c>
    </row>
    <row r="15" spans="1:2" ht="21.95" customHeight="1">
      <c r="A15" s="76" t="s">
        <v>61</v>
      </c>
      <c r="B15" s="72">
        <v>-34717911238.199997</v>
      </c>
    </row>
  </sheetData>
  <mergeCells count="1">
    <mergeCell ref="A5:B5"/>
  </mergeCells>
  <pageMargins left="0.7" right="0.7" top="0.75" bottom="0.75" header="0.3" footer="0.3"/>
  <pageSetup paperSize="9" orientation="portrait" verticalDpi="599"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51"/>
  <sheetViews>
    <sheetView zoomScaleNormal="100" workbookViewId="0">
      <selection activeCell="I21" sqref="I21"/>
    </sheetView>
  </sheetViews>
  <sheetFormatPr defaultRowHeight="12.75"/>
  <cols>
    <col min="1" max="1" width="47.28515625" style="79" customWidth="1"/>
    <col min="2" max="2" width="17.42578125" style="79" bestFit="1" customWidth="1"/>
    <col min="3" max="3" width="15.28515625" style="79" bestFit="1" customWidth="1"/>
    <col min="4" max="4" width="17.42578125" style="79" bestFit="1" customWidth="1"/>
    <col min="5" max="5" width="2.7109375" style="79" customWidth="1"/>
    <col min="6" max="6" width="4.7109375" style="79" customWidth="1"/>
    <col min="7" max="16384" width="9.140625" style="79"/>
  </cols>
  <sheetData>
    <row r="1" spans="1:5">
      <c r="A1" s="95" t="s">
        <v>226</v>
      </c>
    </row>
    <row r="3" spans="1:5" s="78" customFormat="1" ht="12.75" customHeight="1">
      <c r="A3" s="212" t="s">
        <v>789</v>
      </c>
      <c r="B3" s="213"/>
      <c r="C3" s="213"/>
    </row>
    <row r="4" spans="1:5" s="78" customFormat="1" ht="12.75" customHeight="1">
      <c r="A4" s="211"/>
      <c r="B4" s="211"/>
      <c r="C4" s="211"/>
      <c r="D4" s="211"/>
      <c r="E4" s="211"/>
    </row>
    <row r="6" spans="1:5">
      <c r="A6" s="163" t="s">
        <v>663</v>
      </c>
      <c r="B6" s="164" t="s">
        <v>448</v>
      </c>
      <c r="C6" s="164" t="s">
        <v>449</v>
      </c>
      <c r="D6" s="165" t="s">
        <v>13</v>
      </c>
    </row>
    <row r="7" spans="1:5" ht="24" customHeight="1">
      <c r="A7" s="166" t="s">
        <v>530</v>
      </c>
      <c r="B7" s="108">
        <v>456185162963.53998</v>
      </c>
      <c r="C7" s="108">
        <v>25056594466.73</v>
      </c>
      <c r="D7" s="167">
        <v>481241757430.27002</v>
      </c>
    </row>
    <row r="8" spans="1:5" ht="23.25" customHeight="1">
      <c r="A8" s="168" t="s">
        <v>531</v>
      </c>
      <c r="B8" s="109">
        <v>242598759200.92999</v>
      </c>
      <c r="C8" s="109">
        <v>13206338529.84</v>
      </c>
      <c r="D8" s="169">
        <v>255805097730.76999</v>
      </c>
    </row>
    <row r="9" spans="1:5">
      <c r="A9" s="170" t="s">
        <v>532</v>
      </c>
      <c r="B9" s="171">
        <v>181522979317.76999</v>
      </c>
      <c r="C9" s="171">
        <v>11401195304.17</v>
      </c>
      <c r="D9" s="172">
        <v>192924174621.94</v>
      </c>
    </row>
    <row r="10" spans="1:5">
      <c r="A10" s="170" t="s">
        <v>533</v>
      </c>
      <c r="B10" s="171">
        <v>34560868625.830002</v>
      </c>
      <c r="C10" s="171">
        <v>1053449472.6</v>
      </c>
      <c r="D10" s="172">
        <v>35614318098.43</v>
      </c>
    </row>
    <row r="11" spans="1:5" ht="22.5">
      <c r="A11" s="170" t="s">
        <v>534</v>
      </c>
      <c r="B11" s="171">
        <v>8025638237.3900003</v>
      </c>
      <c r="C11" s="171">
        <v>182970114.86000001</v>
      </c>
      <c r="D11" s="172">
        <v>8208608352.25</v>
      </c>
    </row>
    <row r="12" spans="1:5" ht="22.5">
      <c r="A12" s="170" t="s">
        <v>535</v>
      </c>
      <c r="B12" s="171">
        <v>930465440.13999999</v>
      </c>
      <c r="C12" s="171">
        <v>34348707.960000001</v>
      </c>
      <c r="D12" s="172">
        <v>964814148.10000002</v>
      </c>
    </row>
    <row r="13" spans="1:5" ht="22.5">
      <c r="A13" s="170" t="s">
        <v>536</v>
      </c>
      <c r="B13" s="171">
        <v>3747512713.5700002</v>
      </c>
      <c r="C13" s="171">
        <v>3283709.87</v>
      </c>
      <c r="D13" s="172">
        <v>3750796423.4400001</v>
      </c>
    </row>
    <row r="14" spans="1:5" ht="22.5">
      <c r="A14" s="170" t="s">
        <v>537</v>
      </c>
      <c r="B14" s="171">
        <v>2869532261.8899999</v>
      </c>
      <c r="C14" s="171">
        <v>18317704.109999999</v>
      </c>
      <c r="D14" s="172">
        <v>2887849966</v>
      </c>
    </row>
    <row r="15" spans="1:5" ht="56.25">
      <c r="A15" s="170" t="s">
        <v>773</v>
      </c>
      <c r="B15" s="171">
        <v>2775752870.5900002</v>
      </c>
      <c r="C15" s="171">
        <v>99247455.650000006</v>
      </c>
      <c r="D15" s="172">
        <v>2875000326.2399998</v>
      </c>
    </row>
    <row r="16" spans="1:5" ht="22.5">
      <c r="A16" s="170" t="s">
        <v>538</v>
      </c>
      <c r="B16" s="171">
        <v>166794737.80000001</v>
      </c>
      <c r="C16" s="171">
        <v>19330399.940000001</v>
      </c>
      <c r="D16" s="172">
        <v>186125137.74000001</v>
      </c>
    </row>
    <row r="17" spans="1:4" ht="22.5">
      <c r="A17" s="170" t="s">
        <v>539</v>
      </c>
      <c r="B17" s="171">
        <v>1048028985.86</v>
      </c>
      <c r="C17" s="171">
        <v>46585642.869999997</v>
      </c>
      <c r="D17" s="172">
        <v>1094614628.73</v>
      </c>
    </row>
    <row r="18" spans="1:4" ht="33.75">
      <c r="A18" s="170" t="s">
        <v>540</v>
      </c>
      <c r="B18" s="171">
        <v>1358676925.6900001</v>
      </c>
      <c r="C18" s="171">
        <v>37389331.210000001</v>
      </c>
      <c r="D18" s="172">
        <v>1396066256.9000001</v>
      </c>
    </row>
    <row r="19" spans="1:4" ht="22.5">
      <c r="A19" s="170" t="s">
        <v>541</v>
      </c>
      <c r="B19" s="171">
        <v>60418036.549999997</v>
      </c>
      <c r="C19" s="171">
        <v>15021249.07</v>
      </c>
      <c r="D19" s="172">
        <v>75439285.620000005</v>
      </c>
    </row>
    <row r="20" spans="1:4" ht="22.5">
      <c r="A20" s="170" t="s">
        <v>542</v>
      </c>
      <c r="B20" s="171">
        <v>561229249.86000001</v>
      </c>
      <c r="C20" s="171">
        <v>12183582.59</v>
      </c>
      <c r="D20" s="172">
        <v>573412832.45000005</v>
      </c>
    </row>
    <row r="21" spans="1:4" ht="33.75">
      <c r="A21" s="170" t="s">
        <v>543</v>
      </c>
      <c r="B21" s="171">
        <v>130469440.87</v>
      </c>
      <c r="C21" s="171">
        <v>60757891.509999998</v>
      </c>
      <c r="D21" s="172">
        <v>191227332.38</v>
      </c>
    </row>
    <row r="22" spans="1:4" ht="33.75">
      <c r="A22" s="170" t="s">
        <v>544</v>
      </c>
      <c r="B22" s="171">
        <v>4980318.0999999996</v>
      </c>
      <c r="C22" s="171">
        <v>1151016.6299999999</v>
      </c>
      <c r="D22" s="172">
        <v>6131334.7300000004</v>
      </c>
    </row>
    <row r="23" spans="1:4" ht="33.75">
      <c r="A23" s="170" t="s">
        <v>545</v>
      </c>
      <c r="B23" s="171">
        <v>449407489.18000001</v>
      </c>
      <c r="C23" s="171">
        <v>10774076.41</v>
      </c>
      <c r="D23" s="172">
        <v>460181565.58999997</v>
      </c>
    </row>
    <row r="24" spans="1:4" ht="45">
      <c r="A24" s="170" t="s">
        <v>546</v>
      </c>
      <c r="B24" s="171">
        <v>37549335.880000003</v>
      </c>
      <c r="C24" s="171">
        <v>4558681.68</v>
      </c>
      <c r="D24" s="172">
        <v>42108017.560000002</v>
      </c>
    </row>
    <row r="25" spans="1:4" ht="22.5">
      <c r="A25" s="170" t="s">
        <v>547</v>
      </c>
      <c r="B25" s="171">
        <v>200802849.34</v>
      </c>
      <c r="C25" s="171">
        <v>9466544.5</v>
      </c>
      <c r="D25" s="172">
        <v>210269393.84</v>
      </c>
    </row>
    <row r="26" spans="1:4" ht="33.75">
      <c r="A26" s="170" t="s">
        <v>548</v>
      </c>
      <c r="B26" s="171">
        <v>74968676.75</v>
      </c>
      <c r="C26" s="171">
        <v>680214.17</v>
      </c>
      <c r="D26" s="172">
        <v>75648890.920000002</v>
      </c>
    </row>
    <row r="27" spans="1:4">
      <c r="A27" s="170" t="s">
        <v>549</v>
      </c>
      <c r="B27" s="171">
        <v>4072683687.8699999</v>
      </c>
      <c r="C27" s="171">
        <v>195627430.03999999</v>
      </c>
      <c r="D27" s="172">
        <v>4268311117.9099998</v>
      </c>
    </row>
    <row r="28" spans="1:4" ht="24" customHeight="1">
      <c r="A28" s="168" t="s">
        <v>550</v>
      </c>
      <c r="B28" s="109">
        <v>156619477663.57999</v>
      </c>
      <c r="C28" s="109">
        <v>9561412604.0900002</v>
      </c>
      <c r="D28" s="169">
        <v>166180890267.67001</v>
      </c>
    </row>
    <row r="29" spans="1:4">
      <c r="A29" s="170" t="s">
        <v>551</v>
      </c>
      <c r="B29" s="171">
        <v>135718897410.06</v>
      </c>
      <c r="C29" s="171">
        <v>7499201757.96</v>
      </c>
      <c r="D29" s="172">
        <v>143218099168.01999</v>
      </c>
    </row>
    <row r="30" spans="1:4">
      <c r="A30" s="170" t="s">
        <v>552</v>
      </c>
      <c r="B30" s="171">
        <v>6071676911.6800003</v>
      </c>
      <c r="C30" s="171">
        <v>309129157.48000002</v>
      </c>
      <c r="D30" s="172">
        <v>6380806069.1599998</v>
      </c>
    </row>
    <row r="31" spans="1:4">
      <c r="A31" s="170" t="s">
        <v>553</v>
      </c>
      <c r="B31" s="171">
        <v>4166244162.71</v>
      </c>
      <c r="C31" s="171">
        <v>661751142.38</v>
      </c>
      <c r="D31" s="172">
        <v>4827995305.0900002</v>
      </c>
    </row>
    <row r="32" spans="1:4">
      <c r="A32" s="170" t="s">
        <v>554</v>
      </c>
      <c r="B32" s="171">
        <v>4020111263.6199999</v>
      </c>
      <c r="C32" s="171">
        <v>134369629.12</v>
      </c>
      <c r="D32" s="172">
        <v>4154480892.7399998</v>
      </c>
    </row>
    <row r="33" spans="1:4" ht="22.5">
      <c r="A33" s="170" t="s">
        <v>555</v>
      </c>
      <c r="B33" s="171">
        <v>1774723259.01</v>
      </c>
      <c r="C33" s="171">
        <v>21725193.059999999</v>
      </c>
      <c r="D33" s="172">
        <v>1796448452.0699999</v>
      </c>
    </row>
    <row r="34" spans="1:4">
      <c r="A34" s="170" t="s">
        <v>556</v>
      </c>
      <c r="B34" s="171">
        <v>275579551.5</v>
      </c>
      <c r="C34" s="171">
        <v>345933250.94999999</v>
      </c>
      <c r="D34" s="172">
        <v>621512802.45000005</v>
      </c>
    </row>
    <row r="35" spans="1:4">
      <c r="A35" s="170" t="s">
        <v>557</v>
      </c>
      <c r="B35" s="171">
        <v>718424260.42999995</v>
      </c>
      <c r="C35" s="171">
        <v>63932857.799999997</v>
      </c>
      <c r="D35" s="172">
        <v>782357118.23000002</v>
      </c>
    </row>
    <row r="36" spans="1:4">
      <c r="A36" s="170" t="s">
        <v>558</v>
      </c>
      <c r="B36" s="171">
        <v>1417881287.4000001</v>
      </c>
      <c r="C36" s="171">
        <v>187302582.47999999</v>
      </c>
      <c r="D36" s="172">
        <v>1605183869.8800001</v>
      </c>
    </row>
    <row r="37" spans="1:4" ht="22.5">
      <c r="A37" s="170" t="s">
        <v>559</v>
      </c>
      <c r="B37" s="171">
        <v>710676791.51999998</v>
      </c>
      <c r="C37" s="171">
        <v>37216580.219999999</v>
      </c>
      <c r="D37" s="172">
        <v>747893371.74000001</v>
      </c>
    </row>
    <row r="38" spans="1:4">
      <c r="A38" s="170" t="s">
        <v>560</v>
      </c>
      <c r="B38" s="171">
        <v>556648253.63</v>
      </c>
      <c r="C38" s="171">
        <v>79628350.969999999</v>
      </c>
      <c r="D38" s="172">
        <v>636276604.60000002</v>
      </c>
    </row>
    <row r="39" spans="1:4">
      <c r="A39" s="170" t="s">
        <v>561</v>
      </c>
      <c r="B39" s="171">
        <v>352875583.25999999</v>
      </c>
      <c r="C39" s="171">
        <v>29154.75</v>
      </c>
      <c r="D39" s="172">
        <v>352904738.00999999</v>
      </c>
    </row>
    <row r="40" spans="1:4" ht="22.5">
      <c r="A40" s="170" t="s">
        <v>562</v>
      </c>
      <c r="B40" s="171">
        <v>374234734.12</v>
      </c>
      <c r="C40" s="171">
        <v>34808551.18</v>
      </c>
      <c r="D40" s="172">
        <v>409043285.30000001</v>
      </c>
    </row>
    <row r="41" spans="1:4" ht="22.5">
      <c r="A41" s="170" t="s">
        <v>563</v>
      </c>
      <c r="B41" s="171">
        <v>143403690.25999999</v>
      </c>
      <c r="C41" s="171">
        <v>6795836.0300000003</v>
      </c>
      <c r="D41" s="172">
        <v>150199526.28999999</v>
      </c>
    </row>
    <row r="42" spans="1:4">
      <c r="A42" s="170" t="s">
        <v>564</v>
      </c>
      <c r="B42" s="171">
        <v>27626238.859999999</v>
      </c>
      <c r="C42" s="171">
        <v>1155394.5900000001</v>
      </c>
      <c r="D42" s="172">
        <v>28781633.449999999</v>
      </c>
    </row>
    <row r="43" spans="1:4">
      <c r="A43" s="170" t="s">
        <v>565</v>
      </c>
      <c r="B43" s="171">
        <v>29029190.57</v>
      </c>
      <c r="C43" s="171">
        <v>2135900.11</v>
      </c>
      <c r="D43" s="172">
        <v>31165090.68</v>
      </c>
    </row>
    <row r="44" spans="1:4" ht="22.5">
      <c r="A44" s="170" t="s">
        <v>566</v>
      </c>
      <c r="B44" s="171">
        <v>5368751.0999999996</v>
      </c>
      <c r="C44" s="171">
        <v>9722580.4499999993</v>
      </c>
      <c r="D44" s="172">
        <v>15091331.550000001</v>
      </c>
    </row>
    <row r="45" spans="1:4">
      <c r="A45" s="170" t="s">
        <v>567</v>
      </c>
      <c r="B45" s="171">
        <v>256076323.84999999</v>
      </c>
      <c r="C45" s="171">
        <v>166574684.56</v>
      </c>
      <c r="D45" s="172">
        <v>422651008.41000003</v>
      </c>
    </row>
    <row r="46" spans="1:4" ht="22.5">
      <c r="A46" s="168" t="s">
        <v>568</v>
      </c>
      <c r="B46" s="109">
        <v>32737920934.84</v>
      </c>
      <c r="C46" s="109">
        <v>1076086815.3399999</v>
      </c>
      <c r="D46" s="169">
        <v>33814007750.18</v>
      </c>
    </row>
    <row r="47" spans="1:4">
      <c r="A47" s="170" t="s">
        <v>569</v>
      </c>
      <c r="B47" s="171">
        <v>24842884098.830002</v>
      </c>
      <c r="C47" s="171">
        <v>520747458.68000001</v>
      </c>
      <c r="D47" s="172">
        <v>25363631557.509998</v>
      </c>
    </row>
    <row r="48" spans="1:4">
      <c r="A48" s="170" t="s">
        <v>570</v>
      </c>
      <c r="B48" s="171">
        <v>3247078382.6300001</v>
      </c>
      <c r="C48" s="171">
        <v>70975264.530000001</v>
      </c>
      <c r="D48" s="172">
        <v>3318053647.1599998</v>
      </c>
    </row>
    <row r="49" spans="1:4">
      <c r="A49" s="170" t="s">
        <v>571</v>
      </c>
      <c r="B49" s="171">
        <v>2372071760.3400002</v>
      </c>
      <c r="C49" s="171">
        <v>378360209.36000001</v>
      </c>
      <c r="D49" s="172">
        <v>2750431969.6999998</v>
      </c>
    </row>
    <row r="50" spans="1:4">
      <c r="A50" s="170" t="s">
        <v>572</v>
      </c>
      <c r="B50" s="171">
        <v>637494692.51999998</v>
      </c>
      <c r="C50" s="171">
        <v>74433536.920000002</v>
      </c>
      <c r="D50" s="172">
        <v>711928229.44000006</v>
      </c>
    </row>
    <row r="51" spans="1:4">
      <c r="A51" s="170" t="s">
        <v>573</v>
      </c>
      <c r="B51" s="171">
        <v>632928530.51999998</v>
      </c>
      <c r="C51" s="171">
        <v>18761875.670000002</v>
      </c>
      <c r="D51" s="172">
        <v>651690406.19000006</v>
      </c>
    </row>
    <row r="52" spans="1:4" ht="33.75">
      <c r="A52" s="170" t="s">
        <v>574</v>
      </c>
      <c r="B52" s="171">
        <v>632343259.40999997</v>
      </c>
      <c r="C52" s="171">
        <v>289637.11</v>
      </c>
      <c r="D52" s="172">
        <v>632632896.51999998</v>
      </c>
    </row>
    <row r="53" spans="1:4">
      <c r="A53" s="170" t="s">
        <v>575</v>
      </c>
      <c r="B53" s="171">
        <v>291643869.32999998</v>
      </c>
      <c r="C53" s="171">
        <v>3691400.5</v>
      </c>
      <c r="D53" s="172">
        <v>295335269.82999998</v>
      </c>
    </row>
    <row r="54" spans="1:4" ht="22.5">
      <c r="A54" s="170" t="s">
        <v>576</v>
      </c>
      <c r="B54" s="171">
        <v>45460</v>
      </c>
      <c r="C54" s="171">
        <v>5793.96</v>
      </c>
      <c r="D54" s="172">
        <v>51253.96</v>
      </c>
    </row>
    <row r="55" spans="1:4" ht="22.5">
      <c r="A55" s="170" t="s">
        <v>577</v>
      </c>
      <c r="B55" s="171">
        <v>18331360.890000001</v>
      </c>
      <c r="C55" s="171">
        <v>22783.8</v>
      </c>
      <c r="D55" s="172">
        <v>18354144.690000001</v>
      </c>
    </row>
    <row r="56" spans="1:4" ht="45">
      <c r="A56" s="170" t="s">
        <v>578</v>
      </c>
      <c r="B56" s="171">
        <v>11088614.550000001</v>
      </c>
      <c r="C56" s="171">
        <v>324443.92</v>
      </c>
      <c r="D56" s="172">
        <v>11413058.470000001</v>
      </c>
    </row>
    <row r="57" spans="1:4" ht="33.75">
      <c r="A57" s="170" t="s">
        <v>579</v>
      </c>
      <c r="B57" s="171">
        <v>5459586.9199999999</v>
      </c>
      <c r="C57" s="171">
        <v>335040.59000000003</v>
      </c>
      <c r="D57" s="172">
        <v>5794627.5099999998</v>
      </c>
    </row>
    <row r="58" spans="1:4">
      <c r="A58" s="170" t="s">
        <v>580</v>
      </c>
      <c r="B58" s="171">
        <v>46551318.899999999</v>
      </c>
      <c r="C58" s="171">
        <v>8139370.2999999998</v>
      </c>
      <c r="D58" s="172">
        <v>54690689.200000003</v>
      </c>
    </row>
    <row r="59" spans="1:4" ht="21" customHeight="1">
      <c r="A59" s="168" t="s">
        <v>581</v>
      </c>
      <c r="B59" s="109">
        <v>10016875061.75</v>
      </c>
      <c r="C59" s="109">
        <v>545105007.72000003</v>
      </c>
      <c r="D59" s="169">
        <v>10561980069.469999</v>
      </c>
    </row>
    <row r="60" spans="1:4">
      <c r="A60" s="170" t="s">
        <v>582</v>
      </c>
      <c r="B60" s="171">
        <v>10003135970.799999</v>
      </c>
      <c r="C60" s="171">
        <v>544700599.57000005</v>
      </c>
      <c r="D60" s="172">
        <v>10547836570.370001</v>
      </c>
    </row>
    <row r="61" spans="1:4" ht="22.5">
      <c r="A61" s="170" t="s">
        <v>583</v>
      </c>
      <c r="B61" s="171">
        <v>13.88</v>
      </c>
      <c r="C61" s="171">
        <v>322417.5</v>
      </c>
      <c r="D61" s="172">
        <v>322431.38</v>
      </c>
    </row>
    <row r="62" spans="1:4">
      <c r="A62" s="170" t="s">
        <v>584</v>
      </c>
      <c r="B62" s="171">
        <v>13739077.07</v>
      </c>
      <c r="C62" s="171">
        <v>81990.649999999994</v>
      </c>
      <c r="D62" s="172">
        <v>13821067.720000001</v>
      </c>
    </row>
    <row r="63" spans="1:4" ht="22.5">
      <c r="A63" s="168" t="s">
        <v>585</v>
      </c>
      <c r="B63" s="109">
        <v>14212130102.440001</v>
      </c>
      <c r="C63" s="109">
        <v>667651509.74000001</v>
      </c>
      <c r="D63" s="169">
        <v>14879781612.18</v>
      </c>
    </row>
    <row r="64" spans="1:4">
      <c r="A64" s="170" t="s">
        <v>586</v>
      </c>
      <c r="B64" s="171">
        <v>6969866863.9300003</v>
      </c>
      <c r="C64" s="171">
        <v>661273292.79999995</v>
      </c>
      <c r="D64" s="172">
        <v>7631140156.7299995</v>
      </c>
    </row>
    <row r="65" spans="1:4" ht="33.75">
      <c r="A65" s="170" t="s">
        <v>587</v>
      </c>
      <c r="B65" s="171">
        <v>6555575396.1599998</v>
      </c>
      <c r="C65" s="171">
        <v>776376.29</v>
      </c>
      <c r="D65" s="172">
        <v>6556351772.4499998</v>
      </c>
    </row>
    <row r="66" spans="1:4">
      <c r="A66" s="170" t="s">
        <v>588</v>
      </c>
      <c r="B66" s="171">
        <v>311277680.75</v>
      </c>
      <c r="C66" s="171">
        <v>109072.6</v>
      </c>
      <c r="D66" s="172">
        <v>311386753.35000002</v>
      </c>
    </row>
    <row r="67" spans="1:4" ht="22.5">
      <c r="A67" s="170" t="s">
        <v>589</v>
      </c>
      <c r="B67" s="171">
        <v>230456538.97</v>
      </c>
      <c r="C67" s="171">
        <v>1901783.22</v>
      </c>
      <c r="D67" s="172">
        <v>232358322.19</v>
      </c>
    </row>
    <row r="68" spans="1:4">
      <c r="A68" s="170" t="s">
        <v>590</v>
      </c>
      <c r="B68" s="171">
        <v>68470795.25</v>
      </c>
      <c r="C68" s="171">
        <v>214164.45</v>
      </c>
      <c r="D68" s="172">
        <v>68684959.700000003</v>
      </c>
    </row>
    <row r="69" spans="1:4">
      <c r="A69" s="170" t="s">
        <v>591</v>
      </c>
      <c r="B69" s="171">
        <v>76482827.379999995</v>
      </c>
      <c r="C69" s="171">
        <v>3376820.38</v>
      </c>
      <c r="D69" s="172">
        <v>79859647.760000005</v>
      </c>
    </row>
    <row r="70" spans="1:4" ht="22.5" customHeight="1">
      <c r="A70" s="166" t="s">
        <v>592</v>
      </c>
      <c r="B70" s="108">
        <v>59115531784.150002</v>
      </c>
      <c r="C70" s="108">
        <v>3164571024.3699999</v>
      </c>
      <c r="D70" s="167">
        <v>62280102808.519997</v>
      </c>
    </row>
    <row r="71" spans="1:4" ht="21.75" customHeight="1">
      <c r="A71" s="175" t="s">
        <v>593</v>
      </c>
      <c r="B71" s="176">
        <v>898816696.62</v>
      </c>
      <c r="C71" s="176">
        <v>46409804.399999999</v>
      </c>
      <c r="D71" s="177">
        <v>945226501.01999998</v>
      </c>
    </row>
    <row r="72" spans="1:4">
      <c r="A72" s="170" t="s">
        <v>594</v>
      </c>
      <c r="B72" s="171">
        <v>14632835.289999999</v>
      </c>
      <c r="C72" s="171">
        <v>5391607.3499999996</v>
      </c>
      <c r="D72" s="172">
        <v>20024442.640000001</v>
      </c>
    </row>
    <row r="73" spans="1:4" ht="22.5">
      <c r="A73" s="170" t="s">
        <v>736</v>
      </c>
      <c r="B73" s="171">
        <v>387867816.07999998</v>
      </c>
      <c r="C73" s="171">
        <v>0</v>
      </c>
      <c r="D73" s="172">
        <v>387867816.07999998</v>
      </c>
    </row>
    <row r="74" spans="1:4" ht="22.5">
      <c r="A74" s="170" t="s">
        <v>595</v>
      </c>
      <c r="B74" s="171">
        <v>176619594.74000001</v>
      </c>
      <c r="C74" s="171">
        <v>35090878.350000001</v>
      </c>
      <c r="D74" s="172">
        <v>211710473.09</v>
      </c>
    </row>
    <row r="75" spans="1:4">
      <c r="A75" s="170" t="s">
        <v>596</v>
      </c>
      <c r="B75" s="171">
        <v>319696450.50999999</v>
      </c>
      <c r="C75" s="171">
        <v>5927318.7000000002</v>
      </c>
      <c r="D75" s="172">
        <v>325623769.20999998</v>
      </c>
    </row>
    <row r="76" spans="1:4" ht="26.25" customHeight="1">
      <c r="A76" s="175" t="s">
        <v>597</v>
      </c>
      <c r="B76" s="176">
        <v>22215851920.669998</v>
      </c>
      <c r="C76" s="176">
        <v>1943195575.5899999</v>
      </c>
      <c r="D76" s="177">
        <v>24159047496.259998</v>
      </c>
    </row>
    <row r="77" spans="1:4" ht="33.75">
      <c r="A77" s="170" t="s">
        <v>737</v>
      </c>
      <c r="B77" s="171">
        <v>21530555.59</v>
      </c>
      <c r="C77" s="171">
        <v>0</v>
      </c>
      <c r="D77" s="172">
        <v>21530555.59</v>
      </c>
    </row>
    <row r="78" spans="1:4" ht="33.75">
      <c r="A78" s="170" t="s">
        <v>754</v>
      </c>
      <c r="B78" s="171">
        <v>1454430382.23</v>
      </c>
      <c r="C78" s="171">
        <v>0</v>
      </c>
      <c r="D78" s="172">
        <v>1454430382.23</v>
      </c>
    </row>
    <row r="79" spans="1:4" ht="22.5">
      <c r="A79" s="170" t="s">
        <v>598</v>
      </c>
      <c r="B79" s="171">
        <v>7688130032.1400003</v>
      </c>
      <c r="C79" s="171">
        <v>1432689553.0799999</v>
      </c>
      <c r="D79" s="172">
        <v>9120819585.2199993</v>
      </c>
    </row>
    <row r="80" spans="1:4" ht="33.75">
      <c r="A80" s="170" t="s">
        <v>599</v>
      </c>
      <c r="B80" s="171">
        <v>1630833029.0999999</v>
      </c>
      <c r="C80" s="171">
        <v>11302414.539999999</v>
      </c>
      <c r="D80" s="172">
        <v>1642135443.6400001</v>
      </c>
    </row>
    <row r="81" spans="1:4" ht="22.5">
      <c r="A81" s="170" t="s">
        <v>755</v>
      </c>
      <c r="B81" s="171">
        <v>5709527895</v>
      </c>
      <c r="C81" s="171">
        <v>0</v>
      </c>
      <c r="D81" s="172">
        <v>5709527895</v>
      </c>
    </row>
    <row r="82" spans="1:4">
      <c r="A82" s="170" t="s">
        <v>600</v>
      </c>
      <c r="B82" s="171">
        <v>1515428853.8900001</v>
      </c>
      <c r="C82" s="171">
        <v>1378257.21</v>
      </c>
      <c r="D82" s="172">
        <v>1516807111.0999999</v>
      </c>
    </row>
    <row r="83" spans="1:4" ht="33.75">
      <c r="A83" s="170" t="s">
        <v>601</v>
      </c>
      <c r="B83" s="171">
        <v>319208747.32999998</v>
      </c>
      <c r="C83" s="171">
        <v>1147692.56</v>
      </c>
      <c r="D83" s="172">
        <v>320356439.88999999</v>
      </c>
    </row>
    <row r="84" spans="1:4" ht="45">
      <c r="A84" s="170" t="s">
        <v>602</v>
      </c>
      <c r="B84" s="171">
        <v>246729845.18000001</v>
      </c>
      <c r="C84" s="171">
        <v>62364406.140000001</v>
      </c>
      <c r="D84" s="172">
        <v>309094251.31999999</v>
      </c>
    </row>
    <row r="85" spans="1:4" ht="33.75">
      <c r="A85" s="170" t="s">
        <v>603</v>
      </c>
      <c r="B85" s="171">
        <v>435613213.43000001</v>
      </c>
      <c r="C85" s="171">
        <v>10580.04</v>
      </c>
      <c r="D85" s="172">
        <v>435623793.47000003</v>
      </c>
    </row>
    <row r="86" spans="1:4" ht="22.5">
      <c r="A86" s="170" t="s">
        <v>604</v>
      </c>
      <c r="B86" s="171">
        <v>309849992.61000001</v>
      </c>
      <c r="C86" s="171">
        <v>83112996.049999997</v>
      </c>
      <c r="D86" s="172">
        <v>392962988.66000003</v>
      </c>
    </row>
    <row r="87" spans="1:4">
      <c r="A87" s="170" t="s">
        <v>605</v>
      </c>
      <c r="B87" s="171">
        <v>461984431.56</v>
      </c>
      <c r="C87" s="171">
        <v>54994144.609999999</v>
      </c>
      <c r="D87" s="172">
        <v>516978576.17000002</v>
      </c>
    </row>
    <row r="88" spans="1:4" ht="33.75">
      <c r="A88" s="170" t="s">
        <v>606</v>
      </c>
      <c r="B88" s="171">
        <v>149794371.00999999</v>
      </c>
      <c r="C88" s="171">
        <v>82456326.680000007</v>
      </c>
      <c r="D88" s="172">
        <v>232250697.69</v>
      </c>
    </row>
    <row r="89" spans="1:4">
      <c r="A89" s="170" t="s">
        <v>607</v>
      </c>
      <c r="B89" s="171">
        <v>151284724.44999999</v>
      </c>
      <c r="C89" s="171">
        <v>0</v>
      </c>
      <c r="D89" s="172">
        <v>151284724.44999999</v>
      </c>
    </row>
    <row r="90" spans="1:4">
      <c r="A90" s="170" t="s">
        <v>608</v>
      </c>
      <c r="B90" s="171">
        <v>2121505847.1500001</v>
      </c>
      <c r="C90" s="171">
        <v>213739204.68000001</v>
      </c>
      <c r="D90" s="172">
        <v>2335245051.8299999</v>
      </c>
    </row>
    <row r="91" spans="1:4" ht="28.5" customHeight="1">
      <c r="A91" s="168" t="s">
        <v>609</v>
      </c>
      <c r="B91" s="109">
        <v>292581088.49000001</v>
      </c>
      <c r="C91" s="109">
        <v>13316293.810000001</v>
      </c>
      <c r="D91" s="169">
        <v>305897382.30000001</v>
      </c>
    </row>
    <row r="92" spans="1:4" ht="33.75">
      <c r="A92" s="170" t="s">
        <v>610</v>
      </c>
      <c r="B92" s="171">
        <v>28818805.850000001</v>
      </c>
      <c r="C92" s="171">
        <v>0</v>
      </c>
      <c r="D92" s="172">
        <v>28818805.850000001</v>
      </c>
    </row>
    <row r="93" spans="1:4" ht="22.5">
      <c r="A93" s="170" t="s">
        <v>611</v>
      </c>
      <c r="B93" s="171">
        <v>128871567.89</v>
      </c>
      <c r="C93" s="171">
        <v>7678216.4000000004</v>
      </c>
      <c r="D93" s="172">
        <v>136549784.28999999</v>
      </c>
    </row>
    <row r="94" spans="1:4" ht="45">
      <c r="A94" s="170" t="s">
        <v>763</v>
      </c>
      <c r="B94" s="171">
        <v>53484165.689999998</v>
      </c>
      <c r="C94" s="171">
        <v>0</v>
      </c>
      <c r="D94" s="172">
        <v>53484165.689999998</v>
      </c>
    </row>
    <row r="95" spans="1:4" ht="45">
      <c r="A95" s="170" t="s">
        <v>612</v>
      </c>
      <c r="B95" s="171">
        <v>11298696.66</v>
      </c>
      <c r="C95" s="171">
        <v>0</v>
      </c>
      <c r="D95" s="172">
        <v>11298696.66</v>
      </c>
    </row>
    <row r="96" spans="1:4" ht="90">
      <c r="A96" s="170" t="s">
        <v>613</v>
      </c>
      <c r="B96" s="171">
        <v>18964251.91</v>
      </c>
      <c r="C96" s="171">
        <v>119076.54</v>
      </c>
      <c r="D96" s="172">
        <v>19083328.449999999</v>
      </c>
    </row>
    <row r="97" spans="1:4" ht="56.25">
      <c r="A97" s="170" t="s">
        <v>614</v>
      </c>
      <c r="B97" s="171">
        <v>29790892.539999999</v>
      </c>
      <c r="C97" s="171">
        <v>2555168.7999999998</v>
      </c>
      <c r="D97" s="172">
        <v>32346061.34</v>
      </c>
    </row>
    <row r="98" spans="1:4">
      <c r="A98" s="170" t="s">
        <v>615</v>
      </c>
      <c r="B98" s="171">
        <v>10147456.779999999</v>
      </c>
      <c r="C98" s="171">
        <v>1141240.54</v>
      </c>
      <c r="D98" s="172">
        <v>11288697.32</v>
      </c>
    </row>
    <row r="99" spans="1:4" ht="22.5">
      <c r="A99" s="170" t="s">
        <v>616</v>
      </c>
      <c r="B99" s="171">
        <v>454398.54</v>
      </c>
      <c r="C99" s="171">
        <v>4379.5200000000004</v>
      </c>
      <c r="D99" s="172">
        <v>458778.06</v>
      </c>
    </row>
    <row r="100" spans="1:4" ht="22.5">
      <c r="A100" s="170" t="s">
        <v>617</v>
      </c>
      <c r="B100" s="171">
        <v>2246353.58</v>
      </c>
      <c r="C100" s="171">
        <v>346216.15</v>
      </c>
      <c r="D100" s="172">
        <v>2592569.73</v>
      </c>
    </row>
    <row r="101" spans="1:4">
      <c r="A101" s="170" t="s">
        <v>618</v>
      </c>
      <c r="B101" s="171">
        <v>8504499.0500000007</v>
      </c>
      <c r="C101" s="171">
        <v>1471995.86</v>
      </c>
      <c r="D101" s="172">
        <v>9976494.9100000001</v>
      </c>
    </row>
    <row r="102" spans="1:4" ht="22.5">
      <c r="A102" s="168" t="s">
        <v>619</v>
      </c>
      <c r="B102" s="109">
        <v>3323334018.46</v>
      </c>
      <c r="C102" s="109">
        <v>0</v>
      </c>
      <c r="D102" s="169">
        <v>3323334018.46</v>
      </c>
    </row>
    <row r="103" spans="1:4" ht="33.75">
      <c r="A103" s="170" t="s">
        <v>620</v>
      </c>
      <c r="B103" s="171">
        <v>3312297573.9899998</v>
      </c>
      <c r="C103" s="171">
        <v>0</v>
      </c>
      <c r="D103" s="172">
        <v>3312297573.9899998</v>
      </c>
    </row>
    <row r="104" spans="1:4">
      <c r="A104" s="170" t="s">
        <v>748</v>
      </c>
      <c r="B104" s="171">
        <v>11036444.470000001</v>
      </c>
      <c r="C104" s="171">
        <v>0</v>
      </c>
      <c r="D104" s="172">
        <v>11036444.470000001</v>
      </c>
    </row>
    <row r="105" spans="1:4" ht="22.5">
      <c r="A105" s="168" t="s">
        <v>621</v>
      </c>
      <c r="B105" s="109">
        <v>2713551682.02</v>
      </c>
      <c r="C105" s="109">
        <v>238937912.49000001</v>
      </c>
      <c r="D105" s="169">
        <v>2952489594.5100002</v>
      </c>
    </row>
    <row r="106" spans="1:4" ht="45">
      <c r="A106" s="170" t="s">
        <v>738</v>
      </c>
      <c r="B106" s="171">
        <v>128154337.64</v>
      </c>
      <c r="C106" s="171">
        <v>0</v>
      </c>
      <c r="D106" s="172">
        <v>128154337.64</v>
      </c>
    </row>
    <row r="107" spans="1:4" ht="33.75">
      <c r="A107" s="170" t="s">
        <v>622</v>
      </c>
      <c r="B107" s="171">
        <v>694089565.17999995</v>
      </c>
      <c r="C107" s="171">
        <v>0</v>
      </c>
      <c r="D107" s="172">
        <v>694089565.17999995</v>
      </c>
    </row>
    <row r="108" spans="1:4" ht="56.25">
      <c r="A108" s="170" t="s">
        <v>623</v>
      </c>
      <c r="B108" s="171">
        <v>1249986886.24</v>
      </c>
      <c r="C108" s="171">
        <v>0</v>
      </c>
      <c r="D108" s="172">
        <v>1249986886.24</v>
      </c>
    </row>
    <row r="109" spans="1:4">
      <c r="A109" s="170" t="s">
        <v>624</v>
      </c>
      <c r="B109" s="171">
        <v>304138179.81999999</v>
      </c>
      <c r="C109" s="171">
        <v>238796602.25999999</v>
      </c>
      <c r="D109" s="172">
        <v>542934782.08000004</v>
      </c>
    </row>
    <row r="110" spans="1:4" ht="22.5">
      <c r="A110" s="170" t="s">
        <v>777</v>
      </c>
      <c r="B110" s="171">
        <v>282952763.69999999</v>
      </c>
      <c r="C110" s="171">
        <v>0</v>
      </c>
      <c r="D110" s="172">
        <v>282952763.69999999</v>
      </c>
    </row>
    <row r="111" spans="1:4">
      <c r="A111" s="170" t="s">
        <v>625</v>
      </c>
      <c r="B111" s="171">
        <v>54229949.439999998</v>
      </c>
      <c r="C111" s="171">
        <v>141310.23000000001</v>
      </c>
      <c r="D111" s="172">
        <v>54371259.670000002</v>
      </c>
    </row>
    <row r="112" spans="1:4" ht="29.25" customHeight="1">
      <c r="A112" s="168" t="s">
        <v>626</v>
      </c>
      <c r="B112" s="109">
        <v>27188917718.619999</v>
      </c>
      <c r="C112" s="109">
        <v>738387301.91999996</v>
      </c>
      <c r="D112" s="169">
        <v>27927305020.540001</v>
      </c>
    </row>
    <row r="113" spans="1:4">
      <c r="A113" s="170" t="s">
        <v>649</v>
      </c>
      <c r="B113" s="171">
        <v>21722.93</v>
      </c>
      <c r="C113" s="171">
        <v>0</v>
      </c>
      <c r="D113" s="172">
        <v>21722.93</v>
      </c>
    </row>
    <row r="114" spans="1:4" ht="22.5">
      <c r="A114" s="170" t="s">
        <v>766</v>
      </c>
      <c r="B114" s="171">
        <v>2768563825.6300001</v>
      </c>
      <c r="C114" s="171">
        <v>0</v>
      </c>
      <c r="D114" s="172">
        <v>2768563825.6300001</v>
      </c>
    </row>
    <row r="115" spans="1:4">
      <c r="A115" s="170" t="s">
        <v>627</v>
      </c>
      <c r="B115" s="171">
        <v>6655018576.6700001</v>
      </c>
      <c r="C115" s="171">
        <v>102512406.41</v>
      </c>
      <c r="D115" s="172">
        <v>6757530983.0799999</v>
      </c>
    </row>
    <row r="116" spans="1:4">
      <c r="A116" s="170" t="s">
        <v>628</v>
      </c>
      <c r="B116" s="171">
        <v>1745802867.6800001</v>
      </c>
      <c r="C116" s="171">
        <v>31137270.420000002</v>
      </c>
      <c r="D116" s="172">
        <v>1776940138.0999999</v>
      </c>
    </row>
    <row r="117" spans="1:4" ht="33.75">
      <c r="A117" s="170" t="s">
        <v>781</v>
      </c>
      <c r="B117" s="171">
        <v>1136117299.6400001</v>
      </c>
      <c r="C117" s="171">
        <v>0</v>
      </c>
      <c r="D117" s="172">
        <v>1136117299.6400001</v>
      </c>
    </row>
    <row r="118" spans="1:4">
      <c r="A118" s="170" t="s">
        <v>629</v>
      </c>
      <c r="B118" s="171">
        <v>837014578.38999999</v>
      </c>
      <c r="C118" s="171">
        <v>244652107.65000001</v>
      </c>
      <c r="D118" s="172">
        <v>1081666686.04</v>
      </c>
    </row>
    <row r="119" spans="1:4">
      <c r="A119" s="170" t="s">
        <v>630</v>
      </c>
      <c r="B119" s="171">
        <v>916039108.71000004</v>
      </c>
      <c r="C119" s="171">
        <v>261559660.22</v>
      </c>
      <c r="D119" s="172">
        <v>1177598768.9300001</v>
      </c>
    </row>
    <row r="120" spans="1:4" ht="33.75">
      <c r="A120" s="170" t="s">
        <v>767</v>
      </c>
      <c r="B120" s="171">
        <v>2264848447.0999999</v>
      </c>
      <c r="C120" s="171">
        <v>0</v>
      </c>
      <c r="D120" s="172">
        <v>2264848447.0999999</v>
      </c>
    </row>
    <row r="121" spans="1:4" ht="22.5">
      <c r="A121" s="170" t="s">
        <v>631</v>
      </c>
      <c r="B121" s="171">
        <v>460700326.14999998</v>
      </c>
      <c r="C121" s="171">
        <v>0</v>
      </c>
      <c r="D121" s="172">
        <v>460700326.14999998</v>
      </c>
    </row>
    <row r="122" spans="1:4" ht="33.75">
      <c r="A122" s="170" t="s">
        <v>632</v>
      </c>
      <c r="B122" s="171">
        <v>356241688.44999999</v>
      </c>
      <c r="C122" s="171">
        <v>39580117.770000003</v>
      </c>
      <c r="D122" s="172">
        <v>395821806.22000003</v>
      </c>
    </row>
    <row r="123" spans="1:4" ht="45">
      <c r="A123" s="170" t="s">
        <v>764</v>
      </c>
      <c r="B123" s="171">
        <v>486734000</v>
      </c>
      <c r="C123" s="171">
        <v>0</v>
      </c>
      <c r="D123" s="172">
        <v>486734000</v>
      </c>
    </row>
    <row r="124" spans="1:4" ht="33.75">
      <c r="A124" s="170" t="s">
        <v>633</v>
      </c>
      <c r="B124" s="171">
        <v>147945734.69</v>
      </c>
      <c r="C124" s="171">
        <v>0</v>
      </c>
      <c r="D124" s="172">
        <v>147945734.69</v>
      </c>
    </row>
    <row r="125" spans="1:4" ht="33.75">
      <c r="A125" s="170" t="s">
        <v>652</v>
      </c>
      <c r="B125" s="171">
        <v>308492769.79000002</v>
      </c>
      <c r="C125" s="171">
        <v>0</v>
      </c>
      <c r="D125" s="172">
        <v>308492769.79000002</v>
      </c>
    </row>
    <row r="126" spans="1:4" ht="56.25">
      <c r="A126" s="170" t="s">
        <v>739</v>
      </c>
      <c r="B126" s="171">
        <v>244570929.46000001</v>
      </c>
      <c r="C126" s="171">
        <v>0</v>
      </c>
      <c r="D126" s="172">
        <v>244570929.46000001</v>
      </c>
    </row>
    <row r="127" spans="1:4" ht="22.5">
      <c r="A127" s="170" t="s">
        <v>634</v>
      </c>
      <c r="B127" s="171">
        <v>117336807.48999999</v>
      </c>
      <c r="C127" s="171">
        <v>2345778.7400000002</v>
      </c>
      <c r="D127" s="172">
        <v>119682586.23</v>
      </c>
    </row>
    <row r="128" spans="1:4">
      <c r="A128" s="170" t="s">
        <v>635</v>
      </c>
      <c r="B128" s="171">
        <v>8743469035.8400097</v>
      </c>
      <c r="C128" s="171">
        <v>56599960.710000001</v>
      </c>
      <c r="D128" s="172">
        <v>8800068996.5500107</v>
      </c>
    </row>
    <row r="129" spans="1:4" ht="22.5">
      <c r="A129" s="168" t="s">
        <v>636</v>
      </c>
      <c r="B129" s="109">
        <v>2482478659.27</v>
      </c>
      <c r="C129" s="109">
        <v>184324136.16</v>
      </c>
      <c r="D129" s="169">
        <v>2666802795.4299998</v>
      </c>
    </row>
    <row r="130" spans="1:4" ht="22.5">
      <c r="A130" s="170" t="s">
        <v>637</v>
      </c>
      <c r="B130" s="171">
        <v>2058931528.9300001</v>
      </c>
      <c r="C130" s="171">
        <v>173643673.75999999</v>
      </c>
      <c r="D130" s="172">
        <v>2232575202.6900001</v>
      </c>
    </row>
    <row r="131" spans="1:4">
      <c r="A131" s="170" t="s">
        <v>638</v>
      </c>
      <c r="B131" s="171">
        <v>423547130.33999997</v>
      </c>
      <c r="C131" s="171">
        <v>10680462.4</v>
      </c>
      <c r="D131" s="172">
        <v>434227592.74000001</v>
      </c>
    </row>
    <row r="132" spans="1:4" ht="22.5">
      <c r="A132" s="166" t="s">
        <v>639</v>
      </c>
      <c r="B132" s="108">
        <v>2099955535.71</v>
      </c>
      <c r="C132" s="108">
        <v>8268746.1299999999</v>
      </c>
      <c r="D132" s="167">
        <v>2108224281.8399999</v>
      </c>
    </row>
    <row r="133" spans="1:4" ht="22.5">
      <c r="A133" s="168" t="s">
        <v>640</v>
      </c>
      <c r="B133" s="109">
        <v>38271301.590000004</v>
      </c>
      <c r="C133" s="109">
        <v>105849.27</v>
      </c>
      <c r="D133" s="169">
        <v>38377150.859999999</v>
      </c>
    </row>
    <row r="134" spans="1:4" ht="56.25">
      <c r="A134" s="170" t="s">
        <v>765</v>
      </c>
      <c r="B134" s="171">
        <v>3644735.87</v>
      </c>
      <c r="C134" s="171">
        <v>0</v>
      </c>
      <c r="D134" s="172">
        <v>3644735.87</v>
      </c>
    </row>
    <row r="135" spans="1:4" ht="22.5">
      <c r="A135" s="170" t="s">
        <v>641</v>
      </c>
      <c r="B135" s="171">
        <v>9012722.7300000004</v>
      </c>
      <c r="C135" s="171">
        <v>0</v>
      </c>
      <c r="D135" s="172">
        <v>9012722.7300000004</v>
      </c>
    </row>
    <row r="136" spans="1:4" ht="45">
      <c r="A136" s="170" t="s">
        <v>642</v>
      </c>
      <c r="B136" s="171">
        <v>349473.47</v>
      </c>
      <c r="C136" s="171">
        <v>103.02</v>
      </c>
      <c r="D136" s="172">
        <v>349576.49</v>
      </c>
    </row>
    <row r="137" spans="1:4" ht="22.5">
      <c r="A137" s="170" t="s">
        <v>643</v>
      </c>
      <c r="B137" s="171">
        <v>24897866.710000001</v>
      </c>
      <c r="C137" s="171">
        <v>6121.17</v>
      </c>
      <c r="D137" s="172">
        <v>24903987.879999999</v>
      </c>
    </row>
    <row r="138" spans="1:4">
      <c r="A138" s="170" t="s">
        <v>644</v>
      </c>
      <c r="B138" s="171">
        <v>366502.81</v>
      </c>
      <c r="C138" s="171">
        <v>99625.08</v>
      </c>
      <c r="D138" s="172">
        <v>466127.89</v>
      </c>
    </row>
    <row r="139" spans="1:4" ht="21.75" customHeight="1">
      <c r="A139" s="168" t="s">
        <v>782</v>
      </c>
      <c r="B139" s="109">
        <v>468826329</v>
      </c>
      <c r="C139" s="109">
        <v>0</v>
      </c>
      <c r="D139" s="169">
        <v>468826329</v>
      </c>
    </row>
    <row r="140" spans="1:4">
      <c r="A140" s="170" t="s">
        <v>783</v>
      </c>
      <c r="B140" s="171">
        <v>468826329</v>
      </c>
      <c r="C140" s="171">
        <v>0</v>
      </c>
      <c r="D140" s="172">
        <v>468826329</v>
      </c>
    </row>
    <row r="141" spans="1:4" ht="22.5">
      <c r="A141" s="168" t="s">
        <v>645</v>
      </c>
      <c r="B141" s="109">
        <v>1592857905.1199999</v>
      </c>
      <c r="C141" s="109">
        <v>8162896.8600000003</v>
      </c>
      <c r="D141" s="169">
        <v>1601020801.98</v>
      </c>
    </row>
    <row r="142" spans="1:4" ht="22.5">
      <c r="A142" s="170" t="s">
        <v>740</v>
      </c>
      <c r="B142" s="171">
        <v>615857132.05999994</v>
      </c>
      <c r="C142" s="171">
        <v>0</v>
      </c>
      <c r="D142" s="172">
        <v>615857132.05999994</v>
      </c>
    </row>
    <row r="143" spans="1:4" ht="45">
      <c r="A143" s="170" t="s">
        <v>655</v>
      </c>
      <c r="B143" s="171">
        <v>613254816.55999994</v>
      </c>
      <c r="C143" s="171">
        <v>0</v>
      </c>
      <c r="D143" s="172">
        <v>613254816.55999994</v>
      </c>
    </row>
    <row r="144" spans="1:4" ht="22.5">
      <c r="A144" s="170" t="s">
        <v>778</v>
      </c>
      <c r="B144" s="171">
        <v>186769289.77000001</v>
      </c>
      <c r="C144" s="171">
        <v>0</v>
      </c>
      <c r="D144" s="172">
        <v>186769289.77000001</v>
      </c>
    </row>
    <row r="145" spans="1:4">
      <c r="A145" s="170" t="s">
        <v>646</v>
      </c>
      <c r="B145" s="171">
        <v>176976666.72999999</v>
      </c>
      <c r="C145" s="171">
        <v>8162896.8600000003</v>
      </c>
      <c r="D145" s="172">
        <v>185139563.59</v>
      </c>
    </row>
    <row r="146" spans="1:4" ht="21" customHeight="1">
      <c r="A146" s="174" t="s">
        <v>647</v>
      </c>
      <c r="B146" s="108">
        <v>260408770239</v>
      </c>
      <c r="C146" s="108">
        <v>0</v>
      </c>
      <c r="D146" s="167">
        <v>260408770239</v>
      </c>
    </row>
    <row r="147" spans="1:4" ht="21" customHeight="1">
      <c r="A147" s="168" t="s">
        <v>741</v>
      </c>
      <c r="B147" s="109">
        <v>260408770239</v>
      </c>
      <c r="C147" s="109">
        <v>0</v>
      </c>
      <c r="D147" s="169">
        <v>260408770239</v>
      </c>
    </row>
    <row r="148" spans="1:4" ht="22.5">
      <c r="A148" s="170" t="s">
        <v>648</v>
      </c>
      <c r="B148" s="171">
        <v>259051784575</v>
      </c>
      <c r="C148" s="171">
        <v>0</v>
      </c>
      <c r="D148" s="172">
        <v>259051784575</v>
      </c>
    </row>
    <row r="149" spans="1:4" ht="22.5">
      <c r="A149" s="170" t="s">
        <v>756</v>
      </c>
      <c r="B149" s="171">
        <v>1250000000</v>
      </c>
      <c r="C149" s="171">
        <v>0</v>
      </c>
      <c r="D149" s="172">
        <v>1250000000</v>
      </c>
    </row>
    <row r="150" spans="1:4">
      <c r="A150" s="170" t="s">
        <v>653</v>
      </c>
      <c r="B150" s="171">
        <v>106985664</v>
      </c>
      <c r="C150" s="171">
        <v>0</v>
      </c>
      <c r="D150" s="172">
        <v>106985664</v>
      </c>
    </row>
    <row r="151" spans="1:4" ht="26.25" customHeight="1">
      <c r="A151" s="174" t="s">
        <v>62</v>
      </c>
      <c r="B151" s="108">
        <v>777809420522.40002</v>
      </c>
      <c r="C151" s="108">
        <v>28229434237.23</v>
      </c>
      <c r="D151" s="167">
        <v>806038854759.63</v>
      </c>
    </row>
  </sheetData>
  <mergeCells count="2">
    <mergeCell ref="A4:E4"/>
    <mergeCell ref="A3:C3"/>
  </mergeCells>
  <pageMargins left="0.7" right="0.7" top="0.75" bottom="0.75"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83"/>
  <sheetViews>
    <sheetView showGridLines="0" workbookViewId="0">
      <selection activeCell="K27" sqref="K27"/>
    </sheetView>
  </sheetViews>
  <sheetFormatPr defaultRowHeight="12.75"/>
  <cols>
    <col min="1" max="1" width="49.7109375" style="81" customWidth="1"/>
    <col min="2" max="2" width="15.85546875" style="81" customWidth="1"/>
    <col min="3" max="3" width="14" style="81" customWidth="1"/>
    <col min="4" max="4" width="17.28515625" style="81" customWidth="1"/>
    <col min="5" max="5" width="6.5703125" style="81" customWidth="1"/>
    <col min="6" max="6" width="4.7109375" style="81" customWidth="1"/>
    <col min="7" max="7" width="17" style="81" bestFit="1" customWidth="1"/>
    <col min="8" max="16384" width="9.140625" style="81"/>
  </cols>
  <sheetData>
    <row r="1" spans="1:5" s="80" customFormat="1" ht="14.45" customHeight="1">
      <c r="A1" s="217" t="s">
        <v>227</v>
      </c>
      <c r="B1" s="217"/>
      <c r="C1" s="217"/>
      <c r="D1" s="217"/>
      <c r="E1" s="82"/>
    </row>
    <row r="2" spans="1:5" s="80" customFormat="1" ht="13.5" customHeight="1">
      <c r="A2" s="218"/>
      <c r="B2" s="218"/>
      <c r="C2" s="218"/>
      <c r="D2" s="218"/>
      <c r="E2" s="218"/>
    </row>
    <row r="3" spans="1:5" s="80" customFormat="1" ht="16.5" customHeight="1">
      <c r="A3" s="96" t="s">
        <v>789</v>
      </c>
      <c r="B3" s="96"/>
      <c r="C3" s="96"/>
      <c r="D3" s="96"/>
      <c r="E3" s="96"/>
    </row>
    <row r="4" spans="1:5" s="80" customFormat="1" ht="12.75" customHeight="1"/>
    <row r="5" spans="1:5" s="80" customFormat="1" ht="12" customHeight="1"/>
    <row r="6" spans="1:5" s="80" customFormat="1" ht="18.2" customHeight="1">
      <c r="A6" s="219" t="s">
        <v>101</v>
      </c>
      <c r="B6" s="219"/>
      <c r="C6" s="219"/>
    </row>
    <row r="7" spans="1:5" s="80" customFormat="1" ht="21.95" customHeight="1"/>
    <row r="8" spans="1:5" s="80" customFormat="1" ht="15.4" customHeight="1">
      <c r="A8" s="215" t="s">
        <v>514</v>
      </c>
      <c r="B8" s="214" t="s">
        <v>515</v>
      </c>
      <c r="C8" s="214"/>
      <c r="D8" s="214"/>
    </row>
    <row r="9" spans="1:5" s="80" customFormat="1" ht="21.4" customHeight="1">
      <c r="A9" s="215"/>
      <c r="B9" s="148" t="s">
        <v>448</v>
      </c>
      <c r="C9" s="148" t="s">
        <v>449</v>
      </c>
      <c r="D9" s="149" t="s">
        <v>13</v>
      </c>
    </row>
    <row r="10" spans="1:5" s="80" customFormat="1" ht="15.4" customHeight="1">
      <c r="A10" s="83" t="s">
        <v>516</v>
      </c>
      <c r="B10" s="84">
        <v>25310930360.93</v>
      </c>
      <c r="C10" s="84">
        <v>221518.12</v>
      </c>
      <c r="D10" s="85">
        <v>25311151879.049999</v>
      </c>
    </row>
    <row r="11" spans="1:5" s="80" customFormat="1" ht="15.4" customHeight="1">
      <c r="A11" s="83" t="s">
        <v>517</v>
      </c>
      <c r="B11" s="84">
        <v>17043464.149999999</v>
      </c>
      <c r="C11" s="84">
        <v>20482.669999999998</v>
      </c>
      <c r="D11" s="85">
        <v>17063946.82</v>
      </c>
    </row>
    <row r="12" spans="1:5" s="80" customFormat="1" ht="15.4" customHeight="1">
      <c r="A12" s="83" t="s">
        <v>518</v>
      </c>
      <c r="B12" s="84">
        <v>3003456.46</v>
      </c>
      <c r="C12" s="84">
        <v>53274.67</v>
      </c>
      <c r="D12" s="85">
        <v>3056731.13</v>
      </c>
    </row>
    <row r="13" spans="1:5" s="80" customFormat="1" ht="15.4" customHeight="1">
      <c r="A13" s="83" t="s">
        <v>519</v>
      </c>
      <c r="B13" s="84">
        <v>401267942.88999999</v>
      </c>
      <c r="C13" s="84">
        <v>361026.33</v>
      </c>
      <c r="D13" s="85">
        <v>401628969.22000003</v>
      </c>
    </row>
    <row r="14" spans="1:5" s="80" customFormat="1" ht="15.4" customHeight="1">
      <c r="A14" s="83" t="s">
        <v>520</v>
      </c>
      <c r="B14" s="84">
        <v>286883757.42000002</v>
      </c>
      <c r="C14" s="84">
        <v>324803.17</v>
      </c>
      <c r="D14" s="85">
        <v>287208560.58999997</v>
      </c>
    </row>
    <row r="15" spans="1:5" s="80" customFormat="1" ht="15.4" customHeight="1">
      <c r="A15" s="83" t="s">
        <v>521</v>
      </c>
      <c r="B15" s="84">
        <v>3657100603.7199998</v>
      </c>
      <c r="C15" s="84">
        <v>79184.759999999995</v>
      </c>
      <c r="D15" s="85">
        <v>3657179788.48</v>
      </c>
    </row>
    <row r="16" spans="1:5" s="80" customFormat="1" ht="15.4" customHeight="1">
      <c r="A16" s="83" t="s">
        <v>522</v>
      </c>
      <c r="B16" s="84">
        <v>638532342.39999998</v>
      </c>
      <c r="C16" s="84">
        <v>7151813.4900000002</v>
      </c>
      <c r="D16" s="85">
        <v>645684155.88999999</v>
      </c>
    </row>
    <row r="17" spans="1:4" s="80" customFormat="1" ht="15.4" customHeight="1">
      <c r="A17" s="83" t="s">
        <v>523</v>
      </c>
      <c r="B17" s="84">
        <v>1833908.84</v>
      </c>
      <c r="C17" s="84">
        <v>24715.71</v>
      </c>
      <c r="D17" s="85">
        <v>1858624.55</v>
      </c>
    </row>
    <row r="18" spans="1:4" s="80" customFormat="1" ht="15.4" customHeight="1">
      <c r="A18" s="83" t="s">
        <v>524</v>
      </c>
      <c r="B18" s="84">
        <v>65777861.460000001</v>
      </c>
      <c r="C18" s="84">
        <v>19687.759999999998</v>
      </c>
      <c r="D18" s="85">
        <v>65797549.219999999</v>
      </c>
    </row>
    <row r="19" spans="1:4" s="80" customFormat="1" ht="15.4" customHeight="1">
      <c r="A19" s="83" t="s">
        <v>525</v>
      </c>
      <c r="B19" s="84">
        <v>1289276600.01</v>
      </c>
      <c r="C19" s="84">
        <v>3104765.5</v>
      </c>
      <c r="D19" s="85">
        <v>1292381365.51</v>
      </c>
    </row>
    <row r="20" spans="1:4" s="80" customFormat="1" ht="15.4" customHeight="1">
      <c r="A20" s="83" t="s">
        <v>771</v>
      </c>
      <c r="B20" s="84">
        <v>35616195.829999998</v>
      </c>
      <c r="C20" s="84">
        <v>141996.20000000001</v>
      </c>
      <c r="D20" s="85">
        <v>35758192.030000001</v>
      </c>
    </row>
    <row r="21" spans="1:4" s="80" customFormat="1" ht="15.4" customHeight="1">
      <c r="A21" s="83" t="s">
        <v>772</v>
      </c>
      <c r="B21" s="84">
        <v>42553171.619999997</v>
      </c>
      <c r="C21" s="84">
        <v>121432.66</v>
      </c>
      <c r="D21" s="85">
        <v>42674604.280000001</v>
      </c>
    </row>
    <row r="22" spans="1:4" s="80" customFormat="1" ht="15.4" customHeight="1">
      <c r="A22" s="83" t="s">
        <v>526</v>
      </c>
      <c r="B22" s="84">
        <v>17419091.030000001</v>
      </c>
      <c r="C22" s="84">
        <v>255891.3</v>
      </c>
      <c r="D22" s="85">
        <v>17674982.329999998</v>
      </c>
    </row>
    <row r="23" spans="1:4" s="80" customFormat="1" ht="26.1" customHeight="1">
      <c r="A23" s="86" t="s">
        <v>527</v>
      </c>
      <c r="B23" s="87">
        <v>31767238756.759998</v>
      </c>
      <c r="C23" s="87">
        <v>11880592.34</v>
      </c>
      <c r="D23" s="88">
        <v>31779119349.099998</v>
      </c>
    </row>
    <row r="24" spans="1:4" s="80" customFormat="1" ht="33" customHeight="1"/>
    <row r="26" spans="1:4">
      <c r="A26" s="216" t="s">
        <v>102</v>
      </c>
      <c r="B26" s="216"/>
      <c r="C26" s="82"/>
      <c r="D26" s="82"/>
    </row>
    <row r="28" spans="1:4">
      <c r="A28" s="215" t="s">
        <v>514</v>
      </c>
      <c r="B28" s="214" t="s">
        <v>528</v>
      </c>
      <c r="C28" s="214"/>
      <c r="D28" s="214"/>
    </row>
    <row r="29" spans="1:4">
      <c r="A29" s="215"/>
      <c r="B29" s="148" t="s">
        <v>448</v>
      </c>
      <c r="C29" s="148" t="s">
        <v>449</v>
      </c>
      <c r="D29" s="149" t="s">
        <v>13</v>
      </c>
    </row>
    <row r="30" spans="1:4" ht="15.6" customHeight="1">
      <c r="A30" s="83" t="s">
        <v>516</v>
      </c>
      <c r="B30" s="84">
        <v>1302690354.5599999</v>
      </c>
      <c r="C30" s="84">
        <v>1851690.83</v>
      </c>
      <c r="D30" s="85">
        <v>1304542045.3900001</v>
      </c>
    </row>
    <row r="31" spans="1:4" ht="15.6" customHeight="1">
      <c r="A31" s="83" t="s">
        <v>517</v>
      </c>
      <c r="B31" s="84">
        <v>391.82</v>
      </c>
      <c r="C31" s="84">
        <v>2005.05</v>
      </c>
      <c r="D31" s="85">
        <v>2396.87</v>
      </c>
    </row>
    <row r="32" spans="1:4" ht="15.6" customHeight="1">
      <c r="A32" s="83" t="s">
        <v>518</v>
      </c>
      <c r="B32" s="84"/>
      <c r="C32" s="84"/>
      <c r="D32" s="85"/>
    </row>
    <row r="33" spans="1:4" ht="15.6" customHeight="1">
      <c r="A33" s="83" t="s">
        <v>519</v>
      </c>
      <c r="B33" s="84">
        <v>610</v>
      </c>
      <c r="C33" s="84">
        <v>198151.02</v>
      </c>
      <c r="D33" s="85">
        <v>198761.02</v>
      </c>
    </row>
    <row r="34" spans="1:4" ht="15.6" customHeight="1">
      <c r="A34" s="83" t="s">
        <v>520</v>
      </c>
      <c r="B34" s="84">
        <v>5737.92</v>
      </c>
      <c r="C34" s="84">
        <v>48830.21</v>
      </c>
      <c r="D34" s="85">
        <v>54568.13</v>
      </c>
    </row>
    <row r="35" spans="1:4" ht="15.6" customHeight="1">
      <c r="A35" s="83" t="s">
        <v>521</v>
      </c>
      <c r="B35" s="84">
        <v>68598805.650000006</v>
      </c>
      <c r="C35" s="84">
        <v>0</v>
      </c>
      <c r="D35" s="85">
        <v>68598805.650000006</v>
      </c>
    </row>
    <row r="36" spans="1:4" ht="15.6" customHeight="1">
      <c r="A36" s="83" t="s">
        <v>522</v>
      </c>
      <c r="B36" s="84">
        <v>243730.55</v>
      </c>
      <c r="C36" s="84">
        <v>1325764.43</v>
      </c>
      <c r="D36" s="85">
        <v>1569494.98</v>
      </c>
    </row>
    <row r="37" spans="1:4" ht="15.6" customHeight="1">
      <c r="A37" s="83" t="s">
        <v>523</v>
      </c>
      <c r="B37" s="84">
        <v>634.26</v>
      </c>
      <c r="C37" s="84">
        <v>553.07000000000005</v>
      </c>
      <c r="D37" s="85">
        <v>1187.33</v>
      </c>
    </row>
    <row r="38" spans="1:4" ht="15.6" customHeight="1">
      <c r="A38" s="83" t="s">
        <v>524</v>
      </c>
      <c r="B38" s="84">
        <v>0</v>
      </c>
      <c r="C38" s="84">
        <v>105604.79</v>
      </c>
      <c r="D38" s="85">
        <v>105604.79</v>
      </c>
    </row>
    <row r="39" spans="1:4" ht="15.6" customHeight="1">
      <c r="A39" s="83" t="s">
        <v>525</v>
      </c>
      <c r="B39" s="84">
        <v>0</v>
      </c>
      <c r="C39" s="84">
        <v>2966122.14</v>
      </c>
      <c r="D39" s="85">
        <v>2966122.14</v>
      </c>
    </row>
    <row r="40" spans="1:4" ht="15.6" customHeight="1">
      <c r="A40" s="83" t="s">
        <v>771</v>
      </c>
      <c r="B40" s="84"/>
      <c r="C40" s="84"/>
      <c r="D40" s="85"/>
    </row>
    <row r="41" spans="1:4" ht="15.6" customHeight="1">
      <c r="A41" s="83" t="s">
        <v>772</v>
      </c>
      <c r="B41" s="84"/>
      <c r="C41" s="84"/>
      <c r="D41" s="85"/>
    </row>
    <row r="42" spans="1:4" ht="15.6" customHeight="1">
      <c r="A42" s="83" t="s">
        <v>526</v>
      </c>
      <c r="B42" s="84"/>
      <c r="C42" s="84"/>
      <c r="D42" s="85"/>
    </row>
    <row r="43" spans="1:4" ht="21" customHeight="1">
      <c r="A43" s="86" t="s">
        <v>529</v>
      </c>
      <c r="B43" s="87">
        <v>1371540264.76</v>
      </c>
      <c r="C43" s="87">
        <v>6498721.54</v>
      </c>
      <c r="D43" s="88">
        <v>1378038986.3</v>
      </c>
    </row>
    <row r="46" spans="1:4" ht="17.25" customHeight="1">
      <c r="A46" s="216" t="s">
        <v>103</v>
      </c>
      <c r="B46" s="216"/>
    </row>
    <row r="48" spans="1:4">
      <c r="A48" s="215" t="s">
        <v>514</v>
      </c>
      <c r="B48" s="214" t="s">
        <v>658</v>
      </c>
      <c r="C48" s="214"/>
      <c r="D48" s="214"/>
    </row>
    <row r="49" spans="1:4">
      <c r="A49" s="215"/>
      <c r="B49" s="148" t="s">
        <v>448</v>
      </c>
      <c r="C49" s="148" t="s">
        <v>449</v>
      </c>
      <c r="D49" s="149" t="s">
        <v>13</v>
      </c>
    </row>
    <row r="50" spans="1:4" ht="15.6" customHeight="1">
      <c r="A50" s="83" t="s">
        <v>516</v>
      </c>
      <c r="B50" s="84"/>
      <c r="C50" s="84"/>
      <c r="D50" s="85"/>
    </row>
    <row r="51" spans="1:4" ht="15.6" customHeight="1">
      <c r="A51" s="83" t="s">
        <v>517</v>
      </c>
      <c r="B51" s="84"/>
      <c r="C51" s="84"/>
      <c r="D51" s="85"/>
    </row>
    <row r="52" spans="1:4" ht="15.6" customHeight="1">
      <c r="A52" s="83" t="s">
        <v>518</v>
      </c>
      <c r="B52" s="84"/>
      <c r="C52" s="84"/>
      <c r="D52" s="85"/>
    </row>
    <row r="53" spans="1:4" ht="15.6" customHeight="1">
      <c r="A53" s="83" t="s">
        <v>519</v>
      </c>
      <c r="B53" s="84"/>
      <c r="C53" s="84"/>
      <c r="D53" s="85"/>
    </row>
    <row r="54" spans="1:4" ht="15.6" customHeight="1">
      <c r="A54" s="83" t="s">
        <v>520</v>
      </c>
      <c r="B54" s="84"/>
      <c r="C54" s="84"/>
      <c r="D54" s="85"/>
    </row>
    <row r="55" spans="1:4" ht="15.6" customHeight="1">
      <c r="A55" s="83" t="s">
        <v>521</v>
      </c>
      <c r="B55" s="84"/>
      <c r="C55" s="84"/>
      <c r="D55" s="85"/>
    </row>
    <row r="56" spans="1:4" ht="15.6" customHeight="1">
      <c r="A56" s="83" t="s">
        <v>522</v>
      </c>
      <c r="B56" s="84"/>
      <c r="C56" s="84"/>
      <c r="D56" s="85"/>
    </row>
    <row r="57" spans="1:4" ht="15.6" customHeight="1">
      <c r="A57" s="83" t="s">
        <v>523</v>
      </c>
      <c r="B57" s="84"/>
      <c r="C57" s="84"/>
      <c r="D57" s="85"/>
    </row>
    <row r="58" spans="1:4" ht="15.6" customHeight="1">
      <c r="A58" s="83" t="s">
        <v>524</v>
      </c>
      <c r="B58" s="84"/>
      <c r="C58" s="84"/>
      <c r="D58" s="85"/>
    </row>
    <row r="59" spans="1:4" ht="15.6" customHeight="1">
      <c r="A59" s="83" t="s">
        <v>525</v>
      </c>
      <c r="B59" s="84"/>
      <c r="C59" s="84"/>
      <c r="D59" s="85"/>
    </row>
    <row r="60" spans="1:4" ht="15.6" customHeight="1">
      <c r="A60" s="83" t="s">
        <v>771</v>
      </c>
      <c r="B60" s="84"/>
      <c r="C60" s="84"/>
      <c r="D60" s="85"/>
    </row>
    <row r="61" spans="1:4" ht="15.6" customHeight="1">
      <c r="A61" s="83" t="s">
        <v>772</v>
      </c>
      <c r="B61" s="84"/>
      <c r="C61" s="84"/>
      <c r="D61" s="85"/>
    </row>
    <row r="62" spans="1:4" ht="15.6" customHeight="1">
      <c r="A62" s="83" t="s">
        <v>526</v>
      </c>
      <c r="B62" s="84"/>
      <c r="C62" s="84"/>
      <c r="D62" s="85"/>
    </row>
    <row r="63" spans="1:4" ht="23.25" customHeight="1">
      <c r="A63" s="86" t="s">
        <v>659</v>
      </c>
      <c r="B63" s="187"/>
      <c r="C63" s="187"/>
      <c r="D63" s="188"/>
    </row>
    <row r="66" spans="1:7">
      <c r="A66" s="216" t="s">
        <v>62</v>
      </c>
      <c r="B66" s="216"/>
    </row>
    <row r="68" spans="1:7">
      <c r="A68" s="215" t="s">
        <v>514</v>
      </c>
      <c r="B68" s="214" t="s">
        <v>62</v>
      </c>
      <c r="C68" s="214"/>
      <c r="D68" s="214"/>
    </row>
    <row r="69" spans="1:7">
      <c r="A69" s="215"/>
      <c r="B69" s="148" t="s">
        <v>448</v>
      </c>
      <c r="C69" s="148" t="s">
        <v>449</v>
      </c>
      <c r="D69" s="149" t="s">
        <v>13</v>
      </c>
    </row>
    <row r="70" spans="1:7" ht="15.6" customHeight="1">
      <c r="A70" s="83" t="s">
        <v>516</v>
      </c>
      <c r="B70" s="84">
        <v>26613620715.490002</v>
      </c>
      <c r="C70" s="84">
        <v>2073208.95</v>
      </c>
      <c r="D70" s="85">
        <v>26615693924.439999</v>
      </c>
    </row>
    <row r="71" spans="1:7" ht="15.6" customHeight="1">
      <c r="A71" s="83" t="s">
        <v>517</v>
      </c>
      <c r="B71" s="84">
        <v>17043855.969999999</v>
      </c>
      <c r="C71" s="84">
        <v>22487.72</v>
      </c>
      <c r="D71" s="85">
        <v>17066343.690000001</v>
      </c>
      <c r="G71" s="189"/>
    </row>
    <row r="72" spans="1:7" ht="15.6" customHeight="1">
      <c r="A72" s="83" t="s">
        <v>518</v>
      </c>
      <c r="B72" s="84">
        <v>3003456.46</v>
      </c>
      <c r="C72" s="84">
        <v>53274.67</v>
      </c>
      <c r="D72" s="85">
        <v>3056731.13</v>
      </c>
    </row>
    <row r="73" spans="1:7" ht="15.6" customHeight="1">
      <c r="A73" s="83" t="s">
        <v>519</v>
      </c>
      <c r="B73" s="84">
        <v>401268552.88999999</v>
      </c>
      <c r="C73" s="84">
        <v>559177.35</v>
      </c>
      <c r="D73" s="85">
        <v>401827730.24000001</v>
      </c>
    </row>
    <row r="74" spans="1:7" ht="15.6" customHeight="1">
      <c r="A74" s="83" t="s">
        <v>520</v>
      </c>
      <c r="B74" s="84">
        <v>286889495.33999997</v>
      </c>
      <c r="C74" s="84">
        <v>373633.38</v>
      </c>
      <c r="D74" s="85">
        <v>287263128.72000003</v>
      </c>
    </row>
    <row r="75" spans="1:7" ht="15.6" customHeight="1">
      <c r="A75" s="83" t="s">
        <v>521</v>
      </c>
      <c r="B75" s="84">
        <v>3725699409.3699999</v>
      </c>
      <c r="C75" s="84">
        <v>79184.759999999995</v>
      </c>
      <c r="D75" s="85">
        <v>3725778594.1300001</v>
      </c>
    </row>
    <row r="76" spans="1:7" ht="15.6" customHeight="1">
      <c r="A76" s="83" t="s">
        <v>522</v>
      </c>
      <c r="B76" s="84">
        <v>638776072.95000005</v>
      </c>
      <c r="C76" s="84">
        <v>8477577.9199999999</v>
      </c>
      <c r="D76" s="85">
        <v>647253650.87</v>
      </c>
    </row>
    <row r="77" spans="1:7" ht="15.6" customHeight="1">
      <c r="A77" s="83" t="s">
        <v>523</v>
      </c>
      <c r="B77" s="84">
        <v>1834543.1</v>
      </c>
      <c r="C77" s="84">
        <v>25268.78</v>
      </c>
      <c r="D77" s="85">
        <v>1859811.88</v>
      </c>
    </row>
    <row r="78" spans="1:7" ht="15.6" customHeight="1">
      <c r="A78" s="83" t="s">
        <v>524</v>
      </c>
      <c r="B78" s="84">
        <v>65777861.460000001</v>
      </c>
      <c r="C78" s="84">
        <v>125292.55</v>
      </c>
      <c r="D78" s="85">
        <v>65903154.009999998</v>
      </c>
    </row>
    <row r="79" spans="1:7" ht="15.6" customHeight="1">
      <c r="A79" s="83" t="s">
        <v>525</v>
      </c>
      <c r="B79" s="84">
        <v>1289276600.01</v>
      </c>
      <c r="C79" s="84">
        <v>6070887.6399999997</v>
      </c>
      <c r="D79" s="85">
        <v>1295347487.6500001</v>
      </c>
    </row>
    <row r="80" spans="1:7" ht="15.6" customHeight="1">
      <c r="A80" s="83" t="s">
        <v>771</v>
      </c>
      <c r="B80" s="84">
        <v>35616195.829999998</v>
      </c>
      <c r="C80" s="84">
        <v>141996.20000000001</v>
      </c>
      <c r="D80" s="85">
        <v>35758192.030000001</v>
      </c>
    </row>
    <row r="81" spans="1:4" ht="15.6" customHeight="1">
      <c r="A81" s="83" t="s">
        <v>772</v>
      </c>
      <c r="B81" s="84">
        <v>42553171.619999997</v>
      </c>
      <c r="C81" s="84">
        <v>121432.66</v>
      </c>
      <c r="D81" s="85">
        <v>42674604.280000001</v>
      </c>
    </row>
    <row r="82" spans="1:4" ht="15.6" customHeight="1">
      <c r="A82" s="83" t="s">
        <v>526</v>
      </c>
      <c r="B82" s="84">
        <v>17419091.030000001</v>
      </c>
      <c r="C82" s="84">
        <v>255891.3</v>
      </c>
      <c r="D82" s="85">
        <v>17674982.329999998</v>
      </c>
    </row>
    <row r="83" spans="1:4" ht="21" customHeight="1">
      <c r="A83" s="86" t="s">
        <v>62</v>
      </c>
      <c r="B83" s="87">
        <v>33138779021.52</v>
      </c>
      <c r="C83" s="87">
        <v>18379313.879999999</v>
      </c>
      <c r="D83" s="88">
        <v>33157158335.400002</v>
      </c>
    </row>
  </sheetData>
  <mergeCells count="14">
    <mergeCell ref="A1:D1"/>
    <mergeCell ref="A26:B26"/>
    <mergeCell ref="A2:E2"/>
    <mergeCell ref="A6:C6"/>
    <mergeCell ref="A8:A9"/>
    <mergeCell ref="B8:D8"/>
    <mergeCell ref="B28:D28"/>
    <mergeCell ref="A28:A29"/>
    <mergeCell ref="A66:B66"/>
    <mergeCell ref="A68:A69"/>
    <mergeCell ref="B68:D68"/>
    <mergeCell ref="A46:B46"/>
    <mergeCell ref="A48:A49"/>
    <mergeCell ref="B48:D48"/>
  </mergeCells>
  <pageMargins left="0.7" right="0.7" top="0.75" bottom="0.75"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91"/>
  <sheetViews>
    <sheetView showGridLines="0" workbookViewId="0">
      <selection activeCell="G23" sqref="G23"/>
    </sheetView>
  </sheetViews>
  <sheetFormatPr defaultRowHeight="12.75"/>
  <cols>
    <col min="1" max="1" width="70.140625" style="79" customWidth="1"/>
    <col min="2" max="2" width="17.85546875" style="79" customWidth="1"/>
    <col min="3" max="3" width="17.28515625" style="79" customWidth="1"/>
    <col min="4" max="4" width="16.85546875" style="79" customWidth="1"/>
    <col min="5" max="16384" width="9.140625" style="79"/>
  </cols>
  <sheetData>
    <row r="1" spans="1:4" s="89" customFormat="1" ht="17.25" customHeight="1">
      <c r="A1" s="217" t="s">
        <v>228</v>
      </c>
      <c r="B1" s="217"/>
      <c r="C1" s="217"/>
      <c r="D1" s="217"/>
    </row>
    <row r="2" spans="1:4" s="89" customFormat="1" ht="15.75" customHeight="1">
      <c r="A2" s="218"/>
      <c r="B2" s="218"/>
      <c r="C2" s="218"/>
      <c r="D2" s="218"/>
    </row>
    <row r="3" spans="1:4" s="89" customFormat="1" ht="15.75" customHeight="1">
      <c r="A3" s="96" t="s">
        <v>789</v>
      </c>
      <c r="B3" s="96"/>
      <c r="C3" s="96"/>
      <c r="D3" s="96"/>
    </row>
    <row r="4" spans="1:4" s="89" customFormat="1" ht="12">
      <c r="A4" s="97"/>
      <c r="B4" s="97"/>
      <c r="C4" s="97"/>
      <c r="D4" s="97"/>
    </row>
    <row r="5" spans="1:4" ht="23.1" customHeight="1">
      <c r="A5" s="180" t="s">
        <v>513</v>
      </c>
      <c r="B5" s="150" t="s">
        <v>448</v>
      </c>
      <c r="C5" s="150" t="s">
        <v>449</v>
      </c>
      <c r="D5" s="151" t="s">
        <v>13</v>
      </c>
    </row>
    <row r="6" spans="1:4" ht="23.1" customHeight="1">
      <c r="A6" s="157" t="s">
        <v>664</v>
      </c>
      <c r="B6" s="139">
        <v>8733949943.4400005</v>
      </c>
      <c r="C6" s="139">
        <v>450339.59</v>
      </c>
      <c r="D6" s="140">
        <v>8734400283.0300007</v>
      </c>
    </row>
    <row r="7" spans="1:4" ht="23.1" customHeight="1">
      <c r="A7" s="83" t="s">
        <v>665</v>
      </c>
      <c r="B7" s="84">
        <v>5045458382.54</v>
      </c>
      <c r="C7" s="84">
        <v>61832.15</v>
      </c>
      <c r="D7" s="141">
        <v>5045520214.6899996</v>
      </c>
    </row>
    <row r="8" spans="1:4" ht="23.1" customHeight="1">
      <c r="A8" s="83" t="s">
        <v>666</v>
      </c>
      <c r="B8" s="84">
        <v>1807146.75</v>
      </c>
      <c r="C8" s="84">
        <v>374796.26</v>
      </c>
      <c r="D8" s="141">
        <v>2181943.0099999998</v>
      </c>
    </row>
    <row r="9" spans="1:4" ht="23.1" customHeight="1">
      <c r="A9" s="83" t="s">
        <v>667</v>
      </c>
      <c r="B9" s="84">
        <v>3619110980.75</v>
      </c>
      <c r="C9" s="84">
        <v>13711.18</v>
      </c>
      <c r="D9" s="141">
        <v>3619124691.9299998</v>
      </c>
    </row>
    <row r="10" spans="1:4" ht="23.1" customHeight="1">
      <c r="A10" s="83" t="s">
        <v>668</v>
      </c>
      <c r="B10" s="84">
        <v>67573433.400000006</v>
      </c>
      <c r="C10" s="84">
        <v>0</v>
      </c>
      <c r="D10" s="141">
        <v>67573433.400000006</v>
      </c>
    </row>
    <row r="11" spans="1:4" ht="23.1" customHeight="1">
      <c r="A11" s="157" t="s">
        <v>669</v>
      </c>
      <c r="B11" s="139">
        <v>70318344.849999994</v>
      </c>
      <c r="C11" s="139">
        <v>10347061.08</v>
      </c>
      <c r="D11" s="140">
        <v>80665405.930000007</v>
      </c>
    </row>
    <row r="12" spans="1:4" ht="23.1" customHeight="1">
      <c r="A12" s="83" t="s">
        <v>670</v>
      </c>
      <c r="B12" s="84">
        <v>48569.63</v>
      </c>
      <c r="C12" s="84">
        <v>213202.87</v>
      </c>
      <c r="D12" s="141">
        <v>261772.5</v>
      </c>
    </row>
    <row r="13" spans="1:4" ht="23.1" customHeight="1">
      <c r="A13" s="83" t="s">
        <v>671</v>
      </c>
      <c r="B13" s="84">
        <v>70269775.219999999</v>
      </c>
      <c r="C13" s="84">
        <v>10133858.210000001</v>
      </c>
      <c r="D13" s="141">
        <v>80403633.430000007</v>
      </c>
    </row>
    <row r="14" spans="1:4" ht="23.1" customHeight="1">
      <c r="A14" s="157" t="s">
        <v>672</v>
      </c>
      <c r="B14" s="139">
        <v>381582481.13999999</v>
      </c>
      <c r="C14" s="139">
        <v>4816.17</v>
      </c>
      <c r="D14" s="140">
        <v>381587297.31</v>
      </c>
    </row>
    <row r="15" spans="1:4" ht="23.1" customHeight="1">
      <c r="A15" s="83" t="s">
        <v>673</v>
      </c>
      <c r="B15" s="84">
        <v>381582481.13999999</v>
      </c>
      <c r="C15" s="84">
        <v>4816.17</v>
      </c>
      <c r="D15" s="141">
        <v>381587297.31</v>
      </c>
    </row>
    <row r="16" spans="1:4" ht="23.1" customHeight="1">
      <c r="A16" s="157" t="s">
        <v>674</v>
      </c>
      <c r="B16" s="139">
        <v>6408077782.5900002</v>
      </c>
      <c r="C16" s="139">
        <v>88271.05</v>
      </c>
      <c r="D16" s="140">
        <v>6408166053.6400003</v>
      </c>
    </row>
    <row r="17" spans="1:4" ht="23.1" customHeight="1">
      <c r="A17" s="156" t="s">
        <v>675</v>
      </c>
      <c r="B17" s="142">
        <v>123899485.09999999</v>
      </c>
      <c r="C17" s="142">
        <v>0</v>
      </c>
      <c r="D17" s="85">
        <v>123899485.09999999</v>
      </c>
    </row>
    <row r="18" spans="1:4" ht="23.1" customHeight="1">
      <c r="A18" s="158" t="s">
        <v>676</v>
      </c>
      <c r="B18" s="143">
        <v>1365888.35</v>
      </c>
      <c r="C18" s="143">
        <v>0</v>
      </c>
      <c r="D18" s="144">
        <v>1365888.35</v>
      </c>
    </row>
    <row r="19" spans="1:4" ht="23.1" customHeight="1">
      <c r="A19" s="158" t="s">
        <v>677</v>
      </c>
      <c r="B19" s="143"/>
      <c r="C19" s="143"/>
      <c r="D19" s="144"/>
    </row>
    <row r="20" spans="1:4" ht="23.1" customHeight="1">
      <c r="A20" s="158" t="s">
        <v>678</v>
      </c>
      <c r="B20" s="143">
        <v>92000000</v>
      </c>
      <c r="C20" s="143">
        <v>0</v>
      </c>
      <c r="D20" s="144">
        <v>92000000</v>
      </c>
    </row>
    <row r="21" spans="1:4" ht="23.1" customHeight="1">
      <c r="A21" s="158" t="s">
        <v>679</v>
      </c>
      <c r="B21" s="143">
        <v>30533596.75</v>
      </c>
      <c r="C21" s="143">
        <v>0</v>
      </c>
      <c r="D21" s="144">
        <v>30533596.75</v>
      </c>
    </row>
    <row r="22" spans="1:4" ht="23.1" customHeight="1">
      <c r="A22" s="156" t="s">
        <v>680</v>
      </c>
      <c r="B22" s="142">
        <v>6284178297.4899998</v>
      </c>
      <c r="C22" s="142">
        <v>88271.05</v>
      </c>
      <c r="D22" s="85">
        <v>6284266568.54</v>
      </c>
    </row>
    <row r="23" spans="1:4" ht="23.1" customHeight="1">
      <c r="A23" s="158" t="s">
        <v>681</v>
      </c>
      <c r="B23" s="143">
        <v>6281104648.25</v>
      </c>
      <c r="C23" s="143">
        <v>0</v>
      </c>
      <c r="D23" s="144">
        <v>6281104648.25</v>
      </c>
    </row>
    <row r="24" spans="1:4" ht="23.1" customHeight="1">
      <c r="A24" s="158" t="s">
        <v>682</v>
      </c>
      <c r="B24" s="143">
        <v>73649.240000000005</v>
      </c>
      <c r="C24" s="143">
        <v>88271.05</v>
      </c>
      <c r="D24" s="144">
        <v>161920.29</v>
      </c>
    </row>
    <row r="25" spans="1:4" ht="23.1" customHeight="1">
      <c r="A25" s="158" t="s">
        <v>683</v>
      </c>
      <c r="B25" s="143"/>
      <c r="C25" s="143"/>
      <c r="D25" s="144"/>
    </row>
    <row r="26" spans="1:4" ht="23.1" customHeight="1">
      <c r="A26" s="158" t="s">
        <v>684</v>
      </c>
      <c r="B26" s="143">
        <v>0</v>
      </c>
      <c r="C26" s="143">
        <v>0</v>
      </c>
      <c r="D26" s="144">
        <v>0</v>
      </c>
    </row>
    <row r="27" spans="1:4" ht="23.1" customHeight="1">
      <c r="A27" s="158" t="s">
        <v>685</v>
      </c>
      <c r="B27" s="143">
        <v>3000000</v>
      </c>
      <c r="C27" s="143">
        <v>0</v>
      </c>
      <c r="D27" s="144">
        <v>3000000</v>
      </c>
    </row>
    <row r="28" spans="1:4" ht="23.1" customHeight="1">
      <c r="A28" s="158" t="s">
        <v>686</v>
      </c>
      <c r="B28" s="143"/>
      <c r="C28" s="143"/>
      <c r="D28" s="144"/>
    </row>
    <row r="29" spans="1:4" ht="23.1" customHeight="1">
      <c r="A29" s="156" t="s">
        <v>687</v>
      </c>
      <c r="B29" s="142"/>
      <c r="C29" s="142"/>
      <c r="D29" s="85"/>
    </row>
    <row r="30" spans="1:4" ht="23.1" customHeight="1">
      <c r="A30" s="157" t="s">
        <v>688</v>
      </c>
      <c r="B30" s="139">
        <v>187887804.80000001</v>
      </c>
      <c r="C30" s="139">
        <v>0</v>
      </c>
      <c r="D30" s="140">
        <v>187887804.80000001</v>
      </c>
    </row>
    <row r="31" spans="1:4" ht="23.1" customHeight="1">
      <c r="A31" s="83" t="s">
        <v>689</v>
      </c>
      <c r="B31" s="84">
        <v>100008495.06999999</v>
      </c>
      <c r="C31" s="84">
        <v>0</v>
      </c>
      <c r="D31" s="141">
        <v>100008495.06999999</v>
      </c>
    </row>
    <row r="32" spans="1:4" ht="23.1" customHeight="1">
      <c r="A32" s="83" t="s">
        <v>690</v>
      </c>
      <c r="B32" s="84">
        <v>387831.25</v>
      </c>
      <c r="C32" s="84">
        <v>0</v>
      </c>
      <c r="D32" s="141">
        <v>387831.25</v>
      </c>
    </row>
    <row r="33" spans="1:4" ht="23.1" customHeight="1">
      <c r="A33" s="83" t="s">
        <v>691</v>
      </c>
      <c r="B33" s="84">
        <v>87491478.480000004</v>
      </c>
      <c r="C33" s="84">
        <v>0</v>
      </c>
      <c r="D33" s="141">
        <v>87491478.480000004</v>
      </c>
    </row>
    <row r="34" spans="1:4" ht="23.1" customHeight="1">
      <c r="A34" s="157" t="s">
        <v>692</v>
      </c>
      <c r="B34" s="139">
        <v>0</v>
      </c>
      <c r="C34" s="139">
        <v>73346.19</v>
      </c>
      <c r="D34" s="140">
        <v>73346.19</v>
      </c>
    </row>
    <row r="35" spans="1:4" ht="23.1" customHeight="1">
      <c r="A35" s="83" t="s">
        <v>693</v>
      </c>
      <c r="B35" s="84">
        <v>0</v>
      </c>
      <c r="C35" s="84">
        <v>69093.47</v>
      </c>
      <c r="D35" s="141">
        <v>69093.47</v>
      </c>
    </row>
    <row r="36" spans="1:4" ht="23.1" customHeight="1">
      <c r="A36" s="83" t="s">
        <v>694</v>
      </c>
      <c r="B36" s="84">
        <v>0</v>
      </c>
      <c r="C36" s="84">
        <v>4252.72</v>
      </c>
      <c r="D36" s="141">
        <v>4252.72</v>
      </c>
    </row>
    <row r="37" spans="1:4" ht="23.1" customHeight="1">
      <c r="A37" s="157" t="s">
        <v>695</v>
      </c>
      <c r="B37" s="139">
        <v>246316390</v>
      </c>
      <c r="C37" s="139">
        <v>916716.86</v>
      </c>
      <c r="D37" s="140">
        <v>247233106.86000001</v>
      </c>
    </row>
    <row r="38" spans="1:4" ht="23.1" customHeight="1">
      <c r="A38" s="83" t="s">
        <v>696</v>
      </c>
      <c r="B38" s="84">
        <v>246316390</v>
      </c>
      <c r="C38" s="84">
        <v>916716.86</v>
      </c>
      <c r="D38" s="141">
        <v>247233106.86000001</v>
      </c>
    </row>
    <row r="39" spans="1:4" ht="23.1" customHeight="1">
      <c r="A39" s="157" t="s">
        <v>697</v>
      </c>
      <c r="B39" s="139">
        <v>6965393164.3400002</v>
      </c>
      <c r="C39" s="139">
        <v>0</v>
      </c>
      <c r="D39" s="140">
        <v>6965393164.3400002</v>
      </c>
    </row>
    <row r="40" spans="1:4" ht="23.1" customHeight="1">
      <c r="A40" s="83" t="s">
        <v>698</v>
      </c>
      <c r="B40" s="84">
        <v>6965393164.3400002</v>
      </c>
      <c r="C40" s="84">
        <v>0</v>
      </c>
      <c r="D40" s="141">
        <v>6965393164.3400002</v>
      </c>
    </row>
    <row r="41" spans="1:4" ht="23.1" customHeight="1">
      <c r="A41" s="157" t="s">
        <v>699</v>
      </c>
      <c r="B41" s="139">
        <v>561882384.16999996</v>
      </c>
      <c r="C41" s="139">
        <v>0</v>
      </c>
      <c r="D41" s="140">
        <v>561882384.16999996</v>
      </c>
    </row>
    <row r="42" spans="1:4" ht="23.1" customHeight="1">
      <c r="A42" s="83" t="s">
        <v>700</v>
      </c>
      <c r="B42" s="84">
        <v>561882384.16999996</v>
      </c>
      <c r="C42" s="84">
        <v>0</v>
      </c>
      <c r="D42" s="141">
        <v>561882384.16999996</v>
      </c>
    </row>
    <row r="43" spans="1:4" ht="23.1" customHeight="1">
      <c r="A43" s="157" t="s">
        <v>701</v>
      </c>
      <c r="B43" s="139">
        <v>7711796408</v>
      </c>
      <c r="C43" s="139">
        <v>0</v>
      </c>
      <c r="D43" s="140">
        <v>7711796408</v>
      </c>
    </row>
    <row r="44" spans="1:4" ht="23.1" customHeight="1">
      <c r="A44" s="83" t="s">
        <v>702</v>
      </c>
      <c r="B44" s="84">
        <v>7000000000</v>
      </c>
      <c r="C44" s="84">
        <v>0</v>
      </c>
      <c r="D44" s="141">
        <v>7000000000</v>
      </c>
    </row>
    <row r="45" spans="1:4" ht="23.1" customHeight="1">
      <c r="A45" s="83" t="s">
        <v>703</v>
      </c>
      <c r="B45" s="84"/>
      <c r="C45" s="84"/>
      <c r="D45" s="141"/>
    </row>
    <row r="46" spans="1:4" ht="23.1" customHeight="1">
      <c r="A46" s="83" t="s">
        <v>704</v>
      </c>
      <c r="B46" s="84">
        <v>711796408</v>
      </c>
      <c r="C46" s="84">
        <v>0</v>
      </c>
      <c r="D46" s="141">
        <v>711796408</v>
      </c>
    </row>
    <row r="47" spans="1:4" ht="23.1" customHeight="1">
      <c r="A47" s="157" t="s">
        <v>705</v>
      </c>
      <c r="B47" s="139"/>
      <c r="C47" s="139"/>
      <c r="D47" s="140"/>
    </row>
    <row r="48" spans="1:4" ht="23.1" customHeight="1">
      <c r="A48" s="83" t="s">
        <v>706</v>
      </c>
      <c r="B48" s="84"/>
      <c r="C48" s="84"/>
      <c r="D48" s="141"/>
    </row>
    <row r="49" spans="1:4" ht="23.1" customHeight="1">
      <c r="A49" s="83" t="s">
        <v>707</v>
      </c>
      <c r="B49" s="84"/>
      <c r="C49" s="84"/>
      <c r="D49" s="141"/>
    </row>
    <row r="50" spans="1:4" ht="20.100000000000001" customHeight="1">
      <c r="A50" s="157" t="s">
        <v>708</v>
      </c>
      <c r="B50" s="139">
        <v>500034053.43000001</v>
      </c>
      <c r="C50" s="139">
        <v>41.4</v>
      </c>
      <c r="D50" s="140">
        <v>500034094.82999998</v>
      </c>
    </row>
    <row r="51" spans="1:4" ht="20.100000000000001" customHeight="1">
      <c r="A51" s="83" t="s">
        <v>709</v>
      </c>
      <c r="B51" s="84"/>
      <c r="C51" s="84"/>
      <c r="D51" s="141"/>
    </row>
    <row r="52" spans="1:4" ht="20.100000000000001" customHeight="1">
      <c r="A52" s="83" t="s">
        <v>710</v>
      </c>
      <c r="B52" s="84">
        <v>500034053.43000001</v>
      </c>
      <c r="C52" s="84">
        <v>41.4</v>
      </c>
      <c r="D52" s="141">
        <v>500034094.82999998</v>
      </c>
    </row>
    <row r="53" spans="1:4" ht="20.100000000000001" customHeight="1">
      <c r="A53" s="157" t="s">
        <v>711</v>
      </c>
      <c r="B53" s="139">
        <v>2936347.19</v>
      </c>
      <c r="C53" s="139">
        <v>6498721.54</v>
      </c>
      <c r="D53" s="140">
        <v>9435068.7300000004</v>
      </c>
    </row>
    <row r="54" spans="1:4" ht="20.100000000000001" customHeight="1">
      <c r="A54" s="83" t="s">
        <v>712</v>
      </c>
      <c r="B54" s="84">
        <v>2936347.19</v>
      </c>
      <c r="C54" s="84">
        <v>6498721.54</v>
      </c>
      <c r="D54" s="141">
        <v>9435068.7300000004</v>
      </c>
    </row>
    <row r="55" spans="1:4" ht="20.100000000000001" customHeight="1">
      <c r="A55" s="83" t="s">
        <v>713</v>
      </c>
      <c r="B55" s="84"/>
      <c r="C55" s="84"/>
      <c r="D55" s="141"/>
    </row>
    <row r="56" spans="1:4" ht="20.100000000000001" customHeight="1">
      <c r="A56" s="157" t="s">
        <v>714</v>
      </c>
      <c r="B56" s="139">
        <v>8000000</v>
      </c>
      <c r="C56" s="139">
        <v>0</v>
      </c>
      <c r="D56" s="140">
        <v>8000000</v>
      </c>
    </row>
    <row r="57" spans="1:4" ht="20.100000000000001" customHeight="1">
      <c r="A57" s="156" t="s">
        <v>675</v>
      </c>
      <c r="B57" s="142">
        <v>8000000</v>
      </c>
      <c r="C57" s="142">
        <v>0</v>
      </c>
      <c r="D57" s="85">
        <v>8000000</v>
      </c>
    </row>
    <row r="58" spans="1:4" ht="20.100000000000001" customHeight="1">
      <c r="A58" s="158" t="s">
        <v>677</v>
      </c>
      <c r="B58" s="143"/>
      <c r="C58" s="143"/>
      <c r="D58" s="144"/>
    </row>
    <row r="59" spans="1:4" ht="20.100000000000001" customHeight="1">
      <c r="A59" s="158" t="s">
        <v>678</v>
      </c>
      <c r="B59" s="143"/>
      <c r="C59" s="143"/>
      <c r="D59" s="144"/>
    </row>
    <row r="60" spans="1:4" ht="20.100000000000001" customHeight="1">
      <c r="A60" s="158" t="s">
        <v>679</v>
      </c>
      <c r="B60" s="143">
        <v>8000000</v>
      </c>
      <c r="C60" s="143">
        <v>0</v>
      </c>
      <c r="D60" s="144">
        <v>8000000</v>
      </c>
    </row>
    <row r="61" spans="1:4" ht="20.100000000000001" customHeight="1">
      <c r="A61" s="158" t="s">
        <v>742</v>
      </c>
      <c r="B61" s="143"/>
      <c r="C61" s="143"/>
      <c r="D61" s="144"/>
    </row>
    <row r="62" spans="1:4" ht="20.100000000000001" customHeight="1">
      <c r="A62" s="156" t="s">
        <v>680</v>
      </c>
      <c r="B62" s="142"/>
      <c r="C62" s="142"/>
      <c r="D62" s="85"/>
    </row>
    <row r="63" spans="1:4" ht="20.100000000000001" customHeight="1">
      <c r="A63" s="158" t="s">
        <v>681</v>
      </c>
      <c r="B63" s="143"/>
      <c r="C63" s="143"/>
      <c r="D63" s="144"/>
    </row>
    <row r="64" spans="1:4" ht="20.100000000000001" customHeight="1">
      <c r="A64" s="158" t="s">
        <v>682</v>
      </c>
      <c r="B64" s="143"/>
      <c r="C64" s="143"/>
      <c r="D64" s="144"/>
    </row>
    <row r="65" spans="1:4" ht="20.100000000000001" customHeight="1">
      <c r="A65" s="158" t="s">
        <v>683</v>
      </c>
      <c r="B65" s="143"/>
      <c r="C65" s="143"/>
      <c r="D65" s="144"/>
    </row>
    <row r="66" spans="1:4" ht="20.100000000000001" customHeight="1">
      <c r="A66" s="158" t="s">
        <v>684</v>
      </c>
      <c r="B66" s="143"/>
      <c r="C66" s="143"/>
      <c r="D66" s="144"/>
    </row>
    <row r="67" spans="1:4" ht="20.100000000000001" customHeight="1">
      <c r="A67" s="158" t="s">
        <v>715</v>
      </c>
      <c r="B67" s="143"/>
      <c r="C67" s="143"/>
      <c r="D67" s="144"/>
    </row>
    <row r="68" spans="1:4" ht="20.100000000000001" customHeight="1">
      <c r="A68" s="83" t="s">
        <v>716</v>
      </c>
      <c r="B68" s="84"/>
      <c r="C68" s="84"/>
      <c r="D68" s="141"/>
    </row>
    <row r="69" spans="1:4" ht="20.100000000000001" customHeight="1">
      <c r="A69" s="157" t="s">
        <v>717</v>
      </c>
      <c r="B69" s="139">
        <v>5111.92</v>
      </c>
      <c r="C69" s="139">
        <v>0</v>
      </c>
      <c r="D69" s="140">
        <v>5111.92</v>
      </c>
    </row>
    <row r="70" spans="1:4" ht="20.100000000000001" customHeight="1">
      <c r="A70" s="83" t="s">
        <v>718</v>
      </c>
      <c r="B70" s="84">
        <v>5111.92</v>
      </c>
      <c r="C70" s="84">
        <v>0</v>
      </c>
      <c r="D70" s="141">
        <v>5111.92</v>
      </c>
    </row>
    <row r="71" spans="1:4" ht="20.100000000000001" customHeight="1">
      <c r="A71" s="83" t="s">
        <v>719</v>
      </c>
      <c r="B71" s="84"/>
      <c r="C71" s="84"/>
      <c r="D71" s="141"/>
    </row>
    <row r="72" spans="1:4" ht="20.100000000000001" customHeight="1">
      <c r="A72" s="157" t="s">
        <v>720</v>
      </c>
      <c r="B72" s="139"/>
      <c r="C72" s="139"/>
      <c r="D72" s="140"/>
    </row>
    <row r="73" spans="1:4" ht="20.100000000000001" customHeight="1">
      <c r="A73" s="83" t="s">
        <v>721</v>
      </c>
      <c r="B73" s="84"/>
      <c r="C73" s="84"/>
      <c r="D73" s="141"/>
    </row>
    <row r="74" spans="1:4" ht="20.100000000000001" customHeight="1">
      <c r="A74" s="157" t="s">
        <v>722</v>
      </c>
      <c r="B74" s="139">
        <v>60598805.649999999</v>
      </c>
      <c r="C74" s="139">
        <v>0</v>
      </c>
      <c r="D74" s="140">
        <v>60598805.649999999</v>
      </c>
    </row>
    <row r="75" spans="1:4" ht="20.100000000000001" customHeight="1">
      <c r="A75" s="83" t="s">
        <v>723</v>
      </c>
      <c r="B75" s="84">
        <v>60598805.649999999</v>
      </c>
      <c r="C75" s="84">
        <v>0</v>
      </c>
      <c r="D75" s="141">
        <v>60598805.649999999</v>
      </c>
    </row>
    <row r="76" spans="1:4" ht="20.100000000000001" customHeight="1">
      <c r="A76" s="157" t="s">
        <v>724</v>
      </c>
      <c r="B76" s="139"/>
      <c r="C76" s="139"/>
      <c r="D76" s="140"/>
    </row>
    <row r="77" spans="1:4" ht="20.100000000000001" customHeight="1">
      <c r="A77" s="83" t="s">
        <v>725</v>
      </c>
      <c r="B77" s="84"/>
      <c r="C77" s="84"/>
      <c r="D77" s="141"/>
    </row>
    <row r="78" spans="1:4" ht="20.100000000000001" customHeight="1">
      <c r="A78" s="83" t="s">
        <v>726</v>
      </c>
      <c r="B78" s="84"/>
      <c r="C78" s="84"/>
      <c r="D78" s="141"/>
    </row>
    <row r="79" spans="1:4" ht="20.100000000000001" customHeight="1">
      <c r="A79" s="83" t="s">
        <v>721</v>
      </c>
      <c r="B79" s="84"/>
      <c r="C79" s="84"/>
      <c r="D79" s="141"/>
    </row>
    <row r="80" spans="1:4" ht="20.100000000000001" customHeight="1">
      <c r="A80" s="83" t="s">
        <v>691</v>
      </c>
      <c r="B80" s="84"/>
      <c r="C80" s="84"/>
      <c r="D80" s="141"/>
    </row>
    <row r="81" spans="1:4" ht="20.100000000000001" customHeight="1">
      <c r="A81" s="157" t="s">
        <v>727</v>
      </c>
      <c r="B81" s="139">
        <v>1300000000</v>
      </c>
      <c r="C81" s="139">
        <v>0</v>
      </c>
      <c r="D81" s="140">
        <v>1300000000</v>
      </c>
    </row>
    <row r="82" spans="1:4" ht="20.100000000000001" customHeight="1">
      <c r="A82" s="83" t="s">
        <v>728</v>
      </c>
      <c r="B82" s="84"/>
      <c r="C82" s="84"/>
      <c r="D82" s="141"/>
    </row>
    <row r="83" spans="1:4" ht="20.100000000000001" customHeight="1">
      <c r="A83" s="83" t="s">
        <v>729</v>
      </c>
      <c r="B83" s="84"/>
      <c r="C83" s="84"/>
      <c r="D83" s="141"/>
    </row>
    <row r="84" spans="1:4" ht="20.100000000000001" customHeight="1">
      <c r="A84" s="83" t="s">
        <v>730</v>
      </c>
      <c r="B84" s="84">
        <v>1300000000</v>
      </c>
      <c r="C84" s="84">
        <v>0</v>
      </c>
      <c r="D84" s="141">
        <v>1300000000</v>
      </c>
    </row>
    <row r="85" spans="1:4" ht="20.100000000000001" customHeight="1">
      <c r="A85" s="83" t="s">
        <v>731</v>
      </c>
      <c r="B85" s="84"/>
      <c r="C85" s="84"/>
      <c r="D85" s="141"/>
    </row>
    <row r="86" spans="1:4" ht="20.100000000000001" customHeight="1">
      <c r="A86" s="83" t="s">
        <v>732</v>
      </c>
      <c r="B86" s="84"/>
      <c r="C86" s="84"/>
      <c r="D86" s="141"/>
    </row>
    <row r="87" spans="1:4" ht="20.100000000000001" customHeight="1">
      <c r="A87" s="157" t="s">
        <v>733</v>
      </c>
      <c r="B87" s="139"/>
      <c r="C87" s="139"/>
      <c r="D87" s="140"/>
    </row>
    <row r="88" spans="1:4" ht="20.100000000000001" customHeight="1">
      <c r="A88" s="83" t="s">
        <v>728</v>
      </c>
      <c r="B88" s="84"/>
      <c r="C88" s="84"/>
      <c r="D88" s="141"/>
    </row>
    <row r="89" spans="1:4" ht="20.100000000000001" customHeight="1">
      <c r="A89" s="83" t="s">
        <v>734</v>
      </c>
      <c r="B89" s="84"/>
      <c r="C89" s="84"/>
      <c r="D89" s="141"/>
    </row>
    <row r="90" spans="1:4" ht="20.100000000000001" customHeight="1">
      <c r="A90" s="83" t="s">
        <v>735</v>
      </c>
      <c r="B90" s="84"/>
      <c r="C90" s="84"/>
      <c r="D90" s="141"/>
    </row>
    <row r="91" spans="1:4" ht="20.100000000000001" customHeight="1">
      <c r="A91" s="159" t="s">
        <v>62</v>
      </c>
      <c r="B91" s="87">
        <v>33138779021.52</v>
      </c>
      <c r="C91" s="87">
        <v>18379313.879999999</v>
      </c>
      <c r="D91" s="88">
        <v>33157158335.400002</v>
      </c>
    </row>
  </sheetData>
  <mergeCells count="2">
    <mergeCell ref="A2:D2"/>
    <mergeCell ref="A1:D1"/>
  </mergeCells>
  <pageMargins left="0.7" right="0.7" top="0.75" bottom="0.75" header="0.3" footer="0.3"/>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42"/>
  <sheetViews>
    <sheetView showGridLines="0" workbookViewId="0">
      <selection activeCell="H31" sqref="H31"/>
    </sheetView>
  </sheetViews>
  <sheetFormatPr defaultRowHeight="12.75"/>
  <cols>
    <col min="1" max="1" width="48.42578125" style="79" customWidth="1"/>
    <col min="2" max="3" width="18.140625" style="79" customWidth="1"/>
    <col min="4" max="4" width="17.28515625" style="79" customWidth="1"/>
    <col min="5" max="5" width="4.7109375" style="79" customWidth="1"/>
    <col min="6" max="16384" width="9.140625" style="79"/>
  </cols>
  <sheetData>
    <row r="1" spans="1:4" s="78" customFormat="1" ht="14.45" customHeight="1">
      <c r="A1" s="217" t="s">
        <v>240</v>
      </c>
      <c r="B1" s="217"/>
      <c r="C1" s="217"/>
      <c r="D1" s="217"/>
    </row>
    <row r="2" spans="1:4" s="78" customFormat="1" ht="15.75" customHeight="1">
      <c r="A2" s="218"/>
      <c r="B2" s="218"/>
      <c r="C2" s="218"/>
      <c r="D2" s="218"/>
    </row>
    <row r="3" spans="1:4" s="78" customFormat="1" ht="18.2" customHeight="1">
      <c r="A3" s="96" t="s">
        <v>789</v>
      </c>
      <c r="B3" s="96"/>
      <c r="C3" s="96"/>
      <c r="D3" s="96"/>
    </row>
    <row r="4" spans="1:4" s="78" customFormat="1" ht="13.5" customHeight="1">
      <c r="A4" s="82"/>
      <c r="B4" s="82"/>
      <c r="C4" s="82"/>
      <c r="D4" s="82"/>
    </row>
    <row r="5" spans="1:4" s="78" customFormat="1" ht="18" customHeight="1"/>
    <row r="6" spans="1:4" s="78" customFormat="1" ht="30.95" customHeight="1">
      <c r="A6" s="180" t="s">
        <v>447</v>
      </c>
      <c r="B6" s="150" t="s">
        <v>448</v>
      </c>
      <c r="C6" s="150" t="s">
        <v>449</v>
      </c>
      <c r="D6" s="151" t="s">
        <v>13</v>
      </c>
    </row>
    <row r="7" spans="1:4" s="78" customFormat="1" ht="22.9" customHeight="1">
      <c r="A7" s="137" t="s">
        <v>450</v>
      </c>
      <c r="B7" s="84">
        <v>15888.35</v>
      </c>
      <c r="C7" s="84">
        <v>0</v>
      </c>
      <c r="D7" s="85">
        <v>15888.35</v>
      </c>
    </row>
    <row r="8" spans="1:4" s="78" customFormat="1" ht="22.9" customHeight="1">
      <c r="A8" s="137" t="s">
        <v>451</v>
      </c>
      <c r="B8" s="84">
        <v>31810859.09</v>
      </c>
      <c r="C8" s="84">
        <v>0</v>
      </c>
      <c r="D8" s="85">
        <v>31810859.09</v>
      </c>
    </row>
    <row r="9" spans="1:4" s="78" customFormat="1" ht="15.4" customHeight="1">
      <c r="A9" s="137" t="s">
        <v>452</v>
      </c>
      <c r="B9" s="84">
        <v>6284246897.1899996</v>
      </c>
      <c r="C9" s="84">
        <v>402504.67</v>
      </c>
      <c r="D9" s="85">
        <v>6284649401.8599997</v>
      </c>
    </row>
    <row r="10" spans="1:4" s="78" customFormat="1" ht="15.4" customHeight="1">
      <c r="A10" s="137" t="s">
        <v>453</v>
      </c>
      <c r="B10" s="84">
        <v>7750654825.1400003</v>
      </c>
      <c r="C10" s="84">
        <v>180996.92</v>
      </c>
      <c r="D10" s="85">
        <v>7750835822.0600004</v>
      </c>
    </row>
    <row r="11" spans="1:4" s="78" customFormat="1" ht="15.4" customHeight="1">
      <c r="A11" s="137" t="s">
        <v>454</v>
      </c>
      <c r="B11" s="84">
        <v>1227648254.23</v>
      </c>
      <c r="C11" s="84">
        <v>6065720.5099999998</v>
      </c>
      <c r="D11" s="85">
        <v>1233713974.74</v>
      </c>
    </row>
    <row r="12" spans="1:4" s="78" customFormat="1" ht="15.4" customHeight="1">
      <c r="A12" s="137" t="s">
        <v>455</v>
      </c>
      <c r="B12" s="84">
        <v>404583127.00999999</v>
      </c>
      <c r="C12" s="84">
        <v>492373.65</v>
      </c>
      <c r="D12" s="85">
        <v>405075500.66000003</v>
      </c>
    </row>
    <row r="13" spans="1:4" s="78" customFormat="1" ht="15.4" customHeight="1">
      <c r="A13" s="137" t="s">
        <v>456</v>
      </c>
      <c r="B13" s="84">
        <v>599541632.66999996</v>
      </c>
      <c r="C13" s="84">
        <v>2410233.7400000002</v>
      </c>
      <c r="D13" s="85">
        <v>601951866.40999997</v>
      </c>
    </row>
    <row r="14" spans="1:4" s="78" customFormat="1" ht="15.4" customHeight="1">
      <c r="A14" s="137" t="s">
        <v>457</v>
      </c>
      <c r="B14" s="84">
        <v>127558965.16</v>
      </c>
      <c r="C14" s="84">
        <v>5272041.76</v>
      </c>
      <c r="D14" s="85">
        <v>132831006.92</v>
      </c>
    </row>
    <row r="15" spans="1:4" s="78" customFormat="1" ht="15.4" customHeight="1">
      <c r="A15" s="137" t="s">
        <v>458</v>
      </c>
      <c r="B15" s="84">
        <v>34908062.619999997</v>
      </c>
      <c r="C15" s="84">
        <v>134273.15</v>
      </c>
      <c r="D15" s="85">
        <v>35042335.770000003</v>
      </c>
    </row>
    <row r="16" spans="1:4" s="78" customFormat="1" ht="15.4" customHeight="1">
      <c r="A16" s="137" t="s">
        <v>459</v>
      </c>
      <c r="B16" s="84">
        <v>672024.24</v>
      </c>
      <c r="C16" s="84">
        <v>3317.18</v>
      </c>
      <c r="D16" s="85">
        <v>675341.42</v>
      </c>
    </row>
    <row r="17" spans="1:4" s="78" customFormat="1" ht="15.4" customHeight="1">
      <c r="A17" s="137" t="s">
        <v>460</v>
      </c>
      <c r="B17" s="84">
        <v>9687106.8499999996</v>
      </c>
      <c r="C17" s="84">
        <v>5392.75</v>
      </c>
      <c r="D17" s="85">
        <v>9692499.5999999996</v>
      </c>
    </row>
    <row r="18" spans="1:4" s="78" customFormat="1" ht="15.4" customHeight="1">
      <c r="A18" s="137" t="s">
        <v>461</v>
      </c>
      <c r="B18" s="84">
        <v>998463.68</v>
      </c>
      <c r="C18" s="84">
        <v>2275.0700000000002</v>
      </c>
      <c r="D18" s="85">
        <v>1000738.75</v>
      </c>
    </row>
    <row r="19" spans="1:4" s="78" customFormat="1" ht="15.4" customHeight="1">
      <c r="A19" s="137" t="s">
        <v>462</v>
      </c>
      <c r="B19" s="84">
        <v>10614923.43</v>
      </c>
      <c r="C19" s="84">
        <v>0</v>
      </c>
      <c r="D19" s="85">
        <v>10614923.43</v>
      </c>
    </row>
    <row r="20" spans="1:4" s="78" customFormat="1" ht="15.4" customHeight="1">
      <c r="A20" s="137" t="s">
        <v>463</v>
      </c>
      <c r="B20" s="84">
        <v>7076977.3899999997</v>
      </c>
      <c r="C20" s="84">
        <v>0</v>
      </c>
      <c r="D20" s="85">
        <v>7076977.3899999997</v>
      </c>
    </row>
    <row r="21" spans="1:4" s="78" customFormat="1" ht="15.4" customHeight="1">
      <c r="A21" s="137" t="s">
        <v>464</v>
      </c>
      <c r="B21" s="84">
        <v>3167140.52</v>
      </c>
      <c r="C21" s="84">
        <v>449.78</v>
      </c>
      <c r="D21" s="85">
        <v>3167590.3</v>
      </c>
    </row>
    <row r="22" spans="1:4" s="78" customFormat="1" ht="22.9" customHeight="1">
      <c r="A22" s="137" t="s">
        <v>465</v>
      </c>
      <c r="B22" s="84">
        <v>371212.9</v>
      </c>
      <c r="C22" s="84">
        <v>5693.33</v>
      </c>
      <c r="D22" s="85">
        <v>376906.23</v>
      </c>
    </row>
    <row r="23" spans="1:4" s="78" customFormat="1" ht="15.4" customHeight="1">
      <c r="A23" s="137" t="s">
        <v>466</v>
      </c>
      <c r="B23" s="84">
        <v>70573947.209999993</v>
      </c>
      <c r="C23" s="84">
        <v>0</v>
      </c>
      <c r="D23" s="85">
        <v>70573947.209999993</v>
      </c>
    </row>
    <row r="24" spans="1:4" s="78" customFormat="1" ht="15.4" customHeight="1">
      <c r="A24" s="137" t="s">
        <v>467</v>
      </c>
      <c r="B24" s="84">
        <v>34345423.43</v>
      </c>
      <c r="C24" s="84">
        <v>18307.490000000002</v>
      </c>
      <c r="D24" s="85">
        <v>34363730.920000002</v>
      </c>
    </row>
    <row r="25" spans="1:4" s="78" customFormat="1" ht="15.4" customHeight="1">
      <c r="A25" s="137" t="s">
        <v>468</v>
      </c>
      <c r="B25" s="84">
        <v>199077.43</v>
      </c>
      <c r="C25" s="84">
        <v>0</v>
      </c>
      <c r="D25" s="85">
        <v>199077.43</v>
      </c>
    </row>
    <row r="26" spans="1:4" s="78" customFormat="1" ht="15.4" customHeight="1">
      <c r="A26" s="137" t="s">
        <v>469</v>
      </c>
      <c r="B26" s="84">
        <v>15939184.84</v>
      </c>
      <c r="C26" s="84">
        <v>255891.3</v>
      </c>
      <c r="D26" s="85">
        <v>16195076.140000001</v>
      </c>
    </row>
    <row r="27" spans="1:4" s="78" customFormat="1" ht="15.4" customHeight="1">
      <c r="A27" s="137" t="s">
        <v>470</v>
      </c>
      <c r="B27" s="84">
        <v>40513892.450000003</v>
      </c>
      <c r="C27" s="84">
        <v>121432.66</v>
      </c>
      <c r="D27" s="85">
        <v>40635325.109999999</v>
      </c>
    </row>
    <row r="28" spans="1:4" s="78" customFormat="1" ht="15.4" customHeight="1">
      <c r="A28" s="137" t="s">
        <v>471</v>
      </c>
      <c r="B28" s="84">
        <v>3620272481.8299999</v>
      </c>
      <c r="C28" s="84">
        <v>55141.4</v>
      </c>
      <c r="D28" s="85">
        <v>3620327623.23</v>
      </c>
    </row>
    <row r="29" spans="1:4" s="78" customFormat="1" ht="15.4" customHeight="1">
      <c r="A29" s="137" t="s">
        <v>472</v>
      </c>
      <c r="B29" s="84">
        <v>35090861.880000003</v>
      </c>
      <c r="C29" s="84">
        <v>15.24</v>
      </c>
      <c r="D29" s="85">
        <v>35090877.119999997</v>
      </c>
    </row>
    <row r="30" spans="1:4" s="78" customFormat="1" ht="15.4" customHeight="1">
      <c r="A30" s="137" t="s">
        <v>473</v>
      </c>
      <c r="B30" s="84">
        <v>34983440.039999999</v>
      </c>
      <c r="C30" s="84">
        <v>27.99</v>
      </c>
      <c r="D30" s="85">
        <v>34983468.030000001</v>
      </c>
    </row>
    <row r="31" spans="1:4" s="78" customFormat="1" ht="15.4" customHeight="1">
      <c r="A31" s="137" t="s">
        <v>474</v>
      </c>
      <c r="B31" s="84">
        <v>2746924367.1199999</v>
      </c>
      <c r="C31" s="84">
        <v>0</v>
      </c>
      <c r="D31" s="85">
        <v>2746924367.1199999</v>
      </c>
    </row>
    <row r="32" spans="1:4" s="78" customFormat="1" ht="15.4" customHeight="1">
      <c r="A32" s="137" t="s">
        <v>475</v>
      </c>
      <c r="B32" s="84">
        <v>921710.32</v>
      </c>
      <c r="C32" s="84">
        <v>43363</v>
      </c>
      <c r="D32" s="85">
        <v>965073.32</v>
      </c>
    </row>
    <row r="33" spans="1:4" s="78" customFormat="1" ht="15.4" customHeight="1">
      <c r="A33" s="137" t="s">
        <v>476</v>
      </c>
      <c r="B33" s="84">
        <v>69766583.030000001</v>
      </c>
      <c r="C33" s="84">
        <v>1168957.48</v>
      </c>
      <c r="D33" s="85">
        <v>70935540.510000005</v>
      </c>
    </row>
    <row r="34" spans="1:4" s="78" customFormat="1" ht="15.4" customHeight="1">
      <c r="A34" s="137" t="s">
        <v>477</v>
      </c>
      <c r="B34" s="84">
        <v>0</v>
      </c>
      <c r="C34" s="84">
        <v>0</v>
      </c>
      <c r="D34" s="85"/>
    </row>
    <row r="35" spans="1:4" s="78" customFormat="1" ht="22.9" customHeight="1">
      <c r="A35" s="137" t="s">
        <v>478</v>
      </c>
      <c r="B35" s="84">
        <v>7956635667.8199997</v>
      </c>
      <c r="C35" s="84">
        <v>1041272.53</v>
      </c>
      <c r="D35" s="85">
        <v>7957676940.3500004</v>
      </c>
    </row>
    <row r="36" spans="1:4" s="78" customFormat="1" ht="15.4" customHeight="1">
      <c r="A36" s="137" t="s">
        <v>479</v>
      </c>
      <c r="B36" s="84">
        <v>93350000</v>
      </c>
      <c r="C36" s="84">
        <v>0</v>
      </c>
      <c r="D36" s="85">
        <v>93350000</v>
      </c>
    </row>
    <row r="37" spans="1:4" s="78" customFormat="1" ht="15.4" customHeight="1">
      <c r="A37" s="137" t="s">
        <v>480</v>
      </c>
      <c r="B37" s="84">
        <v>62291.85</v>
      </c>
      <c r="C37" s="84">
        <v>0</v>
      </c>
      <c r="D37" s="85">
        <v>62291.85</v>
      </c>
    </row>
    <row r="38" spans="1:4" s="78" customFormat="1" ht="15.4" customHeight="1">
      <c r="A38" s="137" t="s">
        <v>481</v>
      </c>
      <c r="B38" s="84">
        <v>63759944.799999997</v>
      </c>
      <c r="C38" s="84">
        <v>699632.28</v>
      </c>
      <c r="D38" s="85">
        <v>64459577.079999998</v>
      </c>
    </row>
    <row r="39" spans="1:4" s="78" customFormat="1" ht="15.4" customHeight="1">
      <c r="A39" s="137" t="s">
        <v>482</v>
      </c>
      <c r="B39" s="84">
        <v>0</v>
      </c>
      <c r="C39" s="84">
        <v>0</v>
      </c>
      <c r="D39" s="85"/>
    </row>
    <row r="40" spans="1:4" s="78" customFormat="1" ht="15.4" customHeight="1">
      <c r="A40" s="137" t="s">
        <v>483</v>
      </c>
      <c r="B40" s="84">
        <v>1861883787</v>
      </c>
      <c r="C40" s="84">
        <v>0</v>
      </c>
      <c r="D40" s="85">
        <v>1861883787</v>
      </c>
    </row>
    <row r="41" spans="1:4" s="78" customFormat="1" ht="26.1" customHeight="1">
      <c r="A41" s="86" t="s">
        <v>62</v>
      </c>
      <c r="B41" s="87">
        <v>33138779021.52</v>
      </c>
      <c r="C41" s="87">
        <v>18379313.879999999</v>
      </c>
      <c r="D41" s="88">
        <v>33157158335.400002</v>
      </c>
    </row>
    <row r="42" spans="1:4" s="78" customFormat="1" ht="60.2" customHeight="1">
      <c r="A42" s="79"/>
      <c r="B42" s="79"/>
      <c r="C42" s="79"/>
      <c r="D42" s="79"/>
    </row>
  </sheetData>
  <mergeCells count="2">
    <mergeCell ref="A1:D1"/>
    <mergeCell ref="A2:D2"/>
  </mergeCells>
  <pageMargins left="0.7" right="0.7"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17</vt:i4>
      </vt:variant>
      <vt:variant>
        <vt:lpstr>Intervalli denominati</vt:lpstr>
      </vt:variant>
      <vt:variant>
        <vt:i4>2</vt:i4>
      </vt:variant>
    </vt:vector>
  </HeadingPairs>
  <TitlesOfParts>
    <vt:vector size="19" baseType="lpstr">
      <vt:lpstr>Tav. A </vt:lpstr>
      <vt:lpstr>Tav. B</vt:lpstr>
      <vt:lpstr>Tav. C</vt:lpstr>
      <vt:lpstr>Tav. D</vt:lpstr>
      <vt:lpstr>Tav. E</vt:lpstr>
      <vt:lpstr>Tav. F</vt:lpstr>
      <vt:lpstr>Tav. G</vt:lpstr>
      <vt:lpstr>Tav. H</vt:lpstr>
      <vt:lpstr>Tav. I</vt:lpstr>
      <vt:lpstr>Tav. J</vt:lpstr>
      <vt:lpstr>Tav. K</vt:lpstr>
      <vt:lpstr>Tav. L</vt:lpstr>
      <vt:lpstr>Tav. M</vt:lpstr>
      <vt:lpstr>Tav. N</vt:lpstr>
      <vt:lpstr>Tav. O</vt:lpstr>
      <vt:lpstr>Tav. P</vt:lpstr>
      <vt:lpstr>Tav. Q</vt:lpstr>
      <vt:lpstr>'Tav. B'!_Toc473634309</vt:lpstr>
      <vt:lpstr>'Tav. D'!Area_stampa</vt:lpstr>
    </vt:vector>
  </TitlesOfParts>
  <Company>Ministero Economia e Finanze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alessia.alessandrini</dc:creator>
  <cp:lastModifiedBy>claudio.menichini</cp:lastModifiedBy>
  <cp:lastPrinted>2018-08-31T08:50:07Z</cp:lastPrinted>
  <dcterms:created xsi:type="dcterms:W3CDTF">2017-01-31T11:55:46Z</dcterms:created>
  <dcterms:modified xsi:type="dcterms:W3CDTF">2020-03-06T11:53:13Z</dcterms:modified>
</cp:coreProperties>
</file>