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Revisione CRT\CRT in lavorazione\ANNO 2020\MARZO 2020\"/>
    </mc:Choice>
  </mc:AlternateContent>
  <bookViews>
    <workbookView xWindow="-15" yWindow="6765" windowWidth="25230" windowHeight="5595" tabRatio="682" activeTab="4"/>
  </bookViews>
  <sheets>
    <sheet name="Tav. A " sheetId="42" r:id="rId1"/>
    <sheet name="Tav. B" sheetId="3" r:id="rId2"/>
    <sheet name="Tav. C" sheetId="4" r:id="rId3"/>
    <sheet name="Tav. D" sheetId="65" r:id="rId4"/>
    <sheet name="Tav. E" sheetId="66" r:id="rId5"/>
    <sheet name="Tav. F" sheetId="53" r:id="rId6"/>
    <sheet name="Tav. G" sheetId="54" r:id="rId7"/>
    <sheet name="Tav. H" sheetId="55" r:id="rId8"/>
    <sheet name="Tav. I" sheetId="56" r:id="rId9"/>
    <sheet name="Tav. J" sheetId="57" r:id="rId10"/>
    <sheet name="Tav. K" sheetId="58" r:id="rId11"/>
    <sheet name="Tav. L" sheetId="59" r:id="rId12"/>
    <sheet name="Tav. M" sheetId="60" r:id="rId13"/>
    <sheet name="Tav. N" sheetId="61" r:id="rId14"/>
    <sheet name="Tav. O" sheetId="62" r:id="rId15"/>
    <sheet name="Tav. P" sheetId="31" r:id="rId16"/>
    <sheet name="Tav. Q" sheetId="32" r:id="rId17"/>
  </sheets>
  <externalReferences>
    <externalReference r:id="rId18"/>
  </externalReferences>
  <definedNames>
    <definedName name="_Toc473634309" localSheetId="1">'Tav. B'!$A$4</definedName>
    <definedName name="_xlnm.Print_Area" localSheetId="3">'Tav. D'!$A$5:$B$39</definedName>
    <definedName name="crediti" localSheetId="0">#REF!</definedName>
    <definedName name="crediti" localSheetId="3">#REF!</definedName>
    <definedName name="crediti" localSheetId="4">#REF!</definedName>
    <definedName name="crediti">#REF!</definedName>
    <definedName name="dareavere" localSheetId="0">#REF!</definedName>
    <definedName name="dareavere" localSheetId="3">#REF!</definedName>
    <definedName name="dareavere" localSheetId="4">#REF!</definedName>
    <definedName name="dareavere">#REF!</definedName>
    <definedName name="DEBFLUT" localSheetId="0">#REF!</definedName>
    <definedName name="DEBFLUT" localSheetId="3">#REF!</definedName>
    <definedName name="DEBFLUT" localSheetId="4">#REF!</definedName>
    <definedName name="DEBFLUT">#REF!</definedName>
    <definedName name="debiti" localSheetId="0">#REF!</definedName>
    <definedName name="debiti" localSheetId="3">#REF!</definedName>
    <definedName name="debiti" localSheetId="4">#REF!</definedName>
    <definedName name="debiti">#REF!</definedName>
    <definedName name="ff" localSheetId="0">#REF!</definedName>
    <definedName name="ff" localSheetId="3">#REF!</definedName>
    <definedName name="ff" localSheetId="4">#REF!</definedName>
    <definedName name="ff">#REF!</definedName>
    <definedName name="fogl_q" localSheetId="0">#REF!</definedName>
    <definedName name="fogl_q" localSheetId="3">#REF!</definedName>
    <definedName name="fogl_q" localSheetId="4">#REF!</definedName>
    <definedName name="fogl_q">#REF!</definedName>
    <definedName name="hh" localSheetId="0">#REF!</definedName>
    <definedName name="hh" localSheetId="3">#REF!</definedName>
    <definedName name="hh" localSheetId="4">#REF!</definedName>
    <definedName name="hh">#REF!</definedName>
    <definedName name="MOD.21" localSheetId="0">[1]INS.DATI!#REF!</definedName>
    <definedName name="MOD.21" localSheetId="3">[1]INS.DATI!#REF!</definedName>
    <definedName name="MOD.21" localSheetId="4">[1]INS.DATI!#REF!</definedName>
    <definedName name="MOD.21">[1]INS.DATI!#REF!</definedName>
    <definedName name="MOD.48T" localSheetId="0">[1]INS.DATI!#REF!</definedName>
    <definedName name="MOD.48T">[1]INS.DATI!#REF!</definedName>
    <definedName name="MOD.61TER.T5.EE" localSheetId="0">[1]INS.DATI!#REF!</definedName>
    <definedName name="MOD.61TER.T5.EE">[1]INS.DATI!#REF!</definedName>
    <definedName name="PORTAFOGLIO" localSheetId="0">[1]INS.DATI!#REF!</definedName>
    <definedName name="PORTAFOGLIO">[1]INS.DATI!#REF!</definedName>
    <definedName name="Query6" localSheetId="0">#REF!</definedName>
    <definedName name="Query6" localSheetId="3">#REF!</definedName>
    <definedName name="Query6" localSheetId="4">#REF!</definedName>
    <definedName name="Query6">#REF!</definedName>
  </definedNames>
  <calcPr calcId="162913"/>
</workbook>
</file>

<file path=xl/calcChain.xml><?xml version="1.0" encoding="utf-8"?>
<calcChain xmlns="http://schemas.openxmlformats.org/spreadsheetml/2006/main">
  <c r="C27" i="32" l="1"/>
  <c r="B27" i="32"/>
  <c r="D26" i="32"/>
  <c r="D25" i="32"/>
  <c r="D23" i="32"/>
  <c r="D22" i="32"/>
  <c r="D21" i="32"/>
  <c r="D27" i="32" s="1"/>
  <c r="C16" i="32"/>
  <c r="B16" i="32"/>
  <c r="D15" i="32"/>
  <c r="D14" i="32"/>
  <c r="D13" i="32"/>
  <c r="D12" i="32"/>
  <c r="D11" i="32"/>
  <c r="D10" i="32"/>
  <c r="D9" i="32"/>
  <c r="D8" i="32"/>
  <c r="D7" i="32"/>
  <c r="D6" i="32"/>
  <c r="D16" i="32" s="1"/>
  <c r="D14" i="31"/>
  <c r="C14" i="31"/>
  <c r="B14" i="31"/>
  <c r="E14" i="31" s="1"/>
  <c r="E13" i="31"/>
  <c r="E12" i="31"/>
  <c r="E11" i="31"/>
  <c r="E10" i="31"/>
  <c r="E9" i="31"/>
  <c r="E8" i="31"/>
  <c r="E7" i="31"/>
  <c r="D33" i="4"/>
  <c r="C33" i="4"/>
  <c r="D32" i="4"/>
  <c r="C32" i="4"/>
  <c r="B32" i="4"/>
  <c r="E32" i="4" s="1"/>
  <c r="E31" i="4"/>
  <c r="E30" i="4"/>
  <c r="E29" i="4"/>
  <c r="D27" i="4"/>
  <c r="C27" i="4"/>
  <c r="B27" i="4"/>
  <c r="E27" i="4" s="1"/>
  <c r="E26" i="4"/>
  <c r="E25" i="4"/>
  <c r="E24" i="4"/>
  <c r="E23" i="4"/>
  <c r="E21" i="4"/>
  <c r="E20" i="4"/>
  <c r="E19" i="4"/>
  <c r="E17" i="4"/>
  <c r="E16" i="4"/>
  <c r="E14" i="4"/>
  <c r="E13" i="4"/>
  <c r="E12" i="4"/>
  <c r="E11" i="4"/>
  <c r="D9" i="4"/>
  <c r="C9" i="4"/>
  <c r="B9" i="4"/>
  <c r="B33" i="4" s="1"/>
  <c r="E8" i="4"/>
  <c r="E7" i="4"/>
  <c r="D21" i="3"/>
  <c r="C21" i="3"/>
  <c r="B21" i="3"/>
  <c r="E20" i="3"/>
  <c r="E19" i="3"/>
  <c r="E18" i="3"/>
  <c r="E21" i="3" s="1"/>
  <c r="E17" i="3"/>
  <c r="D15" i="3"/>
  <c r="C15" i="3"/>
  <c r="B15" i="3"/>
  <c r="B22" i="3" s="1"/>
  <c r="E14" i="3"/>
  <c r="E13" i="3"/>
  <c r="E12" i="3"/>
  <c r="E11" i="3"/>
  <c r="E15" i="3" s="1"/>
  <c r="E9" i="3"/>
  <c r="D9" i="3"/>
  <c r="D22" i="3" s="1"/>
  <c r="C9" i="3"/>
  <c r="C22" i="3" s="1"/>
  <c r="B9" i="3"/>
  <c r="E8" i="3"/>
  <c r="E7" i="3"/>
  <c r="C16" i="42"/>
  <c r="B16" i="42"/>
  <c r="D16" i="42" s="1"/>
  <c r="D15" i="42"/>
  <c r="D14" i="42"/>
  <c r="D13" i="42"/>
  <c r="C11" i="42"/>
  <c r="C18" i="42" s="1"/>
  <c r="C20" i="42" s="1"/>
  <c r="B11" i="42"/>
  <c r="B18" i="42" s="1"/>
  <c r="B20" i="42" s="1"/>
  <c r="D20" i="42" s="1"/>
  <c r="E9" i="4" l="1"/>
  <c r="E33" i="4" s="1"/>
  <c r="E22" i="3"/>
  <c r="D11" i="42"/>
</calcChain>
</file>

<file path=xl/sharedStrings.xml><?xml version="1.0" encoding="utf-8"?>
<sst xmlns="http://schemas.openxmlformats.org/spreadsheetml/2006/main" count="1134" uniqueCount="903">
  <si>
    <t>Buoni ordinari del Tesoro (valore nominale)</t>
  </si>
  <si>
    <t>Operazioni su  mercati finanziari (raccolta)</t>
  </si>
  <si>
    <t>Contabilità speciali</t>
  </si>
  <si>
    <t>Ordini di pagamento per trasferimento fondi</t>
  </si>
  <si>
    <t>Partite diverse</t>
  </si>
  <si>
    <t>Depositi di terzi</t>
  </si>
  <si>
    <t>Incassi</t>
  </si>
  <si>
    <t>Pagamenti</t>
  </si>
  <si>
    <t>Differenze</t>
  </si>
  <si>
    <t xml:space="preserve">Gestione di bilancio </t>
  </si>
  <si>
    <t>Entrate finali</t>
  </si>
  <si>
    <t>Spese finali</t>
  </si>
  <si>
    <t>Rimborso prestiti</t>
  </si>
  <si>
    <t>Totale</t>
  </si>
  <si>
    <t xml:space="preserve">Gestione di tesoreria </t>
  </si>
  <si>
    <t>Debiti di tesoreria</t>
  </si>
  <si>
    <t>Crediti di tesoreria</t>
  </si>
  <si>
    <t>Decreti ministeriali di scarico</t>
  </si>
  <si>
    <t>Partite debitorie</t>
  </si>
  <si>
    <t>B.O.T e gestione della liquidità</t>
  </si>
  <si>
    <t>Altre  operazioni</t>
  </si>
  <si>
    <t>Titoli emessi da esitare</t>
  </si>
  <si>
    <t>Gestione disponibilità liquide</t>
  </si>
  <si>
    <t>Disponibilità del Tesoro per il servizio di tesoreria</t>
  </si>
  <si>
    <t>Operazioni sui mercati finanziari (impieghi)</t>
  </si>
  <si>
    <t xml:space="preserve">Pagamenti da regolare </t>
  </si>
  <si>
    <t>Pagamenti urgenti e pagamenti ex art. 14 d.l. 669/1996</t>
  </si>
  <si>
    <t>Cedole interessi B.O.T. (in corso di scadenza)</t>
  </si>
  <si>
    <t>Anticipazioni a Regioni per finanziamento spesa sanitaria</t>
  </si>
  <si>
    <t>di cui:</t>
  </si>
  <si>
    <t>Prelevamento fondi c/o tesoreria centrale</t>
  </si>
  <si>
    <t>Giacenza di cassa</t>
  </si>
  <si>
    <t>Anticipazioni a FEOGA ex d.lgs 165/1999</t>
  </si>
  <si>
    <t>Servizio finanziario prestiti esteri</t>
  </si>
  <si>
    <t>Interessi e commissioni</t>
  </si>
  <si>
    <t>Rimborso di prestiti</t>
  </si>
  <si>
    <t>Titoli stralciati in corso di regolazione</t>
  </si>
  <si>
    <t>Altri pagamenti da regolare</t>
  </si>
  <si>
    <t>Altri crediti</t>
  </si>
  <si>
    <t>Pagamenti per conto di amministrazioni statali dotate di autonomia di bilancio, da rimborsare sui rispettivi conti correnti</t>
  </si>
  <si>
    <t>Sovvenzioni del Tesoro alle Poste da regolare</t>
  </si>
  <si>
    <t>RETTIFICHE ED INTEGRAZIONI</t>
  </si>
  <si>
    <t>FORMAZIONE</t>
  </si>
  <si>
    <t>Bilancio dello Stato</t>
  </si>
  <si>
    <t>Spese Finali</t>
  </si>
  <si>
    <t>Tesoreria statale</t>
  </si>
  <si>
    <t>Variazione conti di soggetti della Pubblica Amministrazione</t>
  </si>
  <si>
    <t>Operazioni da regolare</t>
  </si>
  <si>
    <t>di cui</t>
  </si>
  <si>
    <t>Pagamenti da regolare</t>
  </si>
  <si>
    <t>Pagamenti per conto amministrazioni autonome da rimborsare sui rispettivi conti correnti</t>
  </si>
  <si>
    <t>Servizio finanziario prestiti esteri (interessi e commissioni)</t>
  </si>
  <si>
    <t>COPERTURA</t>
  </si>
  <si>
    <t>Accensione prestiti</t>
  </si>
  <si>
    <t>Emissioni nette BOT</t>
  </si>
  <si>
    <t>Variazione conti di soggetti esterni all Pubblica Amministrazione</t>
  </si>
  <si>
    <t>Variazione delle disponibilità liquide</t>
  </si>
  <si>
    <t>Proventi da privatizzazioni e da altre operazioni destinati al FATS</t>
  </si>
  <si>
    <t>Riclassificazione contabile quota interessi CTZ</t>
  </si>
  <si>
    <t>Totale finanziamento</t>
  </si>
  <si>
    <t>Saldo di cassa delle gestioni del Bilancio dello Stato e della Tesoreria</t>
  </si>
  <si>
    <t>Totale utilizzi</t>
  </si>
  <si>
    <t>TOTALE GENERALE</t>
  </si>
  <si>
    <t>CNEL</t>
  </si>
  <si>
    <t>Euro</t>
  </si>
  <si>
    <t>Monete numismatiche</t>
  </si>
  <si>
    <t>Monete commemorative (*)</t>
  </si>
  <si>
    <t>Taglio</t>
  </si>
  <si>
    <t xml:space="preserve">Monete d'argento da     € 10,00 </t>
  </si>
  <si>
    <t>(*) SUDDIVISIONE MONETE COMMEMORATIVE</t>
  </si>
  <si>
    <t>Amministrazioni</t>
  </si>
  <si>
    <t>Situazione</t>
  </si>
  <si>
    <t>Variazioni</t>
  </si>
  <si>
    <t>Scuola Nazionale dell'Amministrazione</t>
  </si>
  <si>
    <t>Fondo Edifici di Culto</t>
  </si>
  <si>
    <t>Consiglio di Stato e T.A.R.</t>
  </si>
  <si>
    <t>Corte dei Conti</t>
  </si>
  <si>
    <t>Presidenza del Consiglio dei Ministri</t>
  </si>
  <si>
    <t>Monete emesse negli esercizi precedenti</t>
  </si>
  <si>
    <t>Aumenti
(pagamenti)</t>
  </si>
  <si>
    <t>Diminuzioni
(incassi)</t>
  </si>
  <si>
    <t>Totale monete Circolanti</t>
  </si>
  <si>
    <t>Anticipazioni a Poste SpA -Convenzione Tesoro - Poste</t>
  </si>
  <si>
    <t>Conti correnti e Contabilità speciali</t>
  </si>
  <si>
    <t>Anticipazioni a INPS ex art. 35 L. 448/1998</t>
  </si>
  <si>
    <t xml:space="preserve">   per memoria:</t>
  </si>
  <si>
    <t>Totale complessivo al netto della Disponibilità del Tesoro per il servizio di tesoreria</t>
  </si>
  <si>
    <t>di cui: Disponibilità del tesoro per il serizvizio di tesoreria</t>
  </si>
  <si>
    <t>Monete d'argento da     €   5,00</t>
  </si>
  <si>
    <t>Saldo delle gestioni di bilancio e di tesoreria</t>
  </si>
  <si>
    <t>Operazioni su mercati finanziari</t>
  </si>
  <si>
    <t>Variazione del Conto Disponibilità</t>
  </si>
  <si>
    <t>Revisione contabilizzazione attualizzazioni di contributi pluriennali o poste assimilabili</t>
  </si>
  <si>
    <t>Variazione posizione della Tesoreria sull'estero</t>
  </si>
  <si>
    <t>Emissioni nette di titoli e altri strumenti a breve e lungo termine</t>
  </si>
  <si>
    <t>Emissioni nette di titoli  e altri prestiti</t>
  </si>
  <si>
    <t>Emissioni nette di titoli di Stato a medio e lungo termine</t>
  </si>
  <si>
    <t>Altre forme di copertura</t>
  </si>
  <si>
    <t>Saldo di cassa del Settore statale</t>
  </si>
  <si>
    <t>Servizio finanziario prestiti esteri (rimborsi)</t>
  </si>
  <si>
    <t>Immissione netta di monete e Depositi di terzi</t>
  </si>
  <si>
    <t>SPESE CORRENTI</t>
  </si>
  <si>
    <t>SPESE IN CONTO CAPITALE</t>
  </si>
  <si>
    <t>RIMBORSO PASSIVITA' FINANZIARIE</t>
  </si>
  <si>
    <t>Altro</t>
  </si>
  <si>
    <t>Entrate</t>
  </si>
  <si>
    <t>Uscite</t>
  </si>
  <si>
    <t>Saldo</t>
  </si>
  <si>
    <t>DL 269-03 CAPITALE BPF TRASFER</t>
  </si>
  <si>
    <t>POSTE ITALIANE SPA BANCOPOSTA</t>
  </si>
  <si>
    <t>POSTE ITALIANE S.P.A</t>
  </si>
  <si>
    <t>FERROVIE STATO ITALIANE C.ORD.</t>
  </si>
  <si>
    <t>SOC.CART.CREDITI INPS L.402-99</t>
  </si>
  <si>
    <t>S. C. I. P.  2</t>
  </si>
  <si>
    <t>CEE RISORSE PROPRIE</t>
  </si>
  <si>
    <t>ENAV SPA</t>
  </si>
  <si>
    <t>GEST SERV DEP CONTO TERZI</t>
  </si>
  <si>
    <t>CE - FONDO EUROPEO DI SVILUPPO</t>
  </si>
  <si>
    <t>CASSA DP SPA GESTIONE SEPARATA</t>
  </si>
  <si>
    <t>Organi costituzionali e di rilievo costituzionale</t>
  </si>
  <si>
    <t>PCM e Ministeri</t>
  </si>
  <si>
    <t>Enti di regolazione dell'attività economica</t>
  </si>
  <si>
    <t>Enti produttori di servizi economici</t>
  </si>
  <si>
    <t>Autorità amministrative indipendenti</t>
  </si>
  <si>
    <t>Gestione risorse comunitarie</t>
  </si>
  <si>
    <t>Enti produttori di servizi assistenziali, ricreativi e culturali</t>
  </si>
  <si>
    <t>Enti e istituzioni di ricerca</t>
  </si>
  <si>
    <t>Enti nazionali di previdenza e assistenza sociale</t>
  </si>
  <si>
    <t>Amministrazioni locali</t>
  </si>
  <si>
    <t>P.C.GIUST.AMM.REG.SICILIA</t>
  </si>
  <si>
    <t>COMILITER-DIREZIONI AMMINISTR.</t>
  </si>
  <si>
    <t>MIN.FINANZE - UFFICI ENTRATE</t>
  </si>
  <si>
    <t>VERSAMENTI IN TESORERIA - BONIFICI DI DUBBIA IMPUTAZIONE</t>
  </si>
  <si>
    <t>CONCESSIONARI - COMPENSAZIONI ART. 31, C. 1, DL. 78-2010</t>
  </si>
  <si>
    <t>AG. DOGANE PAG. O DEP. DIRITTI DOGANALI L. 244-07</t>
  </si>
  <si>
    <t>ENTR.REG.SIC.E RIMB.C.FISCALE</t>
  </si>
  <si>
    <t>FONDI RILANCIO ECONOMIA</t>
  </si>
  <si>
    <t>DIP.TESORO-ART.27 CO.11 L.62-05</t>
  </si>
  <si>
    <t>DIP POL FISC ART.27 C.7 L62-05</t>
  </si>
  <si>
    <t>COMM.STRAORD. GOV. PAGAMENTO DEBITI PREGR. REGIONE PIEMONTE</t>
  </si>
  <si>
    <t>LEGGE N. 61 - 30.03.98</t>
  </si>
  <si>
    <t>DIPARTIMENTO DELLA GIOVENTU E DEL SERVIZIO CIVILE NAZIONALE</t>
  </si>
  <si>
    <t>PROVV.OO.PP. TERREMOTI</t>
  </si>
  <si>
    <t>P.G.R.CAMP.COMM.STR.GOV.887-84</t>
  </si>
  <si>
    <t>COMM.STR.CONTENZ.D.L.131-97</t>
  </si>
  <si>
    <t>COMUNE MATERA L. 771-86</t>
  </si>
  <si>
    <t>PR.REG.MARCHE ORD.FPC.2668-97</t>
  </si>
  <si>
    <t>5 PER MILLE PAGAMENTI N.B.F.</t>
  </si>
  <si>
    <t>CONTRIBUTI INVESTIMENTI BENI STRUMENTALI DL N. 91-14</t>
  </si>
  <si>
    <t>DIP TESORO ART. 8 DL 201-11</t>
  </si>
  <si>
    <t>FONDO AGEVOLAZIONI RICERCA-FAR</t>
  </si>
  <si>
    <t>RAGIONERIE TERRITORIALI ORDINATIVI NON ANDATI A BUON FINE</t>
  </si>
  <si>
    <t>PRES.MAG.ACQUE VE-L.206-95</t>
  </si>
  <si>
    <t>FONDO DI ROTAZIONE ANTICIPAZIONI ENTI LOCALI</t>
  </si>
  <si>
    <t>L.46-82 INNOVAZ. TECNOLOGICA</t>
  </si>
  <si>
    <t>INTERVENTI AREE DEPRESSE</t>
  </si>
  <si>
    <t>PROGETTI INFORMATIZZAZIONE AMMINISTRAZIONI</t>
  </si>
  <si>
    <t>RICEVITORIE PRINCIPALI DOGANE</t>
  </si>
  <si>
    <t>MIN.BENI CULT.L.135-97-203-97</t>
  </si>
  <si>
    <t>PROGRAMMI ARCUS SPA</t>
  </si>
  <si>
    <t>FONDO BB.CC D.LVO N. 28-2004</t>
  </si>
  <si>
    <t>OPCM - FONDO PROTEZIONE CIVILE</t>
  </si>
  <si>
    <t>OPCM - TRASFERIMENTI DA ALTRE AMMINISTRAZIONI</t>
  </si>
  <si>
    <t>OPCM  PRESIDENZA CONSIGLIO MINISTRI</t>
  </si>
  <si>
    <t>INVESTIMENTI DIRETTI</t>
  </si>
  <si>
    <t>O.P.C.M. GRANDI EVENTI</t>
  </si>
  <si>
    <t>PIANI STRATEGICI NAZIONALI RISCHIO IDROGEOLOGICO</t>
  </si>
  <si>
    <t>MEF CONTI DORMIENTI ART. 7-QUINQUIES D.L. N. 5-2009</t>
  </si>
  <si>
    <t>DIPARTIMENTO FINANZE ART. 13-BIS, COMMA 8, DL 78-2009</t>
  </si>
  <si>
    <t>AG.DOG.MONOP.GEST.GIOCHI ART.1 C.476 L.228-12</t>
  </si>
  <si>
    <t>AGENZIA ITALIANA DEL FARMACO</t>
  </si>
  <si>
    <t>INTERNO COMMISSIONE NAZ. DIRITTO ASILO RIMBORSI COMMISS UE</t>
  </si>
  <si>
    <t>AMMINISTRAZIONI CENTRALI PROGRAMMI UE E COMPLEMENTARI</t>
  </si>
  <si>
    <t>Incassi fiscali e contributivi</t>
  </si>
  <si>
    <t>INTROITI FISCALI E CONTRIBUT</t>
  </si>
  <si>
    <t>AGENZIA DELLE ENTRATE-DIR.CENTRO OPERATIVO-IVA NON RESIDENTI</t>
  </si>
  <si>
    <t>AGENZIA ENTRATE REGIMI SPECIALI IVA MOSS</t>
  </si>
  <si>
    <t>COMM. GAR. L. 146-90</t>
  </si>
  <si>
    <t>UFF.RESTITUZ.PRELIEVI AGRICOLI</t>
  </si>
  <si>
    <t>IST.AUT.CASE POPOLARI</t>
  </si>
  <si>
    <t>IACP - ART. 1 L.560-93</t>
  </si>
  <si>
    <t>AUTORITA' BACINI IDROGRAFICI</t>
  </si>
  <si>
    <t>ENTI PUBBLICI-PROG.RIS.IDRICHE</t>
  </si>
  <si>
    <t>INTERV.TI ARTT.21E32 L.219-81</t>
  </si>
  <si>
    <t>AUT.BAC.IDROGR.SPESE CORR</t>
  </si>
  <si>
    <t>DEPOSITI IMPRESE DM23-5-07</t>
  </si>
  <si>
    <t>IST.NAZ.PREVIDENZA SOCIALE</t>
  </si>
  <si>
    <t>DIREZIONE GENERALE I.N.P.S.</t>
  </si>
  <si>
    <t>ENPALS-INCASSI CONTR.UNIFICATI</t>
  </si>
  <si>
    <t>Accordi di programma</t>
  </si>
  <si>
    <t>PREFETTURE - PATTO SICUREZZA</t>
  </si>
  <si>
    <t>PON SICUREZZA  MEZZOGIORNO</t>
  </si>
  <si>
    <t>COMUNI - P.R.U. - L. 179-92</t>
  </si>
  <si>
    <t>ATER - P.R.U. - L. 179-92</t>
  </si>
  <si>
    <t>URBAN  ITALIA</t>
  </si>
  <si>
    <t>INTERREG</t>
  </si>
  <si>
    <t>PON RISORSE IDRICHE QCS 94-99</t>
  </si>
  <si>
    <t>BENI CULTURALI POR ASSE I E II</t>
  </si>
  <si>
    <t>BENI CULTURALI DOCUP 2000-06</t>
  </si>
  <si>
    <t>BENI CULTURALI - POR - ASSE III</t>
  </si>
  <si>
    <t>POR CAL 2007-2013 APQ TAGIRI</t>
  </si>
  <si>
    <t>POR CAL 2007-2013 APQ TRASPORTI</t>
  </si>
  <si>
    <t>PON GOVERNANCE E AZIONI DI SISTEMA</t>
  </si>
  <si>
    <t>PROGRAMMA ENPI CBCMED</t>
  </si>
  <si>
    <t>POR LOMBARDIA 2007-2013</t>
  </si>
  <si>
    <t>FONDO BALCANI LEGGE 84-2001</t>
  </si>
  <si>
    <t>COM.VE M.LL.PP.REG.VEN.F.CER</t>
  </si>
  <si>
    <t>PROVVEDITORATI OPERE PUBBLICHE</t>
  </si>
  <si>
    <t>LLPP-INTERVENTI SETTORE PORTI</t>
  </si>
  <si>
    <t>DISAGIO ABITATIVO</t>
  </si>
  <si>
    <t>COMMISSARIO STRAORDINARIO ACQUEDOTTO MOLISANO</t>
  </si>
  <si>
    <t>SOVRAINTENDENZA B. CULTURALI</t>
  </si>
  <si>
    <t>MIN.BENI CULT.L.662-96</t>
  </si>
  <si>
    <t>INTENDENZA DI FINANZA I.C.I.</t>
  </si>
  <si>
    <t>R.ST.SP.E PR.AUT.ADD.IRPEF E.L</t>
  </si>
  <si>
    <t>COMUNI REG. VENETO E LOMBARDIA CONF. CON PROV. AUT. TN E BZ</t>
  </si>
  <si>
    <t>UFFICI SPECIALI PER LA RICOSTRUZIONE DI L'AQUILA</t>
  </si>
  <si>
    <t>ENTI LOCALI LEGGE 219-81</t>
  </si>
  <si>
    <t>UNIVERSITA'-EDIL.UNIVERSITARIA</t>
  </si>
  <si>
    <t>GENIO CIVILE</t>
  </si>
  <si>
    <t>ISTITUTO PER LA VIGILANZA SULLE ASSICURAZIONI</t>
  </si>
  <si>
    <t>COMM.NAZ.SOCIETA' E BORSA</t>
  </si>
  <si>
    <t>COMMISSIONE DI VIGILANZA SUI FONDI PENSIONI</t>
  </si>
  <si>
    <t>Tav. A: Movimento generale di cassa</t>
  </si>
  <si>
    <t>Tav B: Gestione tesoreria – Partite Debitorie</t>
  </si>
  <si>
    <t>Tav. C: Gestione tesoreria – Partite Creditorie</t>
  </si>
  <si>
    <t>Tav. F: Incassi per entrate del bilancio dello Stato</t>
  </si>
  <si>
    <t>Tav. G: Pagamenti per le spese di bilancio distinti per ministeri</t>
  </si>
  <si>
    <t>Tav. H: Pagamenti per le spese di bilancio secondo la classificazione economica</t>
  </si>
  <si>
    <t>Tavola K: Pagamenti per le spese di bilancio secondo la classificazione economica e per tipologia di titolo di spesa e destinazione</t>
  </si>
  <si>
    <t>Tav. L: Conti di soggetti esterni alla P.A.</t>
  </si>
  <si>
    <t>Tav. M: Conti correnti di enti della P.A.</t>
  </si>
  <si>
    <t>Tav. N: Contabilità speciali</t>
  </si>
  <si>
    <t>Tav. P: Situazione delle  Amministrazioni  statali dotate di autonomia di bilancio</t>
  </si>
  <si>
    <t xml:space="preserve">Tav. Q: Situazione delle monete circolanti </t>
  </si>
  <si>
    <t>Tav. D: Raccordo Contabile delle Gestioni del Bilancio dello Stato e della Tesoreria con il saldo di cassa del Settore statale</t>
  </si>
  <si>
    <t>MEF-ART. 81 D.LGS 174-16</t>
  </si>
  <si>
    <t>PATTI PER IL SUD</t>
  </si>
  <si>
    <t>Tavola J: Pagamenti per spese di bilancio secondo la classificazione economica e per missione</t>
  </si>
  <si>
    <t>Tav. E: Raccordo Contabile delle Gestioni del Bilancio dello Stato e della Tesoreria con le emissioni di titoli di Stato ed altri strumenti a breve e medio/lungo termine</t>
  </si>
  <si>
    <t>Tav. I: Pagamenti per le spese di bilancio secondo la classificazione per missione</t>
  </si>
  <si>
    <t>Tav. O: Contabilità speciali di Tesoreria Unica</t>
  </si>
  <si>
    <t>COMM STRAORD ILVA DL 1-2015</t>
  </si>
  <si>
    <t>MATERA CAPITALE EUROPEA CULTURA 2019</t>
  </si>
  <si>
    <t>FONDO SVILUPPO INVESTIMENTI NEL CINEMA E AUDIOVISIVO</t>
  </si>
  <si>
    <t>CORTE DEI CONTI</t>
  </si>
  <si>
    <t>C.N.E.L.</t>
  </si>
  <si>
    <t>CONSIGLIO DI STATO E T.A.R</t>
  </si>
  <si>
    <t>DIP.TES-MOV.FONDI CON L'ESTERO</t>
  </si>
  <si>
    <t>MINTES DIP.TES.DL 143-98 ART.7</t>
  </si>
  <si>
    <t>FONDO ROTAZIONE LEGGE 179-92</t>
  </si>
  <si>
    <t>MIN.TESORO - PENSIONI DI STATO</t>
  </si>
  <si>
    <t>EDIL.SOVVENZ.PROGR.CENTRALI</t>
  </si>
  <si>
    <t>EDILIZIA AGEVOL.PROGR.CENTRALI</t>
  </si>
  <si>
    <t>DL 269-03 EROG.MUTUI TRASFER</t>
  </si>
  <si>
    <t>DL 269-03 INTERESSI BPF TRASF</t>
  </si>
  <si>
    <t>DL 269-03 INCASSI E PAGAMENTI</t>
  </si>
  <si>
    <t>D.G.T.-CREDITI CEDUTI DA INPS</t>
  </si>
  <si>
    <t>DIP.TO RAG.GEN.STATO - IGEPA</t>
  </si>
  <si>
    <t>AG.SVILUPPO MEZZOGIORNO</t>
  </si>
  <si>
    <t>MIN.TESORO-FRONTALIERI</t>
  </si>
  <si>
    <t>MINISTERO AFFARI ESTERI</t>
  </si>
  <si>
    <t>ISMEA-CON.TTI FILIERA L 80-05</t>
  </si>
  <si>
    <t>CASSA PREV MOTORIZZ CIVILE</t>
  </si>
  <si>
    <t>FONDO INCREMENTO EDILIZIO</t>
  </si>
  <si>
    <t>BANCA POPOLARE DI NOVARA SCRL</t>
  </si>
  <si>
    <t>CONSAP F. CENTR.GARANZ</t>
  </si>
  <si>
    <t>CONSAP FONDO GARANZIA ARTIG.</t>
  </si>
  <si>
    <t>DIP.TESORO ART.2 L.341-95</t>
  </si>
  <si>
    <t>MEDCEN L.662-96 GARANZIA PIM</t>
  </si>
  <si>
    <t>SIMEST D.LGS.143-98 F.ESTERO</t>
  </si>
  <si>
    <t>AG NAZ A.I.S.I. SPA</t>
  </si>
  <si>
    <t>SIMEST FONDO EX L. 394-81</t>
  </si>
  <si>
    <t>SIMEST FONDI VENTURE CAPITAL</t>
  </si>
  <si>
    <t>AG NAZ A.I.S.I. SPA F.R 289-03</t>
  </si>
  <si>
    <t>FINEST SPA</t>
  </si>
  <si>
    <t>MAP FONDO SALVATAGGIO IMPRESE</t>
  </si>
  <si>
    <t>ISMEA D 06 SUB AGR D LVO185-00</t>
  </si>
  <si>
    <t>FONDO REGIONALE PROTEZ.CIVILE</t>
  </si>
  <si>
    <t>SCUOLA NAZION.AMMINISTRAZIONE</t>
  </si>
  <si>
    <t>PRESIDENZA CONSIGLIO MINISTRI</t>
  </si>
  <si>
    <t>FERROTRAMVIARIE SPA</t>
  </si>
  <si>
    <t>MIUR ALLOGGI STUDENTI L.338-00</t>
  </si>
  <si>
    <t>CASSA DD PP F. ROTAT. L. 49-87</t>
  </si>
  <si>
    <t>FONDO SVIL MECC AGRIC L.910-66</t>
  </si>
  <si>
    <t>MEDCEN CAPIT RISCHIO PMI L.388</t>
  </si>
  <si>
    <t>ARTIGIANCASSA F. GAR. PC STUD</t>
  </si>
  <si>
    <t>DIP.TESORO ORGANISMI INTERNAZ</t>
  </si>
  <si>
    <t>CONSAP SPA ART. 4 DL 185-08</t>
  </si>
  <si>
    <t>M.RO AMB ART.1 C.1115 L.296-06</t>
  </si>
  <si>
    <t>CONSAP SPA FONDO MUTUI L244-07</t>
  </si>
  <si>
    <t>MIT PIANO ED ABIT DPCM 16-7-09</t>
  </si>
  <si>
    <t>CONSAP FONDO GARANZ PRIMA CASA</t>
  </si>
  <si>
    <t>CONSAP FONDO GIOVA DM 19-11-10</t>
  </si>
  <si>
    <t>CONSAP F. MECENATI-DM12-11-10</t>
  </si>
  <si>
    <t>FONDO LIQUID.DEB. ENTI LOCALI</t>
  </si>
  <si>
    <t>CONSAP-FONDO GAR DEBITI P.A.</t>
  </si>
  <si>
    <t>MEF RIMB FOND LIR SINF L112-13</t>
  </si>
  <si>
    <t>MEF RIS FONDO SVIL E COESIONE</t>
  </si>
  <si>
    <t>CONSAP FON SACE DPCM 19-11-14</t>
  </si>
  <si>
    <t>CONSAP F CART  SOF DM 03-08-16</t>
  </si>
  <si>
    <t>DT  ONERI FONDO C.343 L.266-05</t>
  </si>
  <si>
    <t>AG AISI D.LGS 185-00 L.232-16</t>
  </si>
  <si>
    <t>MEF DT FONDO DL 237-16</t>
  </si>
  <si>
    <t>BANCA NAZIONALE DEL LAVORO</t>
  </si>
  <si>
    <t>ATT.CONTRATTI D'AREA L.662-96</t>
  </si>
  <si>
    <t>PATTI TERRITORIALI L.662-96</t>
  </si>
  <si>
    <t>AGEA - INTERVENTI NAZIONALI</t>
  </si>
  <si>
    <t>CSEA-CASSA SERV.ENERG.AMBIENT.</t>
  </si>
  <si>
    <t>GSE ART 11 COM 11 DL N. 8 - 17</t>
  </si>
  <si>
    <t>A.N.A.S. S.P.A</t>
  </si>
  <si>
    <t>ENTE NAZIONALE RISI</t>
  </si>
  <si>
    <t>ANAS EX FONDO CENTR GARANZIA</t>
  </si>
  <si>
    <t>ICE AGENZ PROM EST INTER IM IT</t>
  </si>
  <si>
    <t>AUTORITA' ENERGIA ELETTR.-GAS</t>
  </si>
  <si>
    <t>AGEA-AIUTI E AMMASSI COMUNIT</t>
  </si>
  <si>
    <t>ANPAL L.236-93 FIN.NAZIONALI</t>
  </si>
  <si>
    <t>ANPAL L.236-93 FIN.COMUNITARI</t>
  </si>
  <si>
    <t>MIN TESORO DPR 532-1973</t>
  </si>
  <si>
    <t>MIN.ECONOMIA FINANZE FEAGA</t>
  </si>
  <si>
    <t>MINTES.F.ROT.POLIT.CEE FIN.NAZ</t>
  </si>
  <si>
    <t>MINTES-F.ROT.FINANZIAM. CEE</t>
  </si>
  <si>
    <t>MEF INTER COMPLEM PROG COMUNIT</t>
  </si>
  <si>
    <t>FONDO EDIFICI DI CULTO</t>
  </si>
  <si>
    <t>ISTITUTO ITALIANO TECNOLOGIA</t>
  </si>
  <si>
    <t>ISTITUTO SUPERIORE DI SANITA'</t>
  </si>
  <si>
    <t>IST ITAL TECNO ART 18 DL 78-09</t>
  </si>
  <si>
    <t>CONTR.FESR AI COMUNI L.784-80</t>
  </si>
  <si>
    <t>DL 269-03 G.C-C E ASS.POSTALI</t>
  </si>
  <si>
    <t>S. C. I. P.  1</t>
  </si>
  <si>
    <t>DIPARTES CANONI LOCAZ.L.326-03</t>
  </si>
  <si>
    <t>ALIENAZ VEICOLI SEQUES L326-03</t>
  </si>
  <si>
    <t>CONSAP FONDO CONTRIBUTI ARTIG.</t>
  </si>
  <si>
    <t>CONS.SVIL.IND. - POTENZA</t>
  </si>
  <si>
    <t>CONSORZIO ASI AVELLINO</t>
  </si>
  <si>
    <t>ACQUEDOTTO PUGLIESE S.P.A</t>
  </si>
  <si>
    <t>ALUMIX SPA IN L.C.A</t>
  </si>
  <si>
    <t>EFIMPIANTI SPA IN L.C.A</t>
  </si>
  <si>
    <t>EFIM IN LIQUIDAZIONE DL 487-92</t>
  </si>
  <si>
    <t>IST.POLIGRAF.E ZECCA STATO</t>
  </si>
  <si>
    <t>AGENZIA INDUSTRIE DIFESA</t>
  </si>
  <si>
    <t>MEF DIPTES FONDO ART81 L133-08</t>
  </si>
  <si>
    <t>MEF DT FONDO L133-08 DI 3-2-14</t>
  </si>
  <si>
    <t>CONSAP FONDO  C.825 L.208-15</t>
  </si>
  <si>
    <t>POSTE ITALIANE SERV BANCOPOSTA</t>
  </si>
  <si>
    <t>INPS - EX INPDAP GEST B INADEL</t>
  </si>
  <si>
    <t>INPS - EX INPDAP GEST C ENPDEP</t>
  </si>
  <si>
    <t>INPS - EX INPDAP G. A OP PREVI</t>
  </si>
  <si>
    <t>LIQUID.GEST.BUONUSCITA IPOST</t>
  </si>
  <si>
    <t>INPS-ART.24-L.21.12.1978,N.843</t>
  </si>
  <si>
    <t>INPS - EX INPDAP G. PREST CRED</t>
  </si>
  <si>
    <t>INAIL ART 24 L.843-1978</t>
  </si>
  <si>
    <t>INAIL-INCASSI CONTR.UNIFICATI</t>
  </si>
  <si>
    <t>INPS - EX INPDAP PENS CONTR ST</t>
  </si>
  <si>
    <t>INPS - EX INPDAP GEST D CPDEL</t>
  </si>
  <si>
    <t>INPS - EX INPDAP GEST D CPS</t>
  </si>
  <si>
    <t>INPS - EX INPDAP GEST D CPI</t>
  </si>
  <si>
    <t>INPS - EX INPDAP GEST D CPUG</t>
  </si>
  <si>
    <t>EDIL.SOVV.FONDO GLOBALE REG</t>
  </si>
  <si>
    <t>R. LAZIO   IRAP ALTRI SOGGETTI</t>
  </si>
  <si>
    <t>R. ABRUZZO IRAP ALTRI SOGGETTI</t>
  </si>
  <si>
    <t>R.CALABRIA IRAP ALTRI SOGGETTI</t>
  </si>
  <si>
    <t>R.TOSCANA  IRAP ALTRI SOGGETTI</t>
  </si>
  <si>
    <t>R.MOLISE   IRAP ALTRI SOGGETTI</t>
  </si>
  <si>
    <t>R.PUGLIA   IRAP ALTRI SOGGETTI</t>
  </si>
  <si>
    <t>R. MARCHE  IRAP ALTRI SOGGETTI</t>
  </si>
  <si>
    <t>R. UMBRIA  IRAP ALTRI SOGGETTI</t>
  </si>
  <si>
    <t>R. LIGURIA IRAP ALTRI SOGGETTI</t>
  </si>
  <si>
    <t>R.SARDEGNA IRAP ALTRI SOGGETTI</t>
  </si>
  <si>
    <t>R.PIEMONTE IRAP ALTRI SOGGETTI</t>
  </si>
  <si>
    <t>R.CAMPANIA IRAP ALTRI SOGGETTI</t>
  </si>
  <si>
    <t>R.BASILICATA IRAP ALTRI SOGG</t>
  </si>
  <si>
    <t>R.EMILIA ROM IRAP ALTRI SOGG</t>
  </si>
  <si>
    <t>R.FRIULI V.G IRAP ALTRI SOGG</t>
  </si>
  <si>
    <t>P.A. TRENTO  IRAP ALTRI SOGG</t>
  </si>
  <si>
    <t>P.A. BOLZANO IRAP ALTRI SOGG</t>
  </si>
  <si>
    <t>R. VENETO  IRAP ALTRI SOGGETTI</t>
  </si>
  <si>
    <t>R. LOMBARDIA IRAP ALTRI SOGG</t>
  </si>
  <si>
    <t>R. V.D'AOSTA IRAP ALTRI SOGG</t>
  </si>
  <si>
    <t>R. SICILIA IRAP ALTRI SOGGETTI</t>
  </si>
  <si>
    <t>IRAP ERARIO D. L.VO 446-97</t>
  </si>
  <si>
    <t>R. LAZIO - RIS. CEE - COF. NAZ</t>
  </si>
  <si>
    <t>R.ABRUZZO - RIS. CEE -COF.NAZ.</t>
  </si>
  <si>
    <t>R.CALABRIA -RIS.CEE - COF.NAZ.</t>
  </si>
  <si>
    <t>R.TOSCANA - RIS. CEE -COF.NAZ.</t>
  </si>
  <si>
    <t>R.MOLISE - RIS. CEE - COF.NAZ.</t>
  </si>
  <si>
    <t>R. PUGLIA - RIS. CEE -COF.NAZ.</t>
  </si>
  <si>
    <t>R.MARCHE -RIS. CEE - COF. NAZ.</t>
  </si>
  <si>
    <t>R.UMBRIA - RIS. CEE - COF.NAZ.</t>
  </si>
  <si>
    <t>R.LIGURIA - RIS CEE - COF.NAZ.</t>
  </si>
  <si>
    <t>R.A.SARDEGNA -RIS.CEE-COF.NAZ.</t>
  </si>
  <si>
    <t>R.PIEMONTE -RIS.CEE -COF.NAZ.</t>
  </si>
  <si>
    <t>R.CAMPANIA -RIS.CEE -COF.NAZ.</t>
  </si>
  <si>
    <t>R.BASILICATA -RIS.CEE-COF.NAZ.</t>
  </si>
  <si>
    <t>R.EMILIA - RIS.CEE - COF.NAZ.</t>
  </si>
  <si>
    <t>R.A. FRI.V.G.-RIS.CEE-COF.NAZ.</t>
  </si>
  <si>
    <t>P.A. BOLZANO -RIS.CEE-COF.NAZ.</t>
  </si>
  <si>
    <t>R. VENETO - RIS.CEE - COF.NAZ.</t>
  </si>
  <si>
    <t>R.LOMBARDIA -RIS.CEE -COF.NAZ.</t>
  </si>
  <si>
    <t>R.A.V.D'AOSTA-RIS.CEE-COF.NAZ.</t>
  </si>
  <si>
    <t>R.A.SICILIA - RIS.CEE-COF.NAZ.</t>
  </si>
  <si>
    <t>R.  LAZIO       ADD.IRPEF</t>
  </si>
  <si>
    <t>R.  ABRUZZO     ADD.IRPEF</t>
  </si>
  <si>
    <t>R.  CALABRIA    ADD.IRPEF</t>
  </si>
  <si>
    <t>R.  TOSCANA     ADD.IRPEF</t>
  </si>
  <si>
    <t>R.  MOLISE      ADD.IRPEF</t>
  </si>
  <si>
    <t>R.  PUGLIA      ADD.IRPEF</t>
  </si>
  <si>
    <t>R.  MARCHE      ADD.IRPEF</t>
  </si>
  <si>
    <t>R.  UMBRIA      ADD.IRPEF</t>
  </si>
  <si>
    <t>R.  LIGURIA     ADD.IRPEF</t>
  </si>
  <si>
    <t>R.  SARDEGNA    ADD.IRPEF</t>
  </si>
  <si>
    <t>R.  PIEMONTE    ADD.IRPEF</t>
  </si>
  <si>
    <t>R.  CAMPANIA    ADD.IRPEF</t>
  </si>
  <si>
    <t>R.  BASILICATA  ADD.IRPEF</t>
  </si>
  <si>
    <t>R.  EMILIA ROM. ADD.IRPEF</t>
  </si>
  <si>
    <t>R.  FRIULI V.G. ADD.IRPEF</t>
  </si>
  <si>
    <t>P.  A. TRENTO   ADD.IRPEF</t>
  </si>
  <si>
    <t>P.  A. BOLZANO  ADD.IRPEF</t>
  </si>
  <si>
    <t>R.  VENETO      ADD.IRPEF</t>
  </si>
  <si>
    <t>R.  LOMBARDIA   ADD.IRPEF</t>
  </si>
  <si>
    <t>R.  VALLE D'AOSTA ADD.IRPEF</t>
  </si>
  <si>
    <t>R.  SICILIA       ADD.IRPEF</t>
  </si>
  <si>
    <t>R.  LAZIO       IRAP AMM.PUBBL</t>
  </si>
  <si>
    <t>R.  ABRUZZO     IRAP AMM.PUBBL</t>
  </si>
  <si>
    <t>R.  CALABRIA    IRAP AMM.PUBBL</t>
  </si>
  <si>
    <t>R.  TOSCANA     IRAP AMM.PUBBL</t>
  </si>
  <si>
    <t>R.  MOLISE      IRAP AMM.PUBBL</t>
  </si>
  <si>
    <t>R.  PUGLIA      IRAP AMM.PUBBL</t>
  </si>
  <si>
    <t>R.  MARCHE      IRAP AMM.PUBBL</t>
  </si>
  <si>
    <t>R.  UMBRIA      IRAP AMM.PUBBL</t>
  </si>
  <si>
    <t>R.  LIGURIA     IRAP AMM.PUBBL</t>
  </si>
  <si>
    <t>R.  SARDEGNA    IRAP AMM.PUBBL</t>
  </si>
  <si>
    <t>R.  PIEMONTE    IRAP AMM.PUBBL</t>
  </si>
  <si>
    <t>R.  CAMPANIA    IRAP AMM.PUBBL</t>
  </si>
  <si>
    <t>R.  BASILICATA  IRAP AMM.PUBBL</t>
  </si>
  <si>
    <t>R.  EMILIA R.   IRAP AMM.PUBBL</t>
  </si>
  <si>
    <t>R.  FRIULI V.G. IRAP AMM.PUBBL</t>
  </si>
  <si>
    <t>P. A. TRENTO    IRAP AMM.PUBBL</t>
  </si>
  <si>
    <t>P. A. BOLZANO   IRAP AMM.PUBBL</t>
  </si>
  <si>
    <t>R.  VENETO      IRAP AMM.PUBBL</t>
  </si>
  <si>
    <t>R.  LOMBARDIA   IRAP AMM.PUBBL</t>
  </si>
  <si>
    <t>R.VALLE D'AOSTA IRAP AMM.PUBBL</t>
  </si>
  <si>
    <t>R.  SICILIA     IRAP AMM.PUBBL</t>
  </si>
  <si>
    <t>ARTIGIANCASSA FONDI REGIONALI</t>
  </si>
  <si>
    <t>REG CAMPANIA ART2 C48 L.244-07</t>
  </si>
  <si>
    <t>REGIONE LAZIO ART2 C48 L244-07</t>
  </si>
  <si>
    <t>REG ABRUZZO-PROG IPA ADRIATICO</t>
  </si>
  <si>
    <t>Missione</t>
  </si>
  <si>
    <t>Competenza</t>
  </si>
  <si>
    <t>Residui</t>
  </si>
  <si>
    <t>Organi costituzionali, a rilevanza costituzionale e Presidenza del Consiglio dei ministri</t>
  </si>
  <si>
    <t>Amministrazione generale e supporto alla rappresentanza generale di Governo e dello Stato sul territorio</t>
  </si>
  <si>
    <t>Relazioni finanziarie con le autonomie territoriali</t>
  </si>
  <si>
    <t>L'Italia in Europa e nel mondo</t>
  </si>
  <si>
    <t>Difesa e sicurezza del territorio</t>
  </si>
  <si>
    <t>Giustizia</t>
  </si>
  <si>
    <t>Ordine pubblico e sicurezza</t>
  </si>
  <si>
    <t>Soccorso civile</t>
  </si>
  <si>
    <t>Agricoltura, politiche agroalimentari e pesca</t>
  </si>
  <si>
    <t>Energia e diversificazione delle fonti energetiche</t>
  </si>
  <si>
    <t>Competitivita' e sviluppo delle imprese</t>
  </si>
  <si>
    <t>Regolazione dei mercati</t>
  </si>
  <si>
    <t>Diritto alla mobilita' e sviluppo dei sistemi di trasporto</t>
  </si>
  <si>
    <t>Infrastrutture pubbliche e logistica</t>
  </si>
  <si>
    <t>Comunicazioni</t>
  </si>
  <si>
    <t>Commercio internazionale ed internazionalizzazione del sistema produttivo</t>
  </si>
  <si>
    <t>Ricerca e innovazione</t>
  </si>
  <si>
    <t>Sviluppo sostenibile e tutela del territorio e dell'ambiente</t>
  </si>
  <si>
    <t>Casa e assetto urbanistico</t>
  </si>
  <si>
    <t>Tutela della salute</t>
  </si>
  <si>
    <t>Tutela e valorizzazione dei beni e attivita' culturali e paesaggistici</t>
  </si>
  <si>
    <t>Istruzione scolastica</t>
  </si>
  <si>
    <t>Istruzione universitaria e formazione post-universitaria</t>
  </si>
  <si>
    <t>Diritti sociali, politiche sociali e famiglia</t>
  </si>
  <si>
    <t>Politiche previdenziali</t>
  </si>
  <si>
    <t>Politiche per il lavoro</t>
  </si>
  <si>
    <t>Immigrazione, accoglienza e garanzia dei diritti</t>
  </si>
  <si>
    <t>Sviluppo e riequilibrio territoriale</t>
  </si>
  <si>
    <t>Politiche economico-finanziarie e di bilancio e tutela della finanza pubblica</t>
  </si>
  <si>
    <t>Giovani e sport</t>
  </si>
  <si>
    <t>Turismo</t>
  </si>
  <si>
    <t>Servizi istituzionali e generali delle amministrazioni pubbliche</t>
  </si>
  <si>
    <t>Fondi da ripartire</t>
  </si>
  <si>
    <t>Debito pubblico</t>
  </si>
  <si>
    <t>Redditi da lavoro dipendente</t>
  </si>
  <si>
    <t>Consumi intermedi</t>
  </si>
  <si>
    <t>Imposte pagate sulla produzione</t>
  </si>
  <si>
    <t>Trasferimenti correnti ad amministrazioni pubbliche</t>
  </si>
  <si>
    <t>Trasferimenti correnti a famiglie e istituzioni sociali private</t>
  </si>
  <si>
    <t>Trasferimenti correnti a imprese</t>
  </si>
  <si>
    <t>Trasferimenti correnti a estero</t>
  </si>
  <si>
    <t>Risorse proprie unione europea</t>
  </si>
  <si>
    <t>Interessi passivi e redditi da capitale</t>
  </si>
  <si>
    <t>Poste correttive e compensative</t>
  </si>
  <si>
    <t>Ammortamenti</t>
  </si>
  <si>
    <t>Altre uscite correnti</t>
  </si>
  <si>
    <t>Investimenti fissi lordi e acquisti di terreni</t>
  </si>
  <si>
    <t>Contributi agli investimenti ad imprese</t>
  </si>
  <si>
    <t>Contributi agli investimenti a famiglie e istituzioni sociali private</t>
  </si>
  <si>
    <t>Contributi agli investimenti a estero</t>
  </si>
  <si>
    <t>Altri trasferimenti in conto capitale</t>
  </si>
  <si>
    <t>Acquisizioni di attivita' finanziarie</t>
  </si>
  <si>
    <t>Rimborso passivita' finanziarie</t>
  </si>
  <si>
    <t>Categoria economica</t>
  </si>
  <si>
    <t>Ordini di Pagare</t>
  </si>
  <si>
    <t>Ordini di Accreditamento</t>
  </si>
  <si>
    <t>Ruoli di Spesa fissa</t>
  </si>
  <si>
    <t>Note di Imputazione</t>
  </si>
  <si>
    <t>Erario</t>
  </si>
  <si>
    <t>Tesoreria</t>
  </si>
  <si>
    <t>Esterno</t>
  </si>
  <si>
    <t>Spesa Secondaria del Funzionario Delegato</t>
  </si>
  <si>
    <t>Stipendi</t>
  </si>
  <si>
    <t>Classificazione economica</t>
  </si>
  <si>
    <t>MINISTERI</t>
  </si>
  <si>
    <t>TITOLO I - SPESE CORRENTI</t>
  </si>
  <si>
    <t>Ministero dell'economia e delle finanze</t>
  </si>
  <si>
    <t>Ministero dello sviluppo economico</t>
  </si>
  <si>
    <t>Ministero del lavoro e delle politiche sociali</t>
  </si>
  <si>
    <t>Ministero della giustizia</t>
  </si>
  <si>
    <t>Ministero degli affari esteri e della cooperazione internazionale</t>
  </si>
  <si>
    <t>Ministero dell'istruzione, dell'universita' e della ricerca</t>
  </si>
  <si>
    <t>Ministero dell'interno</t>
  </si>
  <si>
    <t>Ministero dell'ambiente e della tutela del territorio e del mare</t>
  </si>
  <si>
    <t>Ministero delle infrastrutture e dei trasporti</t>
  </si>
  <si>
    <t>Ministero della difesa</t>
  </si>
  <si>
    <t>Ministero della salute</t>
  </si>
  <si>
    <t>TOTALE  TITOLO I - SPESE CORRENTI</t>
  </si>
  <si>
    <t>TITOLO II - SPESE IN CONTO CAPITALE</t>
  </si>
  <si>
    <t>TOTALE  TITOLO II - SPESE IN CONTO CAPITALE</t>
  </si>
  <si>
    <t>TITOLO I - ENTRATE TRIBUTARIE</t>
  </si>
  <si>
    <t>CATEGORIA I - IMPOSTE SUL PATRIMONIO E SUL REDDITO</t>
  </si>
  <si>
    <t>Imposta sul reddito delle persone fisiche</t>
  </si>
  <si>
    <t>Imposta sul reddito delle società</t>
  </si>
  <si>
    <t>Imposta sostitutiva delle imposte sui redditi nonchè ritenute sugli interessi e altri redditi di capitale</t>
  </si>
  <si>
    <t>imposte sostitutive previste dall'articolo 3, commi 160, 161 e 162 della legge 23 dicembre 1996, n.662</t>
  </si>
  <si>
    <t>Imposta municipale propria riservata all'erario derivante dagli immobili ad uso produttivo classificati nel gruppo catastale D</t>
  </si>
  <si>
    <t>Imposta sulle riserve matematiche dei rami vita delle società ed enti che esercitano attività assicurativa</t>
  </si>
  <si>
    <t>Imposte dirette derivanti dalla definizione di pendenze e controversie tributarie</t>
  </si>
  <si>
    <t>Imposta sostitutiva sui redditi di cui all'art.44, comma 1, lettera g-quater del testo unico delle imposte sui redditi</t>
  </si>
  <si>
    <t>Imposta sostitutiva delle imposte sui redditi per la rideterminazione dei valori di acquisto di partecipazioni non negoziate nei mercati regolamentati</t>
  </si>
  <si>
    <t>Imposta sostitutiva delle imposte sui redditi per la rideterminazione dei valori di acquisto dei terreni edificabili</t>
  </si>
  <si>
    <t>Ritenute sui contributi degli enti pubblici sui premi, sulle vincite e sui capitali di assicurazioni sulla vita</t>
  </si>
  <si>
    <t>Imposta sostitutiva delle imposte sui redditi da applicare ai fondi pensione ed alle altre forme pensionistiche complementari ed individuali</t>
  </si>
  <si>
    <t>Versamento del contributo di solidarietà del 3%, sulla parte di reddito complessivo eccedente l'importo di 300.000 euro lordi annui, di cui al decreto legge n. 138 del 2011, articolo 2, comma 2</t>
  </si>
  <si>
    <t>Imposta sostitutiva sui redditi derivanti dalla rivalutazione dei fondi per il trattamento di fine rapporto e dai rendimenti attribuiti ai fondi di previdenza</t>
  </si>
  <si>
    <t>Versamenti delle somme dovute in base all'invito al contraddittorio in attuazione della procedura di collaborazione volontaria per l'emersione delle attività finanziarie e patrimoniali costituite o detenute fuori del territorio dello Stato</t>
  </si>
  <si>
    <t>Quota del 35 per cento dell'imposta unica sui giuochi di abilità e sui concorsi pronostici</t>
  </si>
  <si>
    <t>Imposta sul valore delle attività finanziarie detenute all'estero dalle persone fisiche residenti nel territorio dello stato, prevista dal decreto legge n. 201 del 2011, articolo 19, comma 18</t>
  </si>
  <si>
    <t>Altre entrate Categoria I</t>
  </si>
  <si>
    <t>CATEGORIA II - TASSE ED IMPOSTE SUGLI AFFARI</t>
  </si>
  <si>
    <t>Imposta sul valore aggiunto</t>
  </si>
  <si>
    <t>Imposta di bollo</t>
  </si>
  <si>
    <t>Imposta di registro</t>
  </si>
  <si>
    <t>Imposta sulle assicurazioni</t>
  </si>
  <si>
    <t>Canoni di abbonamento alle radio audizioni circolari e alla televisione</t>
  </si>
  <si>
    <t>Tasse automobilistiche</t>
  </si>
  <si>
    <t>Imposta sulle successioni e donazioni</t>
  </si>
  <si>
    <t>Tasse e imposte ipotecarie</t>
  </si>
  <si>
    <t>Tasse sulle concessioni governative escluse quelle per la licenza di porto d'armi anche per uso di caccia</t>
  </si>
  <si>
    <t>Diritti catastali e di scritturato</t>
  </si>
  <si>
    <t>Imposta sulle transazioni finanziarie</t>
  </si>
  <si>
    <t>Imposta sostitutiva delle imposte di registro, di bollo, ipotecarie e catastali e delle tasse sulle concessioni governative</t>
  </si>
  <si>
    <t>Quota del 25 per cento dell'imposta unica sui giuochi di abilità e sui concorsi pronostici</t>
  </si>
  <si>
    <t>Imposta sugli intrattenimenti</t>
  </si>
  <si>
    <t>Tasse di pubblico insegnamento</t>
  </si>
  <si>
    <t>Entrate derivanti dalla definizione delle situazioni e pendenze in materia di imposte indirette</t>
  </si>
  <si>
    <t>Altre entrate Categoria II</t>
  </si>
  <si>
    <t>CATEGORIA III - IMPOSTE SULLA PRODUZIONE, SUI CONSUMI E DOGANE</t>
  </si>
  <si>
    <t>Accisa sui prodotti energetici, loro derivati e prodotti analoghi</t>
  </si>
  <si>
    <t>Accisa sul gas naturale per combustione</t>
  </si>
  <si>
    <t>Accisa sull'energia elettrica</t>
  </si>
  <si>
    <t>Accisa e imposta erariale di consumo sulla birra</t>
  </si>
  <si>
    <t>Accisa e imposta erariale di consumo sugli spiriti</t>
  </si>
  <si>
    <t>Accisa e imposta erariale di consumo sui gas incondensabili delle raffinerie e delle fabbriche che comunque lavorano prodotti petroliferi resi liquidi con la compressione</t>
  </si>
  <si>
    <t>Imposta di consumo sugli oli lubrificanti e sui bitumi di petrolio</t>
  </si>
  <si>
    <t>Sovrimposta di confine sui gas incondensabili di prodotti petroliferi e sui gas stessi resi liquidi con la compressione</t>
  </si>
  <si>
    <t>Accisa sul carbone, lignite e coke di carbon fossile utilizzati per carburazione o combustione</t>
  </si>
  <si>
    <t>Proventi derivanti dalla vendita dei denaturanti, dei prodotti soggetti ad accisa e imposta erariale di consumo e dalla vendita dei contrassegni di Stato per recipienti contenenti prodotti alcoolici, nonchè per i surrogati di caffè e per le relative miscele</t>
  </si>
  <si>
    <t>Sovrimposte di confine (escluse le sovrimposte sugli oli minerali, loro derivati e prodotti analoghi, sui gas incondensabili di prodotti petroliferi e sui gas stessi resi liquidi con la compressione)</t>
  </si>
  <si>
    <t>Altre entrate Categoria III</t>
  </si>
  <si>
    <t>CATEGORIA IV - MONOPOLI</t>
  </si>
  <si>
    <t>Imposta sul consumo dei tabacchi</t>
  </si>
  <si>
    <t>Altre entrate Categoria IV</t>
  </si>
  <si>
    <t>CATEGORIA V - LOTTO, LOTTERIE ED ALTRE ATTIVITA' DI GIUOCO</t>
  </si>
  <si>
    <t>Proventi del lotto</t>
  </si>
  <si>
    <t>Prelievo erariale dovuto ai sensi del decreto legge 30 settembre 2003, n. 269, sugli apparecchi e congegni di gioco, di cui all'art. 110, comma 6, del regio decreto n. 773 del 1931</t>
  </si>
  <si>
    <t>Proventi delle attività di giuoco</t>
  </si>
  <si>
    <t>Quota del 40 per cento dell'imposta unica sui giuochi di abilità e sui concorsi pronostici</t>
  </si>
  <si>
    <t>Diritto fisso erariale sui concorsi pronostici</t>
  </si>
  <si>
    <t>Altre entrate Categoria V</t>
  </si>
  <si>
    <t>TITOLO II - ENTRATE EXTRA-TRIBUTARIE</t>
  </si>
  <si>
    <t>CATEGORIA VI - PROVENTI SPECIALI</t>
  </si>
  <si>
    <t>Tasse e diritti marittimi</t>
  </si>
  <si>
    <t>Entrate derivanti da tributi speciali, riscossi per i servizi resi dal Ministero dell'Economia e delle Finanze</t>
  </si>
  <si>
    <t>Altre entrate Categoria VI</t>
  </si>
  <si>
    <t>CATEGORIA VII - PROVENTI DI SERVIZI PUBBLICI MINORI</t>
  </si>
  <si>
    <t>Proventi derivanti dalla vendita dei biglietti delle lotterie nazionali ad estrazione istantanea</t>
  </si>
  <si>
    <t>Entrate eventuali e diverse del Ministero dell'Economia e delle Finanze già di pertinenza del Ministero del Tesoro, del Bilancio e della Programmazione Economica</t>
  </si>
  <si>
    <t>Proventi derivanti dal gioco del bingo</t>
  </si>
  <si>
    <t>Entrate derivanti da attività e servizi di telecomunicazione ad uso privato, da servizi resi a vario titolo e da sanzioni pecuniarie per illeciti amministrativi, indennità e interessi di mora</t>
  </si>
  <si>
    <t>Quota del 20 per cento delle sanzioni pecuniarie riscosse in materia di imposte dirette da destinare ai fondi di previdenza per il personale dell'ex Ministero delle Finanze ed al fondo di assistenza per i finanzieri per scopi istituzionali</t>
  </si>
  <si>
    <t>Proventi relativi ai canoni di concessione per la gestione della rete telematica relativa agli apparecchi da divertimento ed intrattenimento ed ai giochi numerici a totalizzatore nazionale</t>
  </si>
  <si>
    <t>Oblazioni e condanne alle pene pecuniarie per contravvenzioni alle norme per la tutela delle strade e per la circolazione</t>
  </si>
  <si>
    <t>Ritenuta del 6 per cento sulle vincite del gioco del lotto</t>
  </si>
  <si>
    <t>Multe, ammende e sanzioni amministrative inflitte dalle autorità giudiziarie ed amministrative con esclusione di quelle aventi natura tributaria</t>
  </si>
  <si>
    <t>Risorse del fondo unico giustizia</t>
  </si>
  <si>
    <t>Altre entrate Categoria VII</t>
  </si>
  <si>
    <t>CATEGORIA VIII - PROVENTI DEI BENI DELLO STATO</t>
  </si>
  <si>
    <t>Versamento del canone annuo sui ricavi conseguiti dalle subconcessioni collegate all'utilizzo del sedime autostradale e dalle altre attività collaterali svolte dai concessionari autostradali</t>
  </si>
  <si>
    <t>Proventi dei beni demaniali esclusi quelli derivanti dai beni del Demanio idrico</t>
  </si>
  <si>
    <t>Somme corrispondenti all'incremento dell'aliquota di prodotto dovuto annualmente dal titolare unico o contitolare di ciascuna concessione per le produzioni di idrocarburi liquidi e gassosi estratti in mare</t>
  </si>
  <si>
    <t>Diritti erariali sui permessi di prospezione e di ricerca mineraria e sulle concessioni di esercizio di coltivazione di miniere e cave. canoni sui permessi di prospezione e di ricerca mineraria e sulle concessioni dell'esercizio di coltivazioni di miniere e cave. aliquote in valore del prodotto (royalties) da corrispondersi allo Stato dai concessionari di coltivazioni di idrocarburi liquidi e gassosi nella terraferma, nel mare territoriale e nella piattaforma continentale</t>
  </si>
  <si>
    <t>Redditi di beni immobili patrimoniali per affitti, concessioni e canoni vari, compresi quelli derivanti dall'utilizzazione di alloggi in fabbricati dello Stato situati all'estero. Interessi sul residuo prezzo capitale di beni venduti. Altri introiti relativi ai beni del patrimonio immobiliare</t>
  </si>
  <si>
    <t>Entrate eventuali diverse della Direzione Generale del Demanio</t>
  </si>
  <si>
    <t>Proventi delle miniere e delle sorgenti termali e minerali pertinenti allo Stato</t>
  </si>
  <si>
    <t>Entrate derivanti dalla regolarizzazione di occupazioni sul Demanio marittimo</t>
  </si>
  <si>
    <t>Altre entrate Categoria VIII</t>
  </si>
  <si>
    <t>CATEGORIA IX - PRODOTTI NETTI DI AZIENDE AUTONOME ED UTILI DI GESTIONI</t>
  </si>
  <si>
    <t>Dividendi dovuti dalle Società per Azioni derivate dalla trasformazione degli Enti Pubblici nonchè utili da versare da parte degli Enti Pubblici in base a disposizioni normative o statutarie</t>
  </si>
  <si>
    <t>CATEGORIA X - INTERESSI SU ANTICIPAZIONI E CREDITI VARI DEL TESORO</t>
  </si>
  <si>
    <t>Versamento da parte degli enti territoriali degli interessi dovuti sulle somme anticipate dallo stato, ai sensi del d.l. 35/2013 e del d.l. 66/2014</t>
  </si>
  <si>
    <t>Somme dovute dalla Banca d'Italia a titolo di eccedenza del rendimento di tutte le attività nei confronti del Tesoro e a titolo di remunerazione del saldo relativo al conto "Disponibilità del Tesoro per il Servizio di Tesoreria", nonché introiti relativi ad eventuali interventi sulla Gestione del Debito</t>
  </si>
  <si>
    <t>Interessi relativi alla riscossione delle Imposte Dirette</t>
  </si>
  <si>
    <t>Altre entrate Categoria X</t>
  </si>
  <si>
    <t>CATEGORIA XI - RICUPERI, RIMBORSI E CONTRIBUTI</t>
  </si>
  <si>
    <t>Rimborsi e concorsi diversi dovuti dagli Enti Territoriali</t>
  </si>
  <si>
    <t>Somme da introitare per il finanziamento dell'Assistenza Sanitaria</t>
  </si>
  <si>
    <t>Sanzioni relative alla riscossione delle Imposte Dirette</t>
  </si>
  <si>
    <t>Sanzioni relative alla riscossione delle Imposte Indirette</t>
  </si>
  <si>
    <t>Rimborso da parte delle Comunità Europee delle spese di riscossione delle risorse proprie</t>
  </si>
  <si>
    <t>Contributo unificato di iscrizione a ruolo nei procedimenti giurisdizionali, con esclusione di quelli relativi al processo tributario</t>
  </si>
  <si>
    <t>Somme prelevate dai Conti Correnti di Tesoreria del Fondo di Rotazione per l'attuazione delle Politiche Comunitarie istituito presso il Ministero dell'Economia e delle Finanze</t>
  </si>
  <si>
    <t>Versamento del contributo amministrativo dovuto per il rilascio del passaporto ordinario</t>
  </si>
  <si>
    <t>Altre entrate Categoria XI</t>
  </si>
  <si>
    <t>CATEGORIA XII - PARTITE CHE SI COMPENSANO NELLA SPESA</t>
  </si>
  <si>
    <t>Dazi della Tariffa Doganale Comune (T.D.C.) ed altri diritti fissati dalle Istituzioni della Unione Europea</t>
  </si>
  <si>
    <t>Altre entrate Categoria XII</t>
  </si>
  <si>
    <t>TITOLO III - ALIENAZIONE ED AMMORTAMENTO DI BENI PATRIMONIALI E RISCOSSIONE DI CREDITI</t>
  </si>
  <si>
    <t>CATEGORIA XIII - VENDITA DI BENI ED AFFRANCAZIONE DI CANONI</t>
  </si>
  <si>
    <t>Introiti derivanti dalle dismissioni degli immobili in uso al ministero della difesa, inclusi quelli di carattere residenziale</t>
  </si>
  <si>
    <t>Versamenti relativi al controvalore dei Titoli di Stato, ai proventi relativi alla vendita di Partecipazioni dello Stato, nonchè ad entrate straordinarie dello Stato nei limiti stabiliti dalla legge, da destinare al Fondo per l'Ammortamento dei Titoli di Stato</t>
  </si>
  <si>
    <t>Entrate per prezzo capitale della vendita dei beni immobili dello Stato</t>
  </si>
  <si>
    <t>Altre entrate Categoria XIII</t>
  </si>
  <si>
    <t>CATEGORIA XV - RIMBORSO DI ANTICIPAZIONI E DI CREDITI VARI DEL TESORO</t>
  </si>
  <si>
    <t>Altre entrate Categoria XV</t>
  </si>
  <si>
    <t>TITOLO IV - ACCENSIONE DI PRESTITI</t>
  </si>
  <si>
    <t>Ricavo netto delle emissioni di titoli del debito pubblico e dei prestiti interni ed internazionali</t>
  </si>
  <si>
    <t>LIGESTRA S.R.L</t>
  </si>
  <si>
    <t>Contributi agli investimenti ad amministrazioni pubbliche</t>
  </si>
  <si>
    <t>Versamento da parte dell'Inps e dell'Inail dei fondi riscossi e già destinati per legge all'Onpi da ripartire tra le Regioni ai sensi dell'articolo 1 duodecies della legge 21 ottobre 1978, n.641</t>
  </si>
  <si>
    <t>P.A. TRENTO -RIS.CEE-COF.NAZ.</t>
  </si>
  <si>
    <t>Versamento da parte degli enti territoriali della quota di capitale delle somme anticipate dallo stato, ai sensi del decreto-legge 35 del 2013 e del decreto legge 66 del 2014, da destinare al fondo ammortamento dei titoli di stato</t>
  </si>
  <si>
    <t>INVITALIA ART.1 C.17 DL 91-17</t>
  </si>
  <si>
    <t>REGOLAMENTO UE LEGGE 28-12-2015, N. 208</t>
  </si>
  <si>
    <t>TITOLO III - RIMBORSO PASSIVITA' FINANZIARIE</t>
  </si>
  <si>
    <t>TOTALE  TITOLO III - RIMBORSO PASSIVITA' FINANZIARIE</t>
  </si>
  <si>
    <t>Monete da                        €   2,00</t>
  </si>
  <si>
    <t>Monete d'oro da             € 20,00</t>
  </si>
  <si>
    <t>Monete d'oro da             € 50,00</t>
  </si>
  <si>
    <t>Categoria eonomica</t>
  </si>
  <si>
    <t xml:space="preserve">   Redditi da lavoro dipendente</t>
  </si>
  <si>
    <t xml:space="preserve">               Retribuzioni lorde in denaro</t>
  </si>
  <si>
    <t xml:space="preserve">               Retribuzioni in natura</t>
  </si>
  <si>
    <t xml:space="preserve">               Contributi sociali effettivi a carico del datore di lavoro</t>
  </si>
  <si>
    <t xml:space="preserve">               Contributi sociali figurativi a carico del datore di lavoro</t>
  </si>
  <si>
    <t xml:space="preserve">   Consumi intermedi</t>
  </si>
  <si>
    <t xml:space="preserve">               Acquisto di beni</t>
  </si>
  <si>
    <t xml:space="preserve">               Acquisto di servizi effettivi</t>
  </si>
  <si>
    <t xml:space="preserve">   Imposte pagate sulla produzione</t>
  </si>
  <si>
    <t xml:space="preserve">               Imposte pagate sulla produzione</t>
  </si>
  <si>
    <t xml:space="preserve">   Trasferimenti correnti ad amministrazioni pubbliche</t>
  </si>
  <si>
    <t xml:space="preserve">               Amministrazioni centrali</t>
  </si>
  <si>
    <t xml:space="preserve">                        Organi costituzionali a rilevanza costituzionale e amministrazioni statali</t>
  </si>
  <si>
    <t xml:space="preserve">                        Enti produttori di servizi economici e di regolazione dell'attivita' economica</t>
  </si>
  <si>
    <t xml:space="preserve">                        Enti produttori di servizi assistenziali, ricreativi e culturali</t>
  </si>
  <si>
    <t xml:space="preserve">                        Enti di ricerca</t>
  </si>
  <si>
    <t xml:space="preserve">               Amministrazioni locali</t>
  </si>
  <si>
    <t xml:space="preserve">                        Regioni</t>
  </si>
  <si>
    <t xml:space="preserve">                        Comuni e province</t>
  </si>
  <si>
    <t xml:space="preserve">                        Enti produttori di servizi sanitari</t>
  </si>
  <si>
    <t xml:space="preserve">                        Enti locali produttori di servizi economici e di regolazione dell'attivita' economica</t>
  </si>
  <si>
    <t xml:space="preserve">                        Enti locali produttori di servizi assistenziali ricreativi e culturali</t>
  </si>
  <si>
    <t xml:space="preserve">                        Province comuni - devoluzione di tributi erariali</t>
  </si>
  <si>
    <t xml:space="preserve">               Enti di previdenza</t>
  </si>
  <si>
    <t xml:space="preserve">   Trasferimenti correnti a famiglie e istituzioni sociali private</t>
  </si>
  <si>
    <t xml:space="preserve">               Prestazioni sociali in denaro</t>
  </si>
  <si>
    <t xml:space="preserve">               Trasferimenti sociali in natura</t>
  </si>
  <si>
    <t xml:space="preserve">               Altri trasferimenti</t>
  </si>
  <si>
    <t xml:space="preserve">   Trasferimenti correnti a imprese</t>
  </si>
  <si>
    <t xml:space="preserve">               Contributi ai prodotti e alla produzione</t>
  </si>
  <si>
    <t xml:space="preserve">               Altri trasferimenti a imprese</t>
  </si>
  <si>
    <t xml:space="preserve">   Trasferimenti correnti a estero</t>
  </si>
  <si>
    <t xml:space="preserve">               Trasferimenti correnti a estero</t>
  </si>
  <si>
    <t xml:space="preserve">   Risorse proprie unione europea</t>
  </si>
  <si>
    <t xml:space="preserve">               Risorse proprie unione europea</t>
  </si>
  <si>
    <t xml:space="preserve">   Interessi passivi e redditi da capitale</t>
  </si>
  <si>
    <t xml:space="preserve">               Interessi passivi</t>
  </si>
  <si>
    <t xml:space="preserve">   Poste correttive e compensative</t>
  </si>
  <si>
    <t xml:space="preserve">               Restituzioni e rimborso di imposte</t>
  </si>
  <si>
    <t xml:space="preserve">               Vincite lotto</t>
  </si>
  <si>
    <t xml:space="preserve">               Altre poste correttive e compensative</t>
  </si>
  <si>
    <t xml:space="preserve">   Ammortamenti</t>
  </si>
  <si>
    <t xml:space="preserve">               Beni mobili</t>
  </si>
  <si>
    <t xml:space="preserve">               Beni immobili</t>
  </si>
  <si>
    <t xml:space="preserve">   Altre uscite correnti</t>
  </si>
  <si>
    <t xml:space="preserve">               Premi di assicurazione</t>
  </si>
  <si>
    <t xml:space="preserve">               Altre uscite correnti</t>
  </si>
  <si>
    <t xml:space="preserve">   Investimenti fissi lordi e acquisti di terreni</t>
  </si>
  <si>
    <t xml:space="preserve">               Investimenti fissi lordi</t>
  </si>
  <si>
    <t xml:space="preserve">               Acquisti di terreni e beni materiali non prodotti</t>
  </si>
  <si>
    <t xml:space="preserve">   Contributi agli investimenti ad amministrazioni pubbliche</t>
  </si>
  <si>
    <t xml:space="preserve">                        Enti locali produttori di servizi assistenziali, ricreativi e culturali</t>
  </si>
  <si>
    <t xml:space="preserve">               Enti di previdenza e assistenza sociale</t>
  </si>
  <si>
    <t xml:space="preserve">   Contributi agli investimenti ad imprese</t>
  </si>
  <si>
    <t xml:space="preserve">               Imprese private</t>
  </si>
  <si>
    <t xml:space="preserve">               Imprese pubbliche</t>
  </si>
  <si>
    <t xml:space="preserve">   Contributi agli investimenti a famiglie e istituzioni sociali private</t>
  </si>
  <si>
    <t xml:space="preserve">               Famiglie e istituzioni sociali private</t>
  </si>
  <si>
    <t xml:space="preserve">   Contributi agli investimenti a estero</t>
  </si>
  <si>
    <t xml:space="preserve">               Estero</t>
  </si>
  <si>
    <t xml:space="preserve">   Altri trasferimenti in conto capitale</t>
  </si>
  <si>
    <t xml:space="preserve">               Amministrazioni pubbliche</t>
  </si>
  <si>
    <t xml:space="preserve">               Imprese</t>
  </si>
  <si>
    <t xml:space="preserve">   Acquisizioni di attivita' finanziarie</t>
  </si>
  <si>
    <t xml:space="preserve">               Biglietti, monete, depositi, oro monetario</t>
  </si>
  <si>
    <t xml:space="preserve">               Titoli diversi dalle azioni</t>
  </si>
  <si>
    <t xml:space="preserve">               Concessione di prestiti</t>
  </si>
  <si>
    <t xml:space="preserve">               Azioni e altre partecipazioni</t>
  </si>
  <si>
    <t xml:space="preserve">               Altri conti attivi</t>
  </si>
  <si>
    <t xml:space="preserve">   Rimborso passivita' finanziarie</t>
  </si>
  <si>
    <t xml:space="preserve">               Titoli</t>
  </si>
  <si>
    <t xml:space="preserve">               Prestiti</t>
  </si>
  <si>
    <t>Diritti dovuti in relazione alle operazioni tecniche e tecnico-amministrative</t>
  </si>
  <si>
    <t>Versamento di somme da parte dei concessionari di gioco praticato mediante apparecchi di cui all'articolo 110, c. 6,  t.u. di cui al r. d. 18 giugno 1931, n. 773</t>
  </si>
  <si>
    <t>Versamento della quota interessi delle rate dei mutui erogati dalla Cassa Depositi e Prestiti trasferiti al Ministero dell'Economia e delle Finanze da destinare al pagamento degli interessi relativi ai Buoni fruttiferi postali</t>
  </si>
  <si>
    <t>Somme provenienti dalle riduzioni di spesa derivanti dall'adozione delle misure di cui all'articolo 8, comma 3, del decreto-legge 6 luglio 2012, n. 95, e successive modificazioni, versate dagli Enti e dagli Organismi anche costituiti in forma societaria, dotati di autonomia finanziaria</t>
  </si>
  <si>
    <t>Versamento della quota capitale delle rate dei mutui erogati dalla Cassa Depositi e Prestiti</t>
  </si>
  <si>
    <t>CATEGORIA XX - ACCENSIONE DI PRESTITI</t>
  </si>
  <si>
    <t xml:space="preserve">                        Amministrazioni centrali</t>
  </si>
  <si>
    <t>CONSAP SPA ART 1 C.348 L232-16</t>
  </si>
  <si>
    <t>SINDACI PA E CT STRAORD.ESIGEN</t>
  </si>
  <si>
    <t>MAE DGUE RIMBORSI COMMISS UE</t>
  </si>
  <si>
    <t>DT OP AEREI A6 C2 D. LVO 30-13</t>
  </si>
  <si>
    <t>DT IM FISSI A19 C2 D LVO 30-13</t>
  </si>
  <si>
    <t>Altre entrate Categoria IX</t>
  </si>
  <si>
    <t>FONDO EUROP INV PROGR INIZ PMI</t>
  </si>
  <si>
    <t>CONI</t>
  </si>
  <si>
    <t>SPORT E SALUTE SPA</t>
  </si>
  <si>
    <t>INPS REDD PEN CIT A 12 DL 4-19</t>
  </si>
  <si>
    <t>AGENZIA NAZ GIOVANI L 662-96</t>
  </si>
  <si>
    <t>Proventi derivanti dalla messa all'asta delle quantità di quote di emissione di gas ad effetto serra, determinate con decisione della commissione europea, direttiva 2003/87/ce</t>
  </si>
  <si>
    <t>FUNIVIE SPA</t>
  </si>
  <si>
    <t>PROGRAMMI COMUNITARI UFFICI PERIFERICI MIBACT</t>
  </si>
  <si>
    <t xml:space="preserve">Conti di soggetti esterni alla P.A. </t>
  </si>
  <si>
    <t xml:space="preserve">Conti correnti di enti della P. A. </t>
  </si>
  <si>
    <t xml:space="preserve">Contabilità speciali di T.U. </t>
  </si>
  <si>
    <t>Monete d'oro da             € 10,00</t>
  </si>
  <si>
    <t>Quota dei proventi derivanti dalle operazioni di dismissione di cui all'art.1, comma 1312 - legge n. 296/2006 da destinare ai sensi del comma 1314 del medesimo articolo, al rifinanziamento della legge n. 477 del 1998, per la ristrutturazione, il resturo e la manutenzione straordinaria degli immobili ubicati all'estero</t>
  </si>
  <si>
    <t>INVITALIA GAR A3 C3 DM22-12-17</t>
  </si>
  <si>
    <t>INVITALIA EROGA3 C3 DM22-12-17</t>
  </si>
  <si>
    <t>PROGRAMMI COMUNITARI PREFETTURE</t>
  </si>
  <si>
    <t>Ministero delle politiche agricole alimentari e forestali</t>
  </si>
  <si>
    <t>Ministero per i beni e le attivita' culturali e per il turismo</t>
  </si>
  <si>
    <t>Imposta sostitutiva dell'imposta sul reddito delle persone fisiche e delle relative addizionali, nonchè delle imposte di registro e di bollo sul 
contratto di locazione (cedolare secca)</t>
  </si>
  <si>
    <t xml:space="preserve"> </t>
  </si>
  <si>
    <t>MEF-GARAN CARIGE DL1-19 A22-C3</t>
  </si>
  <si>
    <t>INPS FONDI GAR. APE L.232-2016 E TFS L. 26-2019</t>
  </si>
  <si>
    <t>al 31 dicembre 2019</t>
  </si>
  <si>
    <t>al  31 dicembre 2019</t>
  </si>
  <si>
    <t>Altre rettifiche</t>
  </si>
  <si>
    <t>Al 31 Dicembre 2019</t>
  </si>
  <si>
    <t>CASSA SPEC.CONTO NUMISMATICO</t>
  </si>
  <si>
    <t>RETE FERROVIARIA ITALIANA</t>
  </si>
  <si>
    <t>GEST.GOVERNATIVE FERRO LACUALI</t>
  </si>
  <si>
    <t>ISTITUTI SPECIALI BB.CC.</t>
  </si>
  <si>
    <t>SCUOLA SUPERIORE DELLA MAGISTRATURA</t>
  </si>
  <si>
    <t>POSTE - PAG.PENSIONI DI STATO</t>
  </si>
  <si>
    <t>POSTE - PAG.SPESE GIUSTIZIA</t>
  </si>
  <si>
    <t>POSTE - PAG.TITOLI P-C. TESORO</t>
  </si>
  <si>
    <t>DEPOSITI GOVERNATIVI CONTI ASSIMILABILI DM 26-06-2015</t>
  </si>
  <si>
    <t>ISTITUZIONI SCOLATICHE ART. 7 DL95-2012</t>
  </si>
  <si>
    <t>Agenzie fiscali</t>
  </si>
  <si>
    <t>AGENZIE FISCALI</t>
  </si>
  <si>
    <t>ENTE NAZIONALE PER IL MICROCREDITO</t>
  </si>
  <si>
    <t>AGENZ. NAZION. SICUREZZA VOLO</t>
  </si>
  <si>
    <t>AMMINISTRAZIONI CENTRALI</t>
  </si>
  <si>
    <t>A. R. A. N.</t>
  </si>
  <si>
    <t>AG. NAZ. SICUREZZA FERROVIE E INF. STR. AUTOSTRAD.(ANSFISA)</t>
  </si>
  <si>
    <t>AGENZIA ITALIA DIGITALE</t>
  </si>
  <si>
    <t>ISPETTORATO NAZIONALE DEL LAVORO</t>
  </si>
  <si>
    <t>AGENZIA NAZIONALE POLITICHE ATTIVE DEL LAVORO</t>
  </si>
  <si>
    <t>AGENZIA NAZ. BENI SEQUEST. E CONFISC. ALLA CRIMIN. ORGANIZZ.</t>
  </si>
  <si>
    <t>REGISTRO AERON. ITALIANO</t>
  </si>
  <si>
    <t>E. N. I. T.</t>
  </si>
  <si>
    <t>AGENZIA PER LA COESIONE TERRITORIALE</t>
  </si>
  <si>
    <t>AGENZIA ITALIANA PER LA COOPERAZIONE ALLO SVILUPPO</t>
  </si>
  <si>
    <t>AUTORITA GARANTE CONCORRENZA E MERCATO</t>
  </si>
  <si>
    <t>AUTORITA NAZIONALE ANTICORRUZIONE</t>
  </si>
  <si>
    <t>AUTORITA PER LE GARANZIE NELLE COMUNICAZIONI</t>
  </si>
  <si>
    <t>AGENZIA NAZIONALE DI VALUTAZIONE DEL SISTEMA UNIVERSITARIO</t>
  </si>
  <si>
    <t>AUTORITA GARANTE PER L'INFANZIA E L'ADOLESCENZA</t>
  </si>
  <si>
    <t>AUTORITA DI REGOLAZIONE DEI TRASPORTI</t>
  </si>
  <si>
    <t>AUTORITA PER L ENERGIA ELETTRICA IL GAS E IL SISTEMA IDRICO</t>
  </si>
  <si>
    <t>GARANTE PER LA PROTEZIONE DEI DATI PERSONALI</t>
  </si>
  <si>
    <t>ORGANISMI PAGATORI AGEA</t>
  </si>
  <si>
    <t>COMITATO ITALIANO PARALIMPICO</t>
  </si>
  <si>
    <t>ACCADEMIA NAZIONALE LINCEI</t>
  </si>
  <si>
    <t>LEGA ITALIANA LOTTA TUMORI</t>
  </si>
  <si>
    <t>ACCADEMIA DELLA CRUSCA</t>
  </si>
  <si>
    <t>SCUOLA ARCHEOLOGICA ITALIANA IN ATENE</t>
  </si>
  <si>
    <t>ENTE STRUMENTALE ALLA CROCE ROSSA ITALIANA</t>
  </si>
  <si>
    <t>ISTIT NAZ PROM SALUTE POP MIGR</t>
  </si>
  <si>
    <t>ISTITUTO NAZIONALE ANALISI POLITICHE PUBBLICHE</t>
  </si>
  <si>
    <t>BIBLIOTECA DOCUM.PEDAGOD.</t>
  </si>
  <si>
    <t>IST. SUP. PROTEZ. E RIC. AMB.</t>
  </si>
  <si>
    <t>ISTITUTI SPERIM. AGRARI</t>
  </si>
  <si>
    <t>CONS. AREA PROV. TRIESTE</t>
  </si>
  <si>
    <t>ISTITUTO CENTR. DI STATISTICA</t>
  </si>
  <si>
    <t>INVALSI</t>
  </si>
  <si>
    <t>OSSERV. GEOF. SPER. TRIESTE</t>
  </si>
  <si>
    <t>ISTITUTO NAZ. DI GEOFISICA</t>
  </si>
  <si>
    <t>ISTITUTO NAZIONALE DI RICERCA METROLOGICA</t>
  </si>
  <si>
    <t>ENTE GEOPALEONTOLOGICO DI PIETRAROJA</t>
  </si>
  <si>
    <t>ISTITUTO NAZ.FISICA NUCLEARE</t>
  </si>
  <si>
    <t>CONSIGLIO NAZ.RICERCHE</t>
  </si>
  <si>
    <t>E. N. E. A</t>
  </si>
  <si>
    <t>AGENZIA SPAZIALE ITALIANA</t>
  </si>
  <si>
    <t>MUSEO FISICA E. FERMI - ROMA</t>
  </si>
  <si>
    <t>INAF-AMM.CENTR.E OSSERV.ASTRON</t>
  </si>
  <si>
    <t>CONSIGLIO RICERCA AGRICOLTURA E ANALISI ECONOMIA AGRARIA</t>
  </si>
  <si>
    <t>ENTI E ISTITUZIONI DI RICERCA</t>
  </si>
  <si>
    <t>CONSORZI INDUSTRIALIZZAZIONE</t>
  </si>
  <si>
    <t>CONS.CANALE MILANO-CREMONA-PO</t>
  </si>
  <si>
    <t>ENTE ACQUEDOTTI SICILIANI</t>
  </si>
  <si>
    <t>ISPETTORATO NAZIONALE SICUREZZA NUCLEARE RADIOPROTEZIONE</t>
  </si>
  <si>
    <t>AERO CLUB D'ITALIA</t>
  </si>
  <si>
    <t>CLUB ALPINO ITALIANO</t>
  </si>
  <si>
    <t>ENTE CELLULOSA E CARTA</t>
  </si>
  <si>
    <t>LEGA NAVALE ITALIANA</t>
  </si>
  <si>
    <t>IST.ITAL.MEDIO-ESTR.ORIENTE</t>
  </si>
  <si>
    <t>ISTITUTO STORICO ITALIANO PER IL MEDIOEVO</t>
  </si>
  <si>
    <t>Enti territoriali</t>
  </si>
  <si>
    <t>PROVINCE</t>
  </si>
  <si>
    <t>COMUNI CON POPOLAZIONE MAGGIORE 10.000 ABITANTI</t>
  </si>
  <si>
    <t>AZIENDE E CONS. SERV. PUBBLICI</t>
  </si>
  <si>
    <t>COMUNITA' MONTANE</t>
  </si>
  <si>
    <t>CONSORZI COMUNALI E PROV.LI</t>
  </si>
  <si>
    <t>COMUNI CON POPOLAZ. INFERIORE-UGUALE 10.000 ABITANTI</t>
  </si>
  <si>
    <t>SERVIZI SOCIALI ENTI LOCALI</t>
  </si>
  <si>
    <t>ORGANI STRAORDINARI LIQUIDAZIONE ENTI LOCALI</t>
  </si>
  <si>
    <t>CITTA' METROPOLITANE</t>
  </si>
  <si>
    <t>COMPARTO SANITA' T.U. MISTA</t>
  </si>
  <si>
    <t>REGIONE     PIEMONTE</t>
  </si>
  <si>
    <t>REGIONE     LOMBARDIA</t>
  </si>
  <si>
    <t>REGIONE     VENETO</t>
  </si>
  <si>
    <t>REGIONE     LIGURIA</t>
  </si>
  <si>
    <t>REGIONE     EMILIA ROMAGNA</t>
  </si>
  <si>
    <t>REGIONE     TOSCANA</t>
  </si>
  <si>
    <t>REGIONE     UMBRIA</t>
  </si>
  <si>
    <t>REGIONE     MARCHE</t>
  </si>
  <si>
    <t>REGIONE     LAZIO</t>
  </si>
  <si>
    <t>REGIONE     ABRUZZO</t>
  </si>
  <si>
    <t>REGIONE     MOLISE</t>
  </si>
  <si>
    <t>REGIONE     CAMPANIA</t>
  </si>
  <si>
    <t>REGIONE     PUGLIA</t>
  </si>
  <si>
    <t>REGIONE     BASILICATA</t>
  </si>
  <si>
    <t>REGIONE     CALABRIA</t>
  </si>
  <si>
    <t>REGIONE VALLE D AOSTA</t>
  </si>
  <si>
    <t>PROVINCIA AUTONOMA DI BOLZANO</t>
  </si>
  <si>
    <t>PROVINCIA AUTONOMA DI TRENTO</t>
  </si>
  <si>
    <t>REGIONE TRENTINO ALTO ADIGE</t>
  </si>
  <si>
    <t>REGIONE FRIULI VENEZIA GIULIA</t>
  </si>
  <si>
    <t>REGIONE SICILIANA</t>
  </si>
  <si>
    <t>REGIONE SARDEGNA</t>
  </si>
  <si>
    <t>REGIONI SANITA</t>
  </si>
  <si>
    <t>Enti del S.S.N.</t>
  </si>
  <si>
    <t>USL SPESE C-CAP.1984 E SUCC.</t>
  </si>
  <si>
    <t>AGENZIA SERVIZI SANITARI REG.</t>
  </si>
  <si>
    <t>ENTI DEL S.S.N. -  GEST.LIQUID</t>
  </si>
  <si>
    <t>POLICLINICI UNIVERSITARI</t>
  </si>
  <si>
    <t>ISTITUTI ZOOPROFILATTICI SPERIMENTALI</t>
  </si>
  <si>
    <t>Università e centri universitari</t>
  </si>
  <si>
    <t>CONSORZI INTERUNIVERSITARI</t>
  </si>
  <si>
    <t>UNIVERSITA'</t>
  </si>
  <si>
    <t>ALTRI CENTRI SPESA UNIVERSIT</t>
  </si>
  <si>
    <t>ENTI REG.DIRITTO STUDIO UNIV</t>
  </si>
  <si>
    <t>Altre amministrazioni locali</t>
  </si>
  <si>
    <t>AUTORITA' PORTUALI</t>
  </si>
  <si>
    <t>PARCHI NAZIONALI</t>
  </si>
  <si>
    <t>AZIENDE TURISTICHE</t>
  </si>
  <si>
    <t>AZIENDE CURA E PROMOZ.TURIST.</t>
  </si>
  <si>
    <t>ENTI PARCHI REGIONALI</t>
  </si>
  <si>
    <t>CAMERE DI COMMERCIO 2015</t>
  </si>
  <si>
    <t>ENTI REG. SVILUPPO AGRICOLO</t>
  </si>
  <si>
    <t>ENTI PORTUALI</t>
  </si>
  <si>
    <t>ENTE AUT. DEL FLUMENDOSA</t>
  </si>
  <si>
    <t>ENTE VAL.FOND. AR.PG.SI.TR.</t>
  </si>
  <si>
    <t>dal 1 gennaio - al 31 marzo 2020</t>
  </si>
  <si>
    <t>al 31 marzo 2020</t>
  </si>
  <si>
    <t>al  31 marzo 2020</t>
  </si>
  <si>
    <t>Monete emesse al 31 marzo 2020</t>
  </si>
  <si>
    <t>Valore nominale delle monete metalliche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</si>
</sst>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 #,##0_-;_-* &quot;-&quot;_-;_-@_-"/>
    <numFmt numFmtId="43" formatCode="_-* #,##0.00_-;\-* #,##0.00_-;_-* &quot;-&quot;??_-;_-@_-"/>
    <numFmt numFmtId="164" formatCode="_-[$€-2]\ * #,##0.00_-;\-[$€-2]\ * #,##0.00_-;_-[$€-2]\ * &quot;-&quot;??_-"/>
    <numFmt numFmtId="165" formatCode="_(* #,##0.00_);_(* \(#,##0.00\);_(* &quot;-&quot;??_);_(@_)"/>
    <numFmt numFmtId="166" formatCode="#,##0.00%"/>
    <numFmt numFmtId="167" formatCode="#,##0.00;\-;\ "/>
    <numFmt numFmtId="168" formatCode="#,##0.00;\-;0"/>
    <numFmt numFmtId="169" formatCode="#,##0.00;\-#,##0.00;\ "/>
    <numFmt numFmtId="170" formatCode="#,##0.00_ ;\-#,##0.00\ "/>
  </numFmts>
  <fonts count="49">
    <font>
      <sz val="10"/>
      <name val="Arial"/>
      <family val="2"/>
    </font>
    <font>
      <sz val="11"/>
      <color theme="1"/>
      <name val="Calibri"/>
      <family val="2"/>
      <scheme val="minor"/>
    </font>
    <font>
      <sz val="11"/>
      <color theme="1"/>
      <name val="Calibri"/>
      <family val="2"/>
      <scheme val="minor"/>
    </font>
    <font>
      <sz val="10"/>
      <name val="Arial"/>
      <family val="2"/>
    </font>
    <font>
      <b/>
      <i/>
      <sz val="10"/>
      <name val="Arial"/>
      <family val="2"/>
    </font>
    <font>
      <sz val="8"/>
      <name val="Times New Roman"/>
      <family val="1"/>
    </font>
    <font>
      <sz val="10"/>
      <name val="Times New Roman"/>
      <family val="1"/>
    </font>
    <font>
      <sz val="8"/>
      <name val="Frutiger LT 45 Light"/>
      <family val="2"/>
    </font>
    <font>
      <b/>
      <sz val="8"/>
      <name val="Frutiger LT 45 Light"/>
      <family val="2"/>
    </font>
    <font>
      <b/>
      <sz val="8"/>
      <color rgb="FFFFFFFF"/>
      <name val="Frutiger LT 45 Light"/>
      <family val="2"/>
    </font>
    <font>
      <sz val="11"/>
      <name val="Frutiger LT 45 Light"/>
      <family val="2"/>
    </font>
    <font>
      <i/>
      <sz val="8"/>
      <name val="Frutiger LT 45 Light"/>
      <family val="2"/>
    </font>
    <font>
      <b/>
      <sz val="8"/>
      <color rgb="FF000000"/>
      <name val="'Frutiger LT Com 45 Light'"/>
    </font>
    <font>
      <sz val="8"/>
      <color rgb="FF000000"/>
      <name val="Frutiger LT 45 Light"/>
      <family val="2"/>
    </font>
    <font>
      <b/>
      <sz val="9"/>
      <name val="Frutiger LT 45 Light"/>
      <family val="2"/>
    </font>
    <font>
      <sz val="8"/>
      <name val="Arial"/>
      <family val="2"/>
    </font>
    <font>
      <sz val="10"/>
      <name val="Arial"/>
      <family val="2"/>
    </font>
    <font>
      <sz val="9"/>
      <name val="Frutiger LT 45 Light"/>
      <family val="2"/>
    </font>
    <font>
      <sz val="10"/>
      <color rgb="FF000000"/>
      <name val="Arial"/>
      <family val="2"/>
    </font>
    <font>
      <sz val="6"/>
      <color rgb="FF000000"/>
      <name val="Arial"/>
      <family val="2"/>
    </font>
    <font>
      <b/>
      <i/>
      <sz val="8"/>
      <color rgb="FF000000"/>
      <name val="'Frutiger LT Com 45 Light'"/>
    </font>
    <font>
      <b/>
      <sz val="8"/>
      <color rgb="FFFFFFFF"/>
      <name val="'Frutiger LT Com 45 Light'"/>
    </font>
    <font>
      <sz val="8"/>
      <color rgb="FF000000"/>
      <name val="'Frutiger LT Com 45 Light'"/>
    </font>
    <font>
      <sz val="10"/>
      <color rgb="FF000000"/>
      <name val="Arial"/>
      <family val="2"/>
    </font>
    <font>
      <b/>
      <i/>
      <sz val="14"/>
      <color rgb="FF000000"/>
      <name val="'Frutiger LT Com 45 Light'"/>
    </font>
    <font>
      <b/>
      <sz val="10"/>
      <color rgb="FF333333"/>
      <name val="'Frutiger LT Com 45 Light'"/>
    </font>
    <font>
      <sz val="6"/>
      <color rgb="FF000000"/>
      <name val="Arial"/>
      <family val="2"/>
    </font>
    <font>
      <sz val="9"/>
      <color rgb="FF333333"/>
      <name val="Arial"/>
      <family val="2"/>
    </font>
    <font>
      <sz val="8"/>
      <color rgb="FF333333"/>
      <name val="'Frutiger LT Com 45 Light'"/>
    </font>
    <font>
      <b/>
      <sz val="8"/>
      <color rgb="FF333333"/>
      <name val="'Frutiger LT Com 45 Light'"/>
    </font>
    <font>
      <b/>
      <sz val="9"/>
      <color rgb="FF000000"/>
      <name val="'Frutiger LT Com 45 Light'"/>
    </font>
    <font>
      <i/>
      <sz val="8"/>
      <color rgb="FF333333"/>
      <name val="'Frutiger LT Com 45 Light'"/>
    </font>
    <font>
      <sz val="9"/>
      <color rgb="FF333333"/>
      <name val="Arial"/>
      <family val="2"/>
    </font>
    <font>
      <b/>
      <i/>
      <sz val="8"/>
      <color rgb="FF333333"/>
      <name val="'Frutiger LT Com 45 Light'"/>
    </font>
    <font>
      <b/>
      <sz val="8"/>
      <color indexed="9"/>
      <name val="'Frutiger LT Com 45 Light'"/>
    </font>
    <font>
      <b/>
      <sz val="8"/>
      <color indexed="63"/>
      <name val="'Frutiger LT Com 45 Light'"/>
    </font>
    <font>
      <sz val="8"/>
      <color indexed="63"/>
      <name val="'Frutiger LT Com 45 Light'"/>
    </font>
    <font>
      <b/>
      <sz val="9"/>
      <color indexed="8"/>
      <name val="Frutiger LT 45 Light"/>
      <family val="2"/>
    </font>
    <font>
      <b/>
      <sz val="9"/>
      <color theme="1"/>
      <name val="Frutiger LT 45 Light"/>
      <family val="2"/>
    </font>
    <font>
      <b/>
      <sz val="8"/>
      <color indexed="8"/>
      <name val="'Frutiger LT Com 45 Light'"/>
    </font>
    <font>
      <sz val="8"/>
      <color indexed="8"/>
      <name val="'Frutiger LT Com 45 Light'"/>
    </font>
    <font>
      <sz val="10"/>
      <name val="Arial"/>
      <family val="2"/>
    </font>
    <font>
      <sz val="10"/>
      <color rgb="FF000000"/>
      <name val="Arial"/>
      <family val="2"/>
    </font>
    <font>
      <b/>
      <sz val="8"/>
      <color rgb="FF000000"/>
      <name val="Frutiger LT 45 Light"/>
      <family val="2"/>
    </font>
    <font>
      <sz val="9"/>
      <color rgb="FF000000"/>
      <name val="Frutiger LT 45 Light"/>
      <family val="2"/>
    </font>
    <font>
      <b/>
      <sz val="7"/>
      <color rgb="FF000000"/>
      <name val="'Frutiger LT Com 45 Light'"/>
    </font>
    <font>
      <b/>
      <sz val="8"/>
      <color rgb="FF000000"/>
      <name val="Arial"/>
    </font>
    <font>
      <sz val="8"/>
      <color rgb="FF333333"/>
      <name val="Arial"/>
    </font>
    <font>
      <b/>
      <sz val="8"/>
      <color rgb="FF333333"/>
      <name val="Arial"/>
    </font>
  </fonts>
  <fills count="16">
    <fill>
      <patternFill patternType="none"/>
    </fill>
    <fill>
      <patternFill patternType="gray125"/>
    </fill>
    <fill>
      <patternFill patternType="solid">
        <fgColor rgb="FFDBE5F1"/>
        <bgColor rgb="FFFFFFFF"/>
      </patternFill>
    </fill>
    <fill>
      <patternFill patternType="solid">
        <fgColor rgb="FF0B64A0"/>
        <bgColor indexed="64"/>
      </patternFill>
    </fill>
    <fill>
      <patternFill patternType="solid">
        <fgColor rgb="FFDBE5F1"/>
        <bgColor indexed="64"/>
      </patternFill>
    </fill>
    <fill>
      <patternFill patternType="solid">
        <fgColor indexed="9"/>
        <bgColor indexed="64"/>
      </patternFill>
    </fill>
    <fill>
      <patternFill patternType="solid">
        <fgColor rgb="FFD8D8D8"/>
        <bgColor indexed="64"/>
      </patternFill>
    </fill>
    <fill>
      <patternFill patternType="solid">
        <fgColor rgb="FFFFFFFF"/>
        <bgColor rgb="FFFFFFFF"/>
      </patternFill>
    </fill>
    <fill>
      <patternFill patternType="solid">
        <fgColor rgb="FF0B64A0"/>
        <bgColor rgb="FFFFFFFF"/>
      </patternFill>
    </fill>
    <fill>
      <patternFill patternType="solid">
        <fgColor rgb="FFD8D8D8"/>
        <bgColor rgb="FFFFFFFF"/>
      </patternFill>
    </fill>
    <fill>
      <patternFill patternType="solid">
        <fgColor rgb="FFFCFDFD"/>
        <bgColor rgb="FFFFFFFF"/>
      </patternFill>
    </fill>
    <fill>
      <patternFill patternType="solid">
        <fgColor indexed="9"/>
        <bgColor indexed="9"/>
      </patternFill>
    </fill>
    <fill>
      <patternFill patternType="solid">
        <fgColor theme="0"/>
        <bgColor indexed="9"/>
      </patternFill>
    </fill>
    <fill>
      <patternFill patternType="solid">
        <fgColor rgb="FF0B64A0"/>
        <bgColor indexed="9"/>
      </patternFill>
    </fill>
    <fill>
      <patternFill patternType="solid">
        <fgColor rgb="FFDBE5F1"/>
        <bgColor indexed="9"/>
      </patternFill>
    </fill>
    <fill>
      <patternFill patternType="solid">
        <fgColor rgb="FFD8D8D8"/>
        <bgColor indexed="9"/>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indexed="8"/>
      </left>
      <right/>
      <top/>
      <bottom/>
      <diagonal/>
    </border>
    <border>
      <left/>
      <right style="thin">
        <color indexed="8"/>
      </right>
      <top/>
      <bottom/>
      <diagonal/>
    </border>
    <border>
      <left style="thin">
        <color indexed="8"/>
      </left>
      <right/>
      <top/>
      <bottom style="thin">
        <color indexed="64"/>
      </bottom>
      <diagonal/>
    </border>
    <border>
      <left/>
      <right style="thin">
        <color indexed="8"/>
      </right>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medium">
        <color indexed="64"/>
      </left>
      <right/>
      <top/>
      <bottom/>
      <diagonal/>
    </border>
    <border>
      <left style="thin">
        <color rgb="FF000000"/>
      </left>
      <right style="thin">
        <color rgb="FFEBEBEB"/>
      </right>
      <top style="thin">
        <color rgb="FF000000"/>
      </top>
      <bottom style="thin">
        <color rgb="FF000000"/>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rgb="FF000000"/>
      </left>
      <right/>
      <top style="thin">
        <color rgb="FF000000"/>
      </top>
      <bottom/>
      <diagonal/>
    </border>
    <border>
      <left style="thin">
        <color rgb="FF000000"/>
      </left>
      <right/>
      <top/>
      <bottom style="thin">
        <color rgb="FF000000"/>
      </bottom>
      <diagonal/>
    </border>
  </borders>
  <cellStyleXfs count="28">
    <xf numFmtId="0" fontId="0" fillId="0" borderId="0"/>
    <xf numFmtId="43" fontId="3" fillId="0" borderId="0" applyFont="0" applyFill="0" applyBorder="0" applyAlignment="0" applyProtection="0"/>
    <xf numFmtId="164" fontId="3"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5" fillId="0" borderId="0"/>
    <xf numFmtId="43" fontId="2" fillId="0" borderId="0" applyFont="0" applyFill="0" applyBorder="0" applyAlignment="0" applyProtection="0"/>
    <xf numFmtId="0" fontId="2" fillId="0" borderId="0"/>
    <xf numFmtId="43" fontId="1" fillId="0" borderId="0" applyFont="0" applyFill="0" applyBorder="0" applyAlignment="0" applyProtection="0"/>
    <xf numFmtId="0" fontId="16" fillId="0" borderId="0"/>
    <xf numFmtId="0" fontId="18" fillId="0" borderId="0"/>
    <xf numFmtId="0" fontId="23" fillId="0" borderId="0"/>
    <xf numFmtId="0" fontId="41" fillId="0" borderId="0"/>
    <xf numFmtId="0" fontId="42" fillId="0" borderId="0"/>
  </cellStyleXfs>
  <cellXfs count="231">
    <xf numFmtId="0" fontId="0" fillId="0" borderId="0" xfId="0"/>
    <xf numFmtId="43" fontId="0" fillId="0" borderId="0" xfId="1" applyFont="1"/>
    <xf numFmtId="0" fontId="10" fillId="0" borderId="0" xfId="0" applyFont="1"/>
    <xf numFmtId="43" fontId="12" fillId="2" borderId="6" xfId="20" applyFont="1" applyFill="1" applyBorder="1" applyAlignment="1">
      <alignment horizontal="left" vertical="center" wrapText="1" indent="1"/>
    </xf>
    <xf numFmtId="0" fontId="7" fillId="0" borderId="0" xfId="0" applyFont="1"/>
    <xf numFmtId="4" fontId="7" fillId="0" borderId="0" xfId="0" applyNumberFormat="1" applyFont="1" applyBorder="1" applyAlignment="1">
      <alignment horizontal="right" vertical="center" wrapText="1"/>
    </xf>
    <xf numFmtId="0" fontId="15" fillId="0" borderId="0" xfId="0" applyFont="1"/>
    <xf numFmtId="4" fontId="13" fillId="0" borderId="0" xfId="0" applyNumberFormat="1" applyFont="1" applyFill="1" applyBorder="1" applyAlignment="1">
      <alignment horizontal="right" vertical="center" indent="1"/>
    </xf>
    <xf numFmtId="4" fontId="13" fillId="0" borderId="5" xfId="0" applyNumberFormat="1" applyFont="1" applyFill="1" applyBorder="1" applyAlignment="1">
      <alignment horizontal="right" vertical="center" indent="1"/>
    </xf>
    <xf numFmtId="43" fontId="12" fillId="2" borderId="7" xfId="20" applyFont="1" applyFill="1" applyBorder="1" applyAlignment="1">
      <alignment horizontal="right" vertical="center" wrapText="1" indent="1"/>
    </xf>
    <xf numFmtId="0" fontId="13" fillId="0" borderId="4" xfId="0" applyFont="1" applyFill="1" applyBorder="1" applyAlignment="1">
      <alignment horizontal="left" vertical="center" indent="1"/>
    </xf>
    <xf numFmtId="4" fontId="7" fillId="0" borderId="0" xfId="0" applyNumberFormat="1" applyFont="1" applyBorder="1" applyAlignment="1">
      <alignment horizontal="right" vertical="center"/>
    </xf>
    <xf numFmtId="0" fontId="7" fillId="0" borderId="0" xfId="0" applyFont="1" applyAlignment="1">
      <alignment horizontal="center" vertical="center" wrapText="1"/>
    </xf>
    <xf numFmtId="0" fontId="7" fillId="0" borderId="4" xfId="0" applyFont="1" applyBorder="1" applyAlignment="1">
      <alignment horizontal="left" vertical="center" indent="1"/>
    </xf>
    <xf numFmtId="4" fontId="7" fillId="0" borderId="0" xfId="0" applyNumberFormat="1" applyFont="1" applyBorder="1" applyAlignment="1">
      <alignment horizontal="right" vertical="center" indent="1"/>
    </xf>
    <xf numFmtId="4" fontId="7" fillId="0" borderId="5" xfId="0" applyNumberFormat="1" applyFont="1" applyBorder="1" applyAlignment="1">
      <alignment horizontal="right" vertical="center" indent="1"/>
    </xf>
    <xf numFmtId="0" fontId="8" fillId="0" borderId="0" xfId="0" applyFont="1"/>
    <xf numFmtId="43" fontId="12" fillId="2" borderId="1" xfId="20" applyFont="1" applyFill="1" applyBorder="1" applyAlignment="1">
      <alignment horizontal="left" vertical="center" wrapText="1" indent="1"/>
    </xf>
    <xf numFmtId="43" fontId="12" fillId="2" borderId="2" xfId="20" applyFont="1" applyFill="1" applyBorder="1" applyAlignment="1">
      <alignment horizontal="right" vertical="center" indent="1"/>
    </xf>
    <xf numFmtId="43" fontId="12" fillId="2" borderId="3" xfId="20" applyFont="1" applyFill="1" applyBorder="1" applyAlignment="1">
      <alignment horizontal="right" vertical="center" indent="1"/>
    </xf>
    <xf numFmtId="0" fontId="7" fillId="0" borderId="4" xfId="0" applyFont="1" applyBorder="1" applyAlignment="1">
      <alignment vertical="center"/>
    </xf>
    <xf numFmtId="4" fontId="7" fillId="0" borderId="5" xfId="0" applyNumberFormat="1" applyFont="1" applyBorder="1" applyAlignment="1">
      <alignment horizontal="right" vertical="center"/>
    </xf>
    <xf numFmtId="2" fontId="7" fillId="0" borderId="4" xfId="0" applyNumberFormat="1" applyFont="1" applyBorder="1" applyAlignment="1">
      <alignment horizontal="left" vertical="center" indent="1"/>
    </xf>
    <xf numFmtId="43" fontId="12" fillId="2" borderId="3" xfId="20" applyFont="1" applyFill="1" applyBorder="1" applyAlignment="1">
      <alignment vertical="center"/>
    </xf>
    <xf numFmtId="0" fontId="9" fillId="3" borderId="10"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0" xfId="0" applyFont="1" applyFill="1" applyBorder="1" applyAlignment="1">
      <alignment horizontal="center" vertical="center" wrapText="1"/>
    </xf>
    <xf numFmtId="0" fontId="9" fillId="3" borderId="5" xfId="0" applyFont="1" applyFill="1" applyBorder="1" applyAlignment="1">
      <alignment horizontal="center" vertical="center"/>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8" fillId="0" borderId="8" xfId="0" applyFont="1" applyBorder="1" applyAlignment="1">
      <alignment horizontal="left" vertical="center" wrapText="1"/>
    </xf>
    <xf numFmtId="0" fontId="6" fillId="0" borderId="9" xfId="0" applyFont="1" applyBorder="1" applyAlignment="1">
      <alignment horizontal="right" vertical="center" wrapText="1" indent="1"/>
    </xf>
    <xf numFmtId="0" fontId="7" fillId="0" borderId="9" xfId="0" applyFont="1" applyBorder="1" applyAlignment="1">
      <alignment horizontal="right" vertical="center" wrapText="1" indent="1"/>
    </xf>
    <xf numFmtId="0" fontId="6" fillId="0" borderId="10" xfId="0" applyFont="1" applyBorder="1" applyAlignment="1">
      <alignment horizontal="right" vertical="center" wrapText="1" indent="1"/>
    </xf>
    <xf numFmtId="0" fontId="7" fillId="0" borderId="4" xfId="0" applyFont="1" applyBorder="1" applyAlignment="1">
      <alignment horizontal="left" vertical="center" wrapText="1"/>
    </xf>
    <xf numFmtId="4" fontId="7" fillId="0" borderId="0" xfId="0" applyNumberFormat="1" applyFont="1" applyBorder="1" applyAlignment="1">
      <alignment horizontal="right" vertical="center" wrapText="1" indent="1"/>
    </xf>
    <xf numFmtId="4" fontId="7" fillId="0" borderId="5" xfId="0" applyNumberFormat="1" applyFont="1" applyBorder="1" applyAlignment="1">
      <alignment horizontal="right" vertical="center" wrapText="1" indent="1"/>
    </xf>
    <xf numFmtId="0" fontId="8" fillId="0" borderId="4" xfId="0" applyFont="1" applyBorder="1" applyAlignment="1">
      <alignment horizontal="left" vertical="center" wrapText="1"/>
    </xf>
    <xf numFmtId="0" fontId="6" fillId="0" borderId="0" xfId="0" applyFont="1" applyBorder="1" applyAlignment="1">
      <alignment horizontal="right" vertical="center" wrapText="1" indent="1"/>
    </xf>
    <xf numFmtId="0" fontId="7" fillId="0" borderId="0" xfId="0" applyFont="1" applyBorder="1" applyAlignment="1">
      <alignment horizontal="right" vertical="center" wrapText="1" indent="1"/>
    </xf>
    <xf numFmtId="0" fontId="7" fillId="0" borderId="5" xfId="0" applyFont="1" applyBorder="1" applyAlignment="1">
      <alignment horizontal="right" vertical="center" wrapText="1" indent="1"/>
    </xf>
    <xf numFmtId="0" fontId="8" fillId="4" borderId="11" xfId="0" applyFont="1" applyFill="1" applyBorder="1" applyAlignment="1">
      <alignment horizontal="left" vertical="center" wrapText="1"/>
    </xf>
    <xf numFmtId="4" fontId="8" fillId="4" borderId="12" xfId="0" applyNumberFormat="1" applyFont="1" applyFill="1" applyBorder="1" applyAlignment="1">
      <alignment horizontal="right" vertical="center" wrapText="1" indent="1"/>
    </xf>
    <xf numFmtId="4" fontId="8" fillId="4" borderId="13" xfId="0" applyNumberFormat="1" applyFont="1" applyFill="1" applyBorder="1" applyAlignment="1">
      <alignment horizontal="right" vertical="center" wrapText="1" indent="1"/>
    </xf>
    <xf numFmtId="0" fontId="9" fillId="3" borderId="2" xfId="0" applyFont="1" applyFill="1" applyBorder="1" applyAlignment="1">
      <alignment horizontal="center" vertical="center" wrapText="1"/>
    </xf>
    <xf numFmtId="0" fontId="6" fillId="0" borderId="5" xfId="0" applyFont="1" applyBorder="1" applyAlignment="1">
      <alignment horizontal="right" vertical="center" wrapText="1" indent="1"/>
    </xf>
    <xf numFmtId="0" fontId="11" fillId="0" borderId="4" xfId="0" applyFont="1" applyBorder="1" applyAlignment="1">
      <alignment horizontal="left" vertical="center" wrapText="1"/>
    </xf>
    <xf numFmtId="0" fontId="11" fillId="0" borderId="0" xfId="0" applyFont="1" applyBorder="1" applyAlignment="1">
      <alignment horizontal="right" vertical="center" wrapText="1" indent="1"/>
    </xf>
    <xf numFmtId="0" fontId="11" fillId="0" borderId="5" xfId="0" applyFont="1" applyBorder="1" applyAlignment="1">
      <alignment horizontal="right" vertical="center" wrapText="1" indent="1"/>
    </xf>
    <xf numFmtId="0" fontId="11" fillId="0" borderId="4" xfId="0" applyFont="1" applyBorder="1" applyAlignment="1">
      <alignment horizontal="left" vertical="center" wrapText="1" indent="1"/>
    </xf>
    <xf numFmtId="4" fontId="11" fillId="0" borderId="0" xfId="0" applyNumberFormat="1" applyFont="1" applyBorder="1" applyAlignment="1">
      <alignment horizontal="right" vertical="center" wrapText="1" indent="1"/>
    </xf>
    <xf numFmtId="4" fontId="11" fillId="0" borderId="5" xfId="0" applyNumberFormat="1" applyFont="1" applyBorder="1" applyAlignment="1">
      <alignment horizontal="right" vertical="center" wrapText="1" indent="1"/>
    </xf>
    <xf numFmtId="43" fontId="11" fillId="0" borderId="0" xfId="1" applyFont="1" applyBorder="1" applyAlignment="1">
      <alignment horizontal="right" vertical="center" wrapText="1" indent="1"/>
    </xf>
    <xf numFmtId="0" fontId="7" fillId="0" borderId="4" xfId="0" applyFont="1" applyBorder="1" applyAlignment="1">
      <alignment horizontal="left" vertical="center" wrapText="1" indent="1"/>
    </xf>
    <xf numFmtId="0" fontId="8" fillId="0" borderId="4" xfId="0" applyFont="1" applyBorder="1" applyAlignment="1">
      <alignment horizontal="left" vertical="center" wrapText="1" indent="1"/>
    </xf>
    <xf numFmtId="0" fontId="11" fillId="0" borderId="8" xfId="0" applyFont="1" applyBorder="1" applyAlignment="1">
      <alignment horizontal="left" vertical="center" wrapText="1" indent="1"/>
    </xf>
    <xf numFmtId="0" fontId="0" fillId="0" borderId="9" xfId="0" applyBorder="1"/>
    <xf numFmtId="0" fontId="0" fillId="0" borderId="10" xfId="0" applyBorder="1"/>
    <xf numFmtId="0" fontId="7" fillId="0" borderId="11" xfId="0" applyFont="1" applyBorder="1" applyAlignment="1">
      <alignment horizontal="left" vertical="center" wrapText="1" indent="1"/>
    </xf>
    <xf numFmtId="4" fontId="7" fillId="0" borderId="12" xfId="0" applyNumberFormat="1" applyFont="1" applyBorder="1" applyAlignment="1">
      <alignment horizontal="right" vertical="center" wrapText="1" indent="1"/>
    </xf>
    <xf numFmtId="4" fontId="7" fillId="0" borderId="13" xfId="0" applyNumberFormat="1" applyFont="1" applyBorder="1" applyAlignment="1">
      <alignment horizontal="right" vertical="center" wrapText="1" indent="1"/>
    </xf>
    <xf numFmtId="0" fontId="8" fillId="4" borderId="1" xfId="0" applyFont="1" applyFill="1" applyBorder="1" applyAlignment="1">
      <alignment horizontal="left" vertical="center" wrapText="1" indent="1"/>
    </xf>
    <xf numFmtId="4" fontId="8" fillId="4" borderId="2" xfId="0" applyNumberFormat="1" applyFont="1" applyFill="1" applyBorder="1" applyAlignment="1">
      <alignment horizontal="right" vertical="center" wrapText="1" indent="1"/>
    </xf>
    <xf numFmtId="4" fontId="8" fillId="4" borderId="3" xfId="0" applyNumberFormat="1" applyFont="1" applyFill="1" applyBorder="1" applyAlignment="1">
      <alignment horizontal="right" vertical="center" wrapText="1" indent="1"/>
    </xf>
    <xf numFmtId="0" fontId="11" fillId="0" borderId="11" xfId="0" applyFont="1" applyBorder="1" applyAlignment="1">
      <alignment horizontal="left" vertical="center" wrapText="1" indent="1"/>
    </xf>
    <xf numFmtId="4" fontId="11" fillId="0" borderId="12" xfId="0" applyNumberFormat="1" applyFont="1" applyBorder="1" applyAlignment="1">
      <alignment horizontal="right" vertical="center" wrapText="1" indent="1"/>
    </xf>
    <xf numFmtId="4" fontId="17" fillId="5" borderId="0" xfId="0" applyNumberFormat="1" applyFont="1" applyFill="1" applyBorder="1" applyAlignment="1">
      <alignment horizontal="right"/>
    </xf>
    <xf numFmtId="0" fontId="0" fillId="0" borderId="0" xfId="0" applyBorder="1"/>
    <xf numFmtId="4" fontId="0" fillId="0" borderId="0" xfId="0" applyNumberFormat="1"/>
    <xf numFmtId="0" fontId="8" fillId="6" borderId="1" xfId="0" applyFont="1" applyFill="1" applyBorder="1" applyAlignment="1">
      <alignment horizontal="left" vertical="center" wrapText="1" indent="1"/>
    </xf>
    <xf numFmtId="4" fontId="8" fillId="6" borderId="2" xfId="0" applyNumberFormat="1" applyFont="1" applyFill="1" applyBorder="1" applyAlignment="1">
      <alignment horizontal="right" vertical="center" wrapText="1" indent="1"/>
    </xf>
    <xf numFmtId="4" fontId="8" fillId="6" borderId="3" xfId="0" applyNumberFormat="1" applyFont="1" applyFill="1" applyBorder="1" applyAlignment="1">
      <alignment horizontal="right" vertical="center" wrapText="1" indent="1"/>
    </xf>
    <xf numFmtId="0" fontId="8" fillId="6" borderId="11" xfId="0" applyFont="1" applyFill="1" applyBorder="1" applyAlignment="1">
      <alignment horizontal="left" vertical="center" wrapText="1" indent="1"/>
    </xf>
    <xf numFmtId="4" fontId="8" fillId="6" borderId="12" xfId="0" applyNumberFormat="1" applyFont="1" applyFill="1" applyBorder="1" applyAlignment="1">
      <alignment horizontal="right" vertical="center" wrapText="1" indent="1"/>
    </xf>
    <xf numFmtId="4" fontId="8" fillId="6" borderId="13" xfId="0" applyNumberFormat="1" applyFont="1" applyFill="1" applyBorder="1" applyAlignment="1">
      <alignment horizontal="right" vertical="center" wrapText="1" indent="1"/>
    </xf>
    <xf numFmtId="0" fontId="8" fillId="6" borderId="1" xfId="0" applyFont="1" applyFill="1" applyBorder="1" applyAlignment="1">
      <alignment horizontal="left" vertical="center" wrapText="1"/>
    </xf>
    <xf numFmtId="4" fontId="11" fillId="0" borderId="13" xfId="0" applyNumberFormat="1" applyFont="1" applyBorder="1" applyAlignment="1">
      <alignment horizontal="right" vertical="center" wrapText="1" indent="1"/>
    </xf>
    <xf numFmtId="0" fontId="19" fillId="7" borderId="0" xfId="24" applyFont="1" applyFill="1" applyAlignment="1">
      <alignment horizontal="left"/>
    </xf>
    <xf numFmtId="0" fontId="18" fillId="0" borderId="0" xfId="24"/>
    <xf numFmtId="0" fontId="19" fillId="7" borderId="0" xfId="25" applyFont="1" applyFill="1" applyAlignment="1">
      <alignment horizontal="left"/>
    </xf>
    <xf numFmtId="0" fontId="23" fillId="0" borderId="0" xfId="25"/>
    <xf numFmtId="0" fontId="26" fillId="7" borderId="0" xfId="0" applyFont="1" applyFill="1" applyAlignment="1">
      <alignment horizontal="left"/>
    </xf>
    <xf numFmtId="49" fontId="22" fillId="7" borderId="18" xfId="0" applyNumberFormat="1" applyFont="1" applyFill="1" applyBorder="1" applyAlignment="1">
      <alignment horizontal="left" vertical="center"/>
    </xf>
    <xf numFmtId="167" fontId="22" fillId="7" borderId="0" xfId="0" applyNumberFormat="1" applyFont="1" applyFill="1" applyAlignment="1">
      <alignment horizontal="right" vertical="center"/>
    </xf>
    <xf numFmtId="167" fontId="12" fillId="7" borderId="19" xfId="0" applyNumberFormat="1" applyFont="1" applyFill="1" applyBorder="1" applyAlignment="1">
      <alignment horizontal="right" vertical="center"/>
    </xf>
    <xf numFmtId="49" fontId="12" fillId="2" borderId="14" xfId="0" applyNumberFormat="1" applyFont="1" applyFill="1" applyBorder="1" applyAlignment="1">
      <alignment horizontal="left" vertical="center"/>
    </xf>
    <xf numFmtId="167" fontId="12" fillId="2" borderId="20" xfId="0" applyNumberFormat="1" applyFont="1" applyFill="1" applyBorder="1" applyAlignment="1">
      <alignment horizontal="right" vertical="center"/>
    </xf>
    <xf numFmtId="167" fontId="12" fillId="2" borderId="21" xfId="0" applyNumberFormat="1" applyFont="1" applyFill="1" applyBorder="1" applyAlignment="1">
      <alignment horizontal="right" vertical="center"/>
    </xf>
    <xf numFmtId="0" fontId="27" fillId="7" borderId="0" xfId="24" applyFont="1" applyFill="1" applyAlignment="1">
      <alignment horizontal="left"/>
    </xf>
    <xf numFmtId="49" fontId="30" fillId="7" borderId="0" xfId="24" applyNumberFormat="1" applyFont="1" applyFill="1" applyAlignment="1">
      <alignment horizontal="center" vertical="center"/>
    </xf>
    <xf numFmtId="0" fontId="32" fillId="7" borderId="0" xfId="25" applyFont="1" applyFill="1" applyAlignment="1">
      <alignment horizontal="left"/>
    </xf>
    <xf numFmtId="0" fontId="14" fillId="0" borderId="0" xfId="0" applyFont="1" applyAlignment="1">
      <alignment horizontal="left" vertical="center"/>
    </xf>
    <xf numFmtId="0" fontId="3" fillId="0" borderId="0" xfId="17"/>
    <xf numFmtId="0" fontId="14" fillId="0" borderId="0" xfId="0" applyFont="1" applyFill="1" applyBorder="1" applyAlignment="1">
      <alignment horizontal="left" vertical="center"/>
    </xf>
    <xf numFmtId="0" fontId="37" fillId="11" borderId="0" xfId="0" applyFont="1" applyFill="1" applyAlignment="1">
      <alignment horizontal="left" vertical="center"/>
    </xf>
    <xf numFmtId="0" fontId="14" fillId="0" borderId="0" xfId="0" applyFont="1" applyAlignment="1">
      <alignment horizontal="right" vertical="center"/>
    </xf>
    <xf numFmtId="0" fontId="32" fillId="7" borderId="0" xfId="0" applyFont="1" applyFill="1" applyAlignment="1">
      <alignment horizontal="left"/>
    </xf>
    <xf numFmtId="0" fontId="38" fillId="0" borderId="0" xfId="21" applyFont="1" applyAlignment="1">
      <alignment vertical="center"/>
    </xf>
    <xf numFmtId="0" fontId="38" fillId="0" borderId="0" xfId="21" applyFont="1" applyAlignment="1">
      <alignment horizontal="right" vertical="center"/>
    </xf>
    <xf numFmtId="0" fontId="32" fillId="7" borderId="0" xfId="24" applyFont="1" applyFill="1" applyAlignment="1">
      <alignment horizontal="left"/>
    </xf>
    <xf numFmtId="49" fontId="31" fillId="7" borderId="0" xfId="24" applyNumberFormat="1" applyFont="1" applyFill="1" applyAlignment="1">
      <alignment horizontal="right" vertical="center"/>
    </xf>
    <xf numFmtId="0" fontId="14" fillId="0" borderId="0" xfId="0" applyFont="1" applyAlignment="1">
      <alignment horizontal="left" vertical="top"/>
    </xf>
    <xf numFmtId="49" fontId="31" fillId="7" borderId="0" xfId="24" applyNumberFormat="1" applyFont="1" applyFill="1" applyAlignment="1">
      <alignment horizontal="right" vertical="top"/>
    </xf>
    <xf numFmtId="0" fontId="15" fillId="0" borderId="0" xfId="17" applyFont="1"/>
    <xf numFmtId="0" fontId="14" fillId="0" borderId="0" xfId="17" applyFont="1" applyAlignment="1">
      <alignment vertical="center"/>
    </xf>
    <xf numFmtId="0" fontId="14" fillId="0" borderId="0" xfId="0" applyFont="1" applyAlignment="1">
      <alignment vertical="center"/>
    </xf>
    <xf numFmtId="0" fontId="7" fillId="0" borderId="0" xfId="17" applyFont="1"/>
    <xf numFmtId="39" fontId="35" fillId="14" borderId="2" xfId="0" applyNumberFormat="1" applyFont="1" applyFill="1" applyBorder="1" applyAlignment="1">
      <alignment horizontal="right" vertical="center"/>
    </xf>
    <xf numFmtId="39" fontId="35" fillId="15" borderId="2" xfId="0" applyNumberFormat="1" applyFont="1" applyFill="1" applyBorder="1" applyAlignment="1">
      <alignment horizontal="right" vertical="center"/>
    </xf>
    <xf numFmtId="39" fontId="36" fillId="11" borderId="12" xfId="0" applyNumberFormat="1" applyFont="1" applyFill="1" applyBorder="1" applyAlignment="1">
      <alignment horizontal="right" vertical="center"/>
    </xf>
    <xf numFmtId="49" fontId="28" fillId="7" borderId="18" xfId="0" applyNumberFormat="1" applyFont="1" applyFill="1" applyBorder="1" applyAlignment="1">
      <alignment horizontal="left" vertical="center" wrapText="1"/>
    </xf>
    <xf numFmtId="39" fontId="28" fillId="10" borderId="0" xfId="0" applyNumberFormat="1" applyFont="1" applyFill="1" applyAlignment="1">
      <alignment horizontal="right" vertical="center"/>
    </xf>
    <xf numFmtId="39" fontId="28" fillId="10" borderId="19" xfId="0" applyNumberFormat="1" applyFont="1" applyFill="1" applyBorder="1" applyAlignment="1">
      <alignment horizontal="right" vertical="center"/>
    </xf>
    <xf numFmtId="49" fontId="28" fillId="7" borderId="27" xfId="0" applyNumberFormat="1" applyFont="1" applyFill="1" applyBorder="1" applyAlignment="1">
      <alignment horizontal="left" vertical="center" wrapText="1"/>
    </xf>
    <xf numFmtId="39" fontId="28" fillId="10" borderId="12" xfId="0" applyNumberFormat="1" applyFont="1" applyFill="1" applyBorder="1" applyAlignment="1">
      <alignment horizontal="right" vertical="center"/>
    </xf>
    <xf numFmtId="39" fontId="28" fillId="10" borderId="28" xfId="0" applyNumberFormat="1" applyFont="1" applyFill="1" applyBorder="1" applyAlignment="1">
      <alignment horizontal="right" vertical="center"/>
    </xf>
    <xf numFmtId="49" fontId="39" fillId="15" borderId="29" xfId="0" applyNumberFormat="1" applyFont="1" applyFill="1" applyBorder="1" applyAlignment="1">
      <alignment horizontal="left" vertical="center" wrapText="1"/>
    </xf>
    <xf numFmtId="39" fontId="35" fillId="15" borderId="30" xfId="0" applyNumberFormat="1" applyFont="1" applyFill="1" applyBorder="1" applyAlignment="1">
      <alignment horizontal="right" vertical="center"/>
    </xf>
    <xf numFmtId="49" fontId="40" fillId="11" borderId="23" xfId="0" applyNumberFormat="1" applyFont="1" applyFill="1" applyBorder="1" applyAlignment="1">
      <alignment horizontal="left" vertical="center" wrapText="1"/>
    </xf>
    <xf numFmtId="39" fontId="36" fillId="11" borderId="0" xfId="0" applyNumberFormat="1" applyFont="1" applyFill="1" applyAlignment="1">
      <alignment horizontal="right" vertical="center"/>
    </xf>
    <xf numFmtId="39" fontId="36" fillId="11" borderId="24" xfId="0" applyNumberFormat="1" applyFont="1" applyFill="1" applyBorder="1" applyAlignment="1">
      <alignment horizontal="right" vertical="center"/>
    </xf>
    <xf numFmtId="49" fontId="40" fillId="11" borderId="25" xfId="0" applyNumberFormat="1" applyFont="1" applyFill="1" applyBorder="1" applyAlignment="1">
      <alignment horizontal="left" vertical="center" wrapText="1"/>
    </xf>
    <xf numFmtId="39" fontId="36" fillId="11" borderId="26" xfId="0" applyNumberFormat="1" applyFont="1" applyFill="1" applyBorder="1" applyAlignment="1">
      <alignment horizontal="right" vertical="center"/>
    </xf>
    <xf numFmtId="49" fontId="29" fillId="2" borderId="31" xfId="0" applyNumberFormat="1" applyFont="1" applyFill="1" applyBorder="1" applyAlignment="1">
      <alignment horizontal="left" vertical="center" wrapText="1"/>
    </xf>
    <xf numFmtId="39" fontId="29" fillId="2" borderId="2" xfId="0" applyNumberFormat="1" applyFont="1" applyFill="1" applyBorder="1" applyAlignment="1">
      <alignment horizontal="right" vertical="center"/>
    </xf>
    <xf numFmtId="39" fontId="29" fillId="2" borderId="32" xfId="0" applyNumberFormat="1" applyFont="1" applyFill="1" applyBorder="1" applyAlignment="1">
      <alignment horizontal="right" vertical="center"/>
    </xf>
    <xf numFmtId="49" fontId="33" fillId="7" borderId="0" xfId="24" applyNumberFormat="1" applyFont="1" applyFill="1" applyBorder="1" applyAlignment="1">
      <alignment vertical="top"/>
    </xf>
    <xf numFmtId="43" fontId="0" fillId="0" borderId="0" xfId="0" applyNumberFormat="1"/>
    <xf numFmtId="0" fontId="3" fillId="0" borderId="0" xfId="17" applyAlignment="1">
      <alignment horizontal="right"/>
    </xf>
    <xf numFmtId="0" fontId="7" fillId="0" borderId="33" xfId="0" applyFont="1" applyFill="1" applyBorder="1" applyAlignment="1">
      <alignment horizontal="left" vertical="center" wrapText="1"/>
    </xf>
    <xf numFmtId="4" fontId="8" fillId="0" borderId="5" xfId="0" applyNumberFormat="1" applyFont="1" applyBorder="1" applyAlignment="1">
      <alignment horizontal="right" vertical="center" wrapText="1" indent="1"/>
    </xf>
    <xf numFmtId="0" fontId="8" fillId="4" borderId="1" xfId="0" applyFont="1" applyFill="1" applyBorder="1" applyAlignment="1">
      <alignment horizontal="left" vertical="center" wrapText="1"/>
    </xf>
    <xf numFmtId="43" fontId="11" fillId="0" borderId="5" xfId="1" applyFont="1" applyBorder="1" applyAlignment="1">
      <alignment horizontal="right" vertical="center" wrapText="1" indent="1"/>
    </xf>
    <xf numFmtId="49" fontId="29" fillId="9" borderId="31" xfId="0" applyNumberFormat="1" applyFont="1" applyFill="1" applyBorder="1" applyAlignment="1">
      <alignment horizontal="left" vertical="center" wrapText="1"/>
    </xf>
    <xf numFmtId="39" fontId="29" fillId="9" borderId="2" xfId="0" applyNumberFormat="1" applyFont="1" applyFill="1" applyBorder="1" applyAlignment="1">
      <alignment horizontal="right" vertical="center"/>
    </xf>
    <xf numFmtId="39" fontId="29" fillId="9" borderId="32" xfId="0" applyNumberFormat="1" applyFont="1" applyFill="1" applyBorder="1" applyAlignment="1">
      <alignment horizontal="right" vertical="center"/>
    </xf>
    <xf numFmtId="49" fontId="22" fillId="7" borderId="18" xfId="0" applyNumberFormat="1" applyFont="1" applyFill="1" applyBorder="1" applyAlignment="1">
      <alignment horizontal="left" vertical="center" wrapText="1"/>
    </xf>
    <xf numFmtId="168" fontId="12" fillId="7" borderId="19" xfId="0" applyNumberFormat="1" applyFont="1" applyFill="1" applyBorder="1" applyAlignment="1">
      <alignment horizontal="right" vertical="center"/>
    </xf>
    <xf numFmtId="167" fontId="12" fillId="9" borderId="20" xfId="0" applyNumberFormat="1" applyFont="1" applyFill="1" applyBorder="1" applyAlignment="1">
      <alignment horizontal="right" vertical="center"/>
    </xf>
    <xf numFmtId="167" fontId="12" fillId="9" borderId="21" xfId="0" applyNumberFormat="1" applyFont="1" applyFill="1" applyBorder="1" applyAlignment="1">
      <alignment horizontal="right" vertical="center"/>
    </xf>
    <xf numFmtId="167" fontId="22" fillId="7" borderId="19" xfId="0" applyNumberFormat="1" applyFont="1" applyFill="1" applyBorder="1" applyAlignment="1">
      <alignment horizontal="right" vertical="center"/>
    </xf>
    <xf numFmtId="167" fontId="12" fillId="7" borderId="0" xfId="0" applyNumberFormat="1" applyFont="1" applyFill="1" applyAlignment="1">
      <alignment horizontal="right" vertical="center"/>
    </xf>
    <xf numFmtId="167" fontId="28" fillId="7" borderId="0" xfId="0" applyNumberFormat="1" applyFont="1" applyFill="1" applyAlignment="1">
      <alignment horizontal="right" vertical="center"/>
    </xf>
    <xf numFmtId="167" fontId="28" fillId="7" borderId="19" xfId="0" applyNumberFormat="1" applyFont="1" applyFill="1" applyBorder="1" applyAlignment="1">
      <alignment horizontal="right" vertical="center"/>
    </xf>
    <xf numFmtId="0" fontId="39" fillId="13" borderId="35" xfId="0" applyFont="1" applyFill="1" applyBorder="1" applyAlignment="1">
      <alignment horizontal="left" vertical="center"/>
    </xf>
    <xf numFmtId="49" fontId="34" fillId="13" borderId="36" xfId="0" applyNumberFormat="1" applyFont="1" applyFill="1" applyBorder="1" applyAlignment="1">
      <alignment horizontal="center" vertical="center"/>
    </xf>
    <xf numFmtId="49" fontId="34" fillId="13" borderId="37" xfId="0" applyNumberFormat="1" applyFont="1" applyFill="1" applyBorder="1" applyAlignment="1">
      <alignment horizontal="center" vertical="center"/>
    </xf>
    <xf numFmtId="49" fontId="21" fillId="8" borderId="16" xfId="0" applyNumberFormat="1" applyFont="1" applyFill="1" applyBorder="1" applyAlignment="1">
      <alignment horizontal="center" vertical="center"/>
    </xf>
    <xf numFmtId="49" fontId="21" fillId="8" borderId="17" xfId="0" applyNumberFormat="1" applyFont="1" applyFill="1" applyBorder="1" applyAlignment="1">
      <alignment horizontal="center" vertical="center"/>
    </xf>
    <xf numFmtId="49" fontId="21" fillId="8" borderId="20" xfId="0" applyNumberFormat="1" applyFont="1" applyFill="1" applyBorder="1" applyAlignment="1">
      <alignment horizontal="center" vertical="center"/>
    </xf>
    <xf numFmtId="49" fontId="21" fillId="8" borderId="21" xfId="0" applyNumberFormat="1" applyFont="1" applyFill="1" applyBorder="1" applyAlignment="1">
      <alignment horizontal="center" vertical="center"/>
    </xf>
    <xf numFmtId="49" fontId="35" fillId="14" borderId="29" xfId="0" applyNumberFormat="1" applyFont="1" applyFill="1" applyBorder="1" applyAlignment="1">
      <alignment horizontal="left" vertical="center" wrapText="1"/>
    </xf>
    <xf numFmtId="39" fontId="35" fillId="14" borderId="30" xfId="0" applyNumberFormat="1" applyFont="1" applyFill="1" applyBorder="1" applyAlignment="1">
      <alignment horizontal="right" vertical="center"/>
    </xf>
    <xf numFmtId="0" fontId="21" fillId="8" borderId="38" xfId="0" applyFont="1" applyFill="1" applyBorder="1" applyAlignment="1">
      <alignment horizontal="center"/>
    </xf>
    <xf numFmtId="49" fontId="21" fillId="8" borderId="22" xfId="0" applyNumberFormat="1" applyFont="1" applyFill="1" applyBorder="1" applyAlignment="1">
      <alignment horizontal="center" vertical="center"/>
    </xf>
    <xf numFmtId="49" fontId="12" fillId="7" borderId="0" xfId="0" applyNumberFormat="1" applyFont="1" applyFill="1" applyAlignment="1">
      <alignment horizontal="left" vertical="center"/>
    </xf>
    <xf numFmtId="49" fontId="12" fillId="9" borderId="14" xfId="0" applyNumberFormat="1" applyFont="1" applyFill="1" applyBorder="1" applyAlignment="1">
      <alignment horizontal="left" vertical="center"/>
    </xf>
    <xf numFmtId="49" fontId="28" fillId="7" borderId="18" xfId="0" applyNumberFormat="1" applyFont="1" applyFill="1" applyBorder="1" applyAlignment="1">
      <alignment horizontal="left" vertical="center"/>
    </xf>
    <xf numFmtId="49" fontId="29" fillId="2" borderId="34" xfId="0" applyNumberFormat="1" applyFont="1" applyFill="1" applyBorder="1" applyAlignment="1">
      <alignment horizontal="left" vertical="center"/>
    </xf>
    <xf numFmtId="49" fontId="21" fillId="8" borderId="16" xfId="0" applyNumberFormat="1" applyFont="1" applyFill="1" applyBorder="1" applyAlignment="1">
      <alignment horizontal="center" vertical="center" wrapText="1"/>
    </xf>
    <xf numFmtId="0" fontId="14" fillId="0" borderId="0" xfId="0" applyFont="1"/>
    <xf numFmtId="4" fontId="43" fillId="4" borderId="2" xfId="0" applyNumberFormat="1" applyFont="1" applyFill="1" applyBorder="1" applyAlignment="1">
      <alignment horizontal="right" vertical="center" indent="1"/>
    </xf>
    <xf numFmtId="49" fontId="34" fillId="13" borderId="8" xfId="0" applyNumberFormat="1" applyFont="1" applyFill="1" applyBorder="1" applyAlignment="1">
      <alignment horizontal="center" vertical="center"/>
    </xf>
    <xf numFmtId="49" fontId="34" fillId="13" borderId="9" xfId="0" applyNumberFormat="1" applyFont="1" applyFill="1" applyBorder="1" applyAlignment="1">
      <alignment horizontal="center" vertical="center"/>
    </xf>
    <xf numFmtId="49" fontId="34" fillId="13" borderId="10" xfId="0" applyNumberFormat="1" applyFont="1" applyFill="1" applyBorder="1" applyAlignment="1">
      <alignment horizontal="center" vertical="center"/>
    </xf>
    <xf numFmtId="49" fontId="35" fillId="14" borderId="1" xfId="0" applyNumberFormat="1" applyFont="1" applyFill="1" applyBorder="1" applyAlignment="1">
      <alignment horizontal="left" vertical="center" wrapText="1"/>
    </xf>
    <xf numFmtId="39" fontId="35" fillId="14" borderId="3" xfId="0" applyNumberFormat="1" applyFont="1" applyFill="1" applyBorder="1" applyAlignment="1">
      <alignment horizontal="right" vertical="center"/>
    </xf>
    <xf numFmtId="49" fontId="35" fillId="15" borderId="1" xfId="0" applyNumberFormat="1" applyFont="1" applyFill="1" applyBorder="1" applyAlignment="1">
      <alignment horizontal="left" vertical="center" wrapText="1"/>
    </xf>
    <xf numFmtId="39" fontId="35" fillId="15" borderId="3" xfId="0" applyNumberFormat="1" applyFont="1" applyFill="1" applyBorder="1" applyAlignment="1">
      <alignment horizontal="right" vertical="center"/>
    </xf>
    <xf numFmtId="49" fontId="36" fillId="11" borderId="4" xfId="0" applyNumberFormat="1" applyFont="1" applyFill="1" applyBorder="1" applyAlignment="1">
      <alignment horizontal="left" vertical="center" wrapText="1"/>
    </xf>
    <xf numFmtId="39" fontId="36" fillId="11" borderId="0" xfId="0" applyNumberFormat="1" applyFont="1" applyFill="1" applyBorder="1" applyAlignment="1">
      <alignment horizontal="right" vertical="center"/>
    </xf>
    <xf numFmtId="39" fontId="36" fillId="11" borderId="5" xfId="0" applyNumberFormat="1" applyFont="1" applyFill="1" applyBorder="1" applyAlignment="1">
      <alignment horizontal="right" vertical="center"/>
    </xf>
    <xf numFmtId="0" fontId="44" fillId="7" borderId="0" xfId="0" applyFont="1" applyFill="1" applyAlignment="1">
      <alignment horizontal="left"/>
    </xf>
    <xf numFmtId="167" fontId="45" fillId="2" borderId="20" xfId="0" applyNumberFormat="1" applyFont="1" applyFill="1" applyBorder="1" applyAlignment="1">
      <alignment horizontal="right" vertical="center"/>
    </xf>
    <xf numFmtId="170" fontId="23" fillId="0" borderId="0" xfId="25" applyNumberFormat="1"/>
    <xf numFmtId="168" fontId="46" fillId="2" borderId="21" xfId="0" applyNumberFormat="1" applyFont="1" applyFill="1" applyBorder="1" applyAlignment="1">
      <alignment horizontal="right" vertical="center"/>
    </xf>
    <xf numFmtId="49" fontId="47" fillId="7" borderId="18" xfId="0" applyNumberFormat="1" applyFont="1" applyFill="1" applyBorder="1" applyAlignment="1">
      <alignment horizontal="left" vertical="center"/>
    </xf>
    <xf numFmtId="169" fontId="47" fillId="7" borderId="0" xfId="0" applyNumberFormat="1" applyFont="1" applyFill="1" applyAlignment="1">
      <alignment horizontal="right" vertical="center"/>
    </xf>
    <xf numFmtId="169" fontId="48" fillId="7" borderId="19" xfId="0" applyNumberFormat="1" applyFont="1" applyFill="1" applyBorder="1" applyAlignment="1">
      <alignment horizontal="right" vertical="center"/>
    </xf>
    <xf numFmtId="49" fontId="46" fillId="2" borderId="14" xfId="0" applyNumberFormat="1" applyFont="1" applyFill="1" applyBorder="1" applyAlignment="1">
      <alignment horizontal="left" vertical="center" wrapText="1"/>
    </xf>
    <xf numFmtId="169" fontId="48" fillId="2" borderId="20" xfId="0" applyNumberFormat="1" applyFont="1" applyFill="1" applyBorder="1" applyAlignment="1">
      <alignment horizontal="right" vertical="center"/>
    </xf>
    <xf numFmtId="169" fontId="48" fillId="2" borderId="21" xfId="0" applyNumberFormat="1" applyFont="1" applyFill="1" applyBorder="1" applyAlignment="1">
      <alignment horizontal="right" vertical="center"/>
    </xf>
    <xf numFmtId="49" fontId="40" fillId="11" borderId="0" xfId="0" applyNumberFormat="1" applyFont="1" applyFill="1" applyBorder="1" applyAlignment="1">
      <alignment horizontal="left" vertical="center" wrapText="1"/>
    </xf>
    <xf numFmtId="49" fontId="36" fillId="11" borderId="11" xfId="0" applyNumberFormat="1" applyFont="1" applyFill="1" applyBorder="1" applyAlignment="1">
      <alignment horizontal="left" vertical="center" wrapText="1"/>
    </xf>
    <xf numFmtId="39" fontId="36" fillId="11" borderId="13" xfId="0" applyNumberFormat="1" applyFont="1" applyFill="1" applyBorder="1" applyAlignment="1">
      <alignment horizontal="right" vertical="center"/>
    </xf>
    <xf numFmtId="49" fontId="36" fillId="12" borderId="23" xfId="0" applyNumberFormat="1" applyFont="1" applyFill="1" applyBorder="1" applyAlignment="1">
      <alignment horizontal="left" vertical="center" wrapText="1"/>
    </xf>
    <xf numFmtId="39" fontId="36" fillId="12" borderId="0" xfId="0" applyNumberFormat="1" applyFont="1" applyFill="1" applyAlignment="1">
      <alignment horizontal="right" vertical="center"/>
    </xf>
    <xf numFmtId="39" fontId="36" fillId="12" borderId="24" xfId="0" applyNumberFormat="1" applyFont="1" applyFill="1" applyBorder="1" applyAlignment="1">
      <alignment horizontal="right" vertical="center"/>
    </xf>
    <xf numFmtId="49" fontId="28" fillId="7" borderId="0" xfId="0" applyNumberFormat="1" applyFont="1" applyFill="1" applyBorder="1" applyAlignment="1">
      <alignment horizontal="left" vertical="center" wrapText="1"/>
    </xf>
    <xf numFmtId="39" fontId="28" fillId="7" borderId="0" xfId="0" applyNumberFormat="1" applyFont="1" applyFill="1" applyBorder="1" applyAlignment="1">
      <alignment horizontal="right" vertical="center"/>
    </xf>
    <xf numFmtId="39" fontId="28" fillId="7" borderId="5" xfId="0" applyNumberFormat="1" applyFont="1" applyFill="1" applyBorder="1" applyAlignment="1">
      <alignment horizontal="right" vertical="center"/>
    </xf>
    <xf numFmtId="49" fontId="39" fillId="14" borderId="29" xfId="0" applyNumberFormat="1" applyFont="1" applyFill="1" applyBorder="1" applyAlignment="1">
      <alignment horizontal="left" vertical="center" wrapText="1"/>
    </xf>
    <xf numFmtId="39" fontId="28" fillId="7" borderId="0" xfId="0" applyNumberFormat="1" applyFont="1" applyFill="1" applyAlignment="1">
      <alignment horizontal="right" vertical="center"/>
    </xf>
    <xf numFmtId="39" fontId="28" fillId="7" borderId="19" xfId="0" applyNumberFormat="1" applyFont="1" applyFill="1" applyBorder="1" applyAlignment="1">
      <alignment horizontal="right" vertical="center"/>
    </xf>
    <xf numFmtId="39" fontId="28" fillId="7" borderId="12" xfId="0" applyNumberFormat="1" applyFont="1" applyFill="1" applyBorder="1" applyAlignment="1">
      <alignment horizontal="right" vertical="center"/>
    </xf>
    <xf numFmtId="39" fontId="28" fillId="7" borderId="28" xfId="0" applyNumberFormat="1" applyFont="1" applyFill="1" applyBorder="1" applyAlignment="1">
      <alignment horizontal="right" vertical="center"/>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14" fillId="0" borderId="0" xfId="0" applyFont="1" applyAlignment="1">
      <alignment horizontal="center" vertical="center"/>
    </xf>
    <xf numFmtId="0" fontId="0" fillId="0" borderId="0" xfId="0" applyAlignment="1">
      <alignment horizontal="center"/>
    </xf>
    <xf numFmtId="49" fontId="21" fillId="8" borderId="15" xfId="0" applyNumberFormat="1" applyFont="1" applyFill="1" applyBorder="1" applyAlignment="1">
      <alignment horizontal="center" vertical="center"/>
    </xf>
    <xf numFmtId="0" fontId="9" fillId="3" borderId="9" xfId="0" applyFont="1" applyFill="1" applyBorder="1" applyAlignment="1">
      <alignment horizontal="center" vertical="center"/>
    </xf>
    <xf numFmtId="0" fontId="9" fillId="3" borderId="8" xfId="0" applyFont="1" applyFill="1" applyBorder="1" applyAlignment="1">
      <alignment horizontal="center" vertical="center"/>
    </xf>
    <xf numFmtId="49" fontId="21" fillId="8" borderId="14" xfId="0" applyNumberFormat="1" applyFont="1" applyFill="1" applyBorder="1" applyAlignment="1">
      <alignment horizontal="center" vertical="center"/>
    </xf>
    <xf numFmtId="49" fontId="21" fillId="8" borderId="20" xfId="0" applyNumberFormat="1" applyFont="1" applyFill="1" applyBorder="1" applyAlignment="1">
      <alignment horizontal="center" vertical="center" wrapText="1"/>
    </xf>
    <xf numFmtId="49" fontId="21" fillId="8" borderId="21" xfId="0" applyNumberFormat="1" applyFont="1" applyFill="1" applyBorder="1" applyAlignment="1">
      <alignment horizontal="center" vertical="center" wrapText="1"/>
    </xf>
    <xf numFmtId="49" fontId="21" fillId="8" borderId="14" xfId="0" applyNumberFormat="1" applyFont="1" applyFill="1" applyBorder="1" applyAlignment="1">
      <alignment horizontal="center" vertical="center" wrapText="1"/>
    </xf>
    <xf numFmtId="49" fontId="28" fillId="7" borderId="39" xfId="0" applyNumberFormat="1" applyFont="1" applyFill="1" applyBorder="1" applyAlignment="1">
      <alignment horizontal="left" vertical="center" wrapText="1"/>
    </xf>
    <xf numFmtId="39" fontId="28" fillId="10" borderId="16" xfId="0" applyNumberFormat="1" applyFont="1" applyFill="1" applyBorder="1" applyAlignment="1">
      <alignment horizontal="right" vertical="center"/>
    </xf>
    <xf numFmtId="39" fontId="28" fillId="10" borderId="17" xfId="0" applyNumberFormat="1" applyFont="1" applyFill="1" applyBorder="1" applyAlignment="1">
      <alignment horizontal="right" vertical="center"/>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20" fillId="7" borderId="0" xfId="24" applyFont="1" applyFill="1" applyAlignment="1">
      <alignment horizontal="center" vertical="center" wrapText="1"/>
    </xf>
    <xf numFmtId="49" fontId="21" fillId="8" borderId="15" xfId="0" applyNumberFormat="1" applyFont="1" applyFill="1" applyBorder="1" applyAlignment="1">
      <alignment horizontal="center" vertical="center"/>
    </xf>
    <xf numFmtId="49" fontId="21" fillId="8" borderId="14" xfId="0" applyNumberFormat="1" applyFont="1" applyFill="1" applyBorder="1" applyAlignment="1">
      <alignment horizontal="center" vertical="center"/>
    </xf>
    <xf numFmtId="49" fontId="25" fillId="7" borderId="0" xfId="0" applyNumberFormat="1" applyFont="1" applyFill="1" applyAlignment="1">
      <alignment horizontal="left" vertical="center"/>
    </xf>
    <xf numFmtId="0" fontId="38" fillId="0" borderId="0" xfId="21" applyFont="1" applyAlignment="1">
      <alignment horizontal="left" vertical="center"/>
    </xf>
    <xf numFmtId="49" fontId="24" fillId="7" borderId="0" xfId="0" applyNumberFormat="1" applyFont="1" applyFill="1" applyAlignment="1">
      <alignment horizontal="center" vertical="center"/>
    </xf>
    <xf numFmtId="49" fontId="25" fillId="7" borderId="0" xfId="25" applyNumberFormat="1" applyFont="1" applyFill="1" applyAlignment="1">
      <alignment horizontal="left" vertical="center"/>
    </xf>
    <xf numFmtId="0" fontId="0" fillId="0" borderId="0" xfId="0" applyAlignment="1">
      <alignment horizontal="left"/>
    </xf>
    <xf numFmtId="49" fontId="21" fillId="8" borderId="20" xfId="0" applyNumberFormat="1" applyFont="1" applyFill="1" applyBorder="1" applyAlignment="1">
      <alignment horizontal="center" vertical="center" wrapText="1"/>
    </xf>
    <xf numFmtId="49" fontId="21" fillId="8" borderId="21" xfId="0" applyNumberFormat="1" applyFont="1" applyFill="1" applyBorder="1" applyAlignment="1">
      <alignment horizontal="center" vertical="center" wrapText="1"/>
    </xf>
    <xf numFmtId="49" fontId="30" fillId="7" borderId="0" xfId="0" applyNumberFormat="1" applyFont="1" applyFill="1" applyAlignment="1">
      <alignment horizontal="center" vertical="center"/>
    </xf>
    <xf numFmtId="49" fontId="21" fillId="8" borderId="14" xfId="0" applyNumberFormat="1" applyFont="1" applyFill="1" applyBorder="1" applyAlignment="1">
      <alignment horizontal="center" vertical="center" wrapText="1"/>
    </xf>
    <xf numFmtId="49" fontId="21" fillId="8" borderId="22" xfId="0" applyNumberFormat="1" applyFont="1" applyFill="1" applyBorder="1" applyAlignment="1">
      <alignment horizontal="center" vertical="center" wrapText="1"/>
    </xf>
    <xf numFmtId="0" fontId="9" fillId="3" borderId="9"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4" xfId="0" applyFont="1" applyFill="1" applyBorder="1" applyAlignment="1">
      <alignment horizontal="center" vertical="center"/>
    </xf>
  </cellXfs>
  <cellStyles count="28">
    <cellStyle name="Euro" xfId="2"/>
    <cellStyle name="Migliaia" xfId="1" builtinId="3"/>
    <cellStyle name="Migliaia [0] 2" xfId="3"/>
    <cellStyle name="Migliaia [0] 3" xfId="4"/>
    <cellStyle name="Migliaia [0] 4" xfId="5"/>
    <cellStyle name="Migliaia 10" xfId="6"/>
    <cellStyle name="Migliaia 11" xfId="7"/>
    <cellStyle name="Migliaia 12" xfId="8"/>
    <cellStyle name="Migliaia 13" xfId="20"/>
    <cellStyle name="Migliaia 13 2" xfId="22"/>
    <cellStyle name="Migliaia 2" xfId="9"/>
    <cellStyle name="Migliaia 3" xfId="10"/>
    <cellStyle name="Migliaia 4" xfId="11"/>
    <cellStyle name="Migliaia 5" xfId="12"/>
    <cellStyle name="Migliaia 6" xfId="13"/>
    <cellStyle name="Migliaia 7" xfId="14"/>
    <cellStyle name="Migliaia 8" xfId="15"/>
    <cellStyle name="Migliaia 9" xfId="16"/>
    <cellStyle name="Normale" xfId="0" builtinId="0"/>
    <cellStyle name="Normale 10" xfId="27"/>
    <cellStyle name="Normale 2" xfId="17"/>
    <cellStyle name="Normale 3" xfId="18"/>
    <cellStyle name="Normale 4" xfId="19"/>
    <cellStyle name="Normale 5" xfId="21"/>
    <cellStyle name="Normale 6" xfId="23"/>
    <cellStyle name="Normale 7" xfId="24"/>
    <cellStyle name="Normale 8" xfId="25"/>
    <cellStyle name="Normale 9" xfId="26"/>
  </cellStyles>
  <dxfs count="0"/>
  <tableStyles count="0" defaultTableStyle="TableStyleMedium2" defaultPivotStyle="PivotStyleLight16"/>
  <colors>
    <mruColors>
      <color rgb="FFDBE5F1"/>
      <color rgb="FF0B64A0"/>
      <color rgb="FFFFFFFF"/>
      <color rgb="FFD8D8D8"/>
      <color rgb="FFD8F2F2"/>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harergs.rgs.tesoro.it\igb\01-Struttura\03-Uffici\20\Tesoreria%20Banca%20Italia\Conto%20Riassuntivo\elaborazioni\CRT%20pubblicazione\Copia%20di%2001-2017%20nuov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
      <sheetName val="INS.DATI"/>
      <sheetName val="AMM.VARIE"/>
      <sheetName val="DARE-AVERE"/>
      <sheetName val="DEBITI"/>
      <sheetName val="CREDITI"/>
      <sheetName val="SI.VALORI"/>
      <sheetName val="DEB.PUB.INT."/>
      <sheetName val="INC.PAG."/>
      <sheetName val="MOV.CASSA"/>
      <sheetName val="CODICE"/>
      <sheetName val="Analisi del conto CRT 12-2016"/>
      <sheetName val="Classificazione Economica"/>
      <sheetName val="eNTRATE NOVEMBRE"/>
      <sheetName val="Dettaglio per Capo e Capitolo"/>
      <sheetName val="collettivi"/>
      <sheetName val="titoli da regolare"/>
      <sheetName val="firma"/>
      <sheetName val="MOV.CASSA (consip)"/>
      <sheetName val="DEBITI (consip)"/>
      <sheetName val="CREDITI (cosip)"/>
      <sheetName val="AMM.VARIE (consip)"/>
      <sheetName val="DEB.PUB.INT. (consip)"/>
      <sheetName val="SPEC-108"/>
    </sheetNames>
    <sheetDataSet>
      <sheetData sheetId="0"/>
      <sheetData sheetId="1">
        <row r="4">
          <cell r="C4" t="str">
            <v>AL 31 GENNAIO 2017</v>
          </cell>
        </row>
      </sheetData>
      <sheetData sheetId="2"/>
      <sheetData sheetId="3">
        <row r="9">
          <cell r="M9">
            <v>2037577843468.4497</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3"/>
  <sheetViews>
    <sheetView showGridLines="0" zoomScaleNormal="100" workbookViewId="0">
      <selection activeCell="C30" sqref="C30"/>
    </sheetView>
  </sheetViews>
  <sheetFormatPr defaultRowHeight="12.75"/>
  <cols>
    <col min="1" max="1" width="23.42578125" customWidth="1"/>
    <col min="2" max="2" width="22" customWidth="1"/>
    <col min="3" max="3" width="22.42578125" customWidth="1"/>
    <col min="4" max="4" width="19.140625" customWidth="1"/>
    <col min="5" max="5" width="19.140625" bestFit="1" customWidth="1"/>
  </cols>
  <sheetData>
    <row r="1" spans="1:4">
      <c r="A1" s="92" t="s">
        <v>223</v>
      </c>
      <c r="B1" s="93"/>
      <c r="C1" s="93"/>
    </row>
    <row r="2" spans="1:4">
      <c r="A2" s="93"/>
      <c r="B2" s="93"/>
      <c r="C2" s="93"/>
    </row>
    <row r="3" spans="1:4">
      <c r="A3" s="93"/>
      <c r="B3" s="92" t="s">
        <v>898</v>
      </c>
      <c r="C3" s="93"/>
    </row>
    <row r="4" spans="1:4">
      <c r="A4" s="93"/>
      <c r="B4" s="93"/>
      <c r="C4" s="93"/>
    </row>
    <row r="5" spans="1:4" ht="30" customHeight="1">
      <c r="A5" s="28"/>
      <c r="B5" s="29" t="s">
        <v>6</v>
      </c>
      <c r="C5" s="29" t="s">
        <v>7</v>
      </c>
      <c r="D5" s="30" t="s">
        <v>8</v>
      </c>
    </row>
    <row r="6" spans="1:4" ht="15" customHeight="1">
      <c r="A6" s="55" t="s">
        <v>9</v>
      </c>
      <c r="B6" s="40"/>
      <c r="C6" s="40"/>
      <c r="D6" s="41"/>
    </row>
    <row r="7" spans="1:4" ht="15" customHeight="1">
      <c r="A7" s="54" t="s">
        <v>10</v>
      </c>
      <c r="B7" s="36">
        <v>103664967202.14</v>
      </c>
      <c r="C7" s="40"/>
      <c r="D7" s="41"/>
    </row>
    <row r="8" spans="1:4" ht="15" customHeight="1">
      <c r="A8" s="54" t="s">
        <v>11</v>
      </c>
      <c r="B8" s="40"/>
      <c r="C8" s="36">
        <v>148352776667.59</v>
      </c>
      <c r="D8" s="41"/>
    </row>
    <row r="9" spans="1:4" ht="15" customHeight="1">
      <c r="A9" s="54" t="s">
        <v>12</v>
      </c>
      <c r="B9" s="40"/>
      <c r="C9" s="36">
        <v>66177302344.239998</v>
      </c>
      <c r="D9" s="41"/>
    </row>
    <row r="10" spans="1:4" ht="15" customHeight="1">
      <c r="A10" s="54" t="s">
        <v>53</v>
      </c>
      <c r="B10" s="36">
        <v>75779273360.580002</v>
      </c>
      <c r="C10" s="40"/>
      <c r="D10" s="41"/>
    </row>
    <row r="11" spans="1:4" ht="25.5" customHeight="1">
      <c r="A11" s="70" t="s">
        <v>13</v>
      </c>
      <c r="B11" s="71">
        <f>SUM(B6:B10)</f>
        <v>179444240562.72</v>
      </c>
      <c r="C11" s="71">
        <f t="shared" ref="C11" si="0">SUM(C6:C10)</f>
        <v>214530079011.82999</v>
      </c>
      <c r="D11" s="72">
        <f>+B11-C11</f>
        <v>-35085838449.109985</v>
      </c>
    </row>
    <row r="12" spans="1:4" ht="15" customHeight="1">
      <c r="A12" s="55" t="s">
        <v>14</v>
      </c>
      <c r="B12" s="40"/>
      <c r="C12" s="40"/>
      <c r="D12" s="41"/>
    </row>
    <row r="13" spans="1:4" ht="15" customHeight="1">
      <c r="A13" s="54" t="s">
        <v>15</v>
      </c>
      <c r="B13" s="36">
        <v>622368007664.80005</v>
      </c>
      <c r="C13" s="36">
        <v>586728546096</v>
      </c>
      <c r="D13" s="37">
        <f>B13-C13</f>
        <v>35639461568.800049</v>
      </c>
    </row>
    <row r="14" spans="1:4" ht="15" customHeight="1">
      <c r="A14" s="54" t="s">
        <v>16</v>
      </c>
      <c r="B14" s="36">
        <v>152908119460.60001</v>
      </c>
      <c r="C14" s="36">
        <v>153461742580.29001</v>
      </c>
      <c r="D14" s="37">
        <f>B14-C14</f>
        <v>-553623119.69000244</v>
      </c>
    </row>
    <row r="15" spans="1:4" ht="24" customHeight="1">
      <c r="A15" s="65" t="s">
        <v>87</v>
      </c>
      <c r="B15" s="66">
        <v>33880528314.119999</v>
      </c>
      <c r="C15" s="66">
        <v>27733744260.490002</v>
      </c>
      <c r="D15" s="77">
        <f>B15-C15</f>
        <v>6146784053.6299973</v>
      </c>
    </row>
    <row r="16" spans="1:4" ht="25.5" customHeight="1">
      <c r="A16" s="73" t="s">
        <v>13</v>
      </c>
      <c r="B16" s="74">
        <f>SUM(B13:B14)</f>
        <v>775276127125.40002</v>
      </c>
      <c r="C16" s="74">
        <f>SUM(C13:C14)</f>
        <v>740190288676.29004</v>
      </c>
      <c r="D16" s="75">
        <f>+B16-C16</f>
        <v>35085838449.109985</v>
      </c>
    </row>
    <row r="17" spans="1:5" ht="15" customHeight="1">
      <c r="A17" s="54" t="s">
        <v>17</v>
      </c>
      <c r="B17" s="40"/>
      <c r="C17" s="40"/>
      <c r="D17" s="41"/>
    </row>
    <row r="18" spans="1:5" ht="25.5" customHeight="1">
      <c r="A18" s="62" t="s">
        <v>62</v>
      </c>
      <c r="B18" s="63">
        <f>+B11+B16</f>
        <v>954720367688.12</v>
      </c>
      <c r="C18" s="63">
        <f>+C11+C16</f>
        <v>954720367688.12</v>
      </c>
      <c r="D18" s="64"/>
      <c r="E18" s="69"/>
    </row>
    <row r="19" spans="1:5">
      <c r="A19" s="56" t="s">
        <v>85</v>
      </c>
      <c r="B19" s="57"/>
      <c r="C19" s="57"/>
      <c r="D19" s="58"/>
    </row>
    <row r="20" spans="1:5" ht="33.75">
      <c r="A20" s="59" t="s">
        <v>86</v>
      </c>
      <c r="B20" s="60">
        <f>B18-B15</f>
        <v>920839839374</v>
      </c>
      <c r="C20" s="60">
        <f>C18-C15</f>
        <v>926986623427.63</v>
      </c>
      <c r="D20" s="61">
        <f>B20-C20</f>
        <v>-6146784053.6300049</v>
      </c>
    </row>
    <row r="23" spans="1:5">
      <c r="C23" s="69"/>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43"/>
  <sheetViews>
    <sheetView showGridLines="0" workbookViewId="0">
      <selection activeCell="I21" sqref="I21"/>
    </sheetView>
  </sheetViews>
  <sheetFormatPr defaultRowHeight="12.75"/>
  <cols>
    <col min="1" max="1" width="36.140625" style="79" customWidth="1"/>
    <col min="2" max="22" width="14.85546875" style="79" customWidth="1"/>
    <col min="23" max="16384" width="9.140625" style="79"/>
  </cols>
  <sheetData>
    <row r="1" spans="1:22" s="78" customFormat="1" ht="14.45" customHeight="1">
      <c r="A1" s="219" t="s">
        <v>238</v>
      </c>
      <c r="B1" s="219"/>
      <c r="C1" s="219"/>
      <c r="D1" s="219"/>
      <c r="E1" s="222"/>
      <c r="F1" s="222"/>
      <c r="G1" s="222"/>
      <c r="H1" s="222"/>
      <c r="I1" s="219"/>
      <c r="J1" s="219"/>
      <c r="K1" s="219"/>
      <c r="L1" s="219"/>
      <c r="M1" s="222"/>
      <c r="N1" s="222"/>
      <c r="O1" s="222"/>
      <c r="P1" s="222"/>
    </row>
    <row r="2" spans="1:22" s="78" customFormat="1" ht="18" customHeight="1">
      <c r="A2" s="220"/>
      <c r="B2" s="220"/>
      <c r="C2" s="220"/>
      <c r="D2" s="220"/>
      <c r="E2" s="220"/>
      <c r="F2" s="220"/>
      <c r="G2" s="220"/>
    </row>
    <row r="3" spans="1:22" s="78" customFormat="1" ht="18.2" customHeight="1">
      <c r="A3" s="96"/>
      <c r="B3" s="96" t="s">
        <v>898</v>
      </c>
      <c r="C3" s="96"/>
      <c r="D3" s="96"/>
      <c r="E3" s="96"/>
      <c r="F3" s="96"/>
      <c r="G3" s="96"/>
      <c r="I3" s="96"/>
      <c r="K3" s="96"/>
    </row>
    <row r="4" spans="1:22" s="78" customFormat="1" ht="14.25" customHeight="1"/>
    <row r="5" spans="1:22" s="78" customFormat="1" ht="18.2" customHeight="1"/>
    <row r="6" spans="1:22" s="78" customFormat="1" ht="0.75" customHeight="1"/>
    <row r="7" spans="1:22" s="78" customFormat="1" ht="62.25" customHeight="1">
      <c r="A7" s="207" t="s">
        <v>447</v>
      </c>
      <c r="B7" s="205" t="s">
        <v>484</v>
      </c>
      <c r="C7" s="205" t="s">
        <v>485</v>
      </c>
      <c r="D7" s="205" t="s">
        <v>486</v>
      </c>
      <c r="E7" s="205" t="s">
        <v>487</v>
      </c>
      <c r="F7" s="205" t="s">
        <v>488</v>
      </c>
      <c r="G7" s="205" t="s">
        <v>489</v>
      </c>
      <c r="H7" s="205" t="s">
        <v>490</v>
      </c>
      <c r="I7" s="205" t="s">
        <v>491</v>
      </c>
      <c r="J7" s="205" t="s">
        <v>492</v>
      </c>
      <c r="K7" s="205" t="s">
        <v>493</v>
      </c>
      <c r="L7" s="205" t="s">
        <v>494</v>
      </c>
      <c r="M7" s="205" t="s">
        <v>495</v>
      </c>
      <c r="N7" s="205" t="s">
        <v>496</v>
      </c>
      <c r="O7" s="205" t="s">
        <v>649</v>
      </c>
      <c r="P7" s="205" t="s">
        <v>497</v>
      </c>
      <c r="Q7" s="205" t="s">
        <v>498</v>
      </c>
      <c r="R7" s="205" t="s">
        <v>499</v>
      </c>
      <c r="S7" s="205" t="s">
        <v>500</v>
      </c>
      <c r="T7" s="205" t="s">
        <v>501</v>
      </c>
      <c r="U7" s="205" t="s">
        <v>502</v>
      </c>
      <c r="V7" s="206" t="s">
        <v>62</v>
      </c>
    </row>
    <row r="8" spans="1:22" s="78" customFormat="1" ht="22.9" customHeight="1">
      <c r="A8" s="137" t="s">
        <v>450</v>
      </c>
      <c r="B8" s="84"/>
      <c r="C8" s="84"/>
      <c r="D8" s="84"/>
      <c r="E8" s="84">
        <v>469818634.30000001</v>
      </c>
      <c r="F8" s="84"/>
      <c r="G8" s="84"/>
      <c r="H8" s="84"/>
      <c r="I8" s="84"/>
      <c r="J8" s="84"/>
      <c r="K8" s="84"/>
      <c r="L8" s="84"/>
      <c r="M8" s="84"/>
      <c r="N8" s="84"/>
      <c r="O8" s="84">
        <v>2444061.75</v>
      </c>
      <c r="P8" s="84"/>
      <c r="Q8" s="84"/>
      <c r="R8" s="84"/>
      <c r="S8" s="84">
        <v>2500000</v>
      </c>
      <c r="T8" s="84"/>
      <c r="U8" s="84"/>
      <c r="V8" s="138">
        <v>474762696.05000001</v>
      </c>
    </row>
    <row r="9" spans="1:22" s="78" customFormat="1" ht="32.450000000000003" customHeight="1">
      <c r="A9" s="137" t="s">
        <v>451</v>
      </c>
      <c r="B9" s="84">
        <v>90267720.549999997</v>
      </c>
      <c r="C9" s="84">
        <v>19944311.050000001</v>
      </c>
      <c r="D9" s="84">
        <v>5868305.6699999999</v>
      </c>
      <c r="E9" s="84"/>
      <c r="F9" s="84"/>
      <c r="G9" s="84"/>
      <c r="H9" s="84"/>
      <c r="I9" s="84"/>
      <c r="J9" s="84"/>
      <c r="K9" s="84"/>
      <c r="L9" s="84"/>
      <c r="M9" s="84"/>
      <c r="N9" s="84">
        <v>292804.49</v>
      </c>
      <c r="O9" s="84"/>
      <c r="P9" s="84"/>
      <c r="Q9" s="84"/>
      <c r="R9" s="84"/>
      <c r="S9" s="84"/>
      <c r="T9" s="84"/>
      <c r="U9" s="84"/>
      <c r="V9" s="138">
        <v>116373141.76000001</v>
      </c>
    </row>
    <row r="10" spans="1:22" s="78" customFormat="1" ht="18.2" customHeight="1">
      <c r="A10" s="137" t="s">
        <v>452</v>
      </c>
      <c r="B10" s="84">
        <v>8957354.8200000003</v>
      </c>
      <c r="C10" s="84">
        <v>1346584.89</v>
      </c>
      <c r="D10" s="84">
        <v>582153.93999999994</v>
      </c>
      <c r="E10" s="84">
        <v>26978989848.84</v>
      </c>
      <c r="F10" s="84"/>
      <c r="G10" s="84"/>
      <c r="H10" s="84"/>
      <c r="I10" s="84"/>
      <c r="J10" s="84">
        <v>48824.58</v>
      </c>
      <c r="K10" s="84"/>
      <c r="L10" s="84"/>
      <c r="M10" s="84"/>
      <c r="N10" s="84">
        <v>1000294.77</v>
      </c>
      <c r="O10" s="84">
        <v>391639470.56999999</v>
      </c>
      <c r="P10" s="84"/>
      <c r="Q10" s="84"/>
      <c r="R10" s="84"/>
      <c r="S10" s="84"/>
      <c r="T10" s="84"/>
      <c r="U10" s="84"/>
      <c r="V10" s="138">
        <v>27382564532.41</v>
      </c>
    </row>
    <row r="11" spans="1:22" s="78" customFormat="1" ht="18.2" customHeight="1">
      <c r="A11" s="137" t="s">
        <v>453</v>
      </c>
      <c r="B11" s="84">
        <v>179973257.33000001</v>
      </c>
      <c r="C11" s="84">
        <v>48994754.490000002</v>
      </c>
      <c r="D11" s="84">
        <v>1417454.75</v>
      </c>
      <c r="E11" s="84">
        <v>140315092.38</v>
      </c>
      <c r="F11" s="84">
        <v>5633383.7699999996</v>
      </c>
      <c r="G11" s="84"/>
      <c r="H11" s="84">
        <v>493246085.63999999</v>
      </c>
      <c r="I11" s="84">
        <v>6965393164.3400002</v>
      </c>
      <c r="J11" s="84"/>
      <c r="K11" s="84"/>
      <c r="L11" s="84"/>
      <c r="M11" s="84">
        <v>513342759.99000001</v>
      </c>
      <c r="N11" s="84">
        <v>4346427.25</v>
      </c>
      <c r="O11" s="84">
        <v>2125625000</v>
      </c>
      <c r="P11" s="84"/>
      <c r="Q11" s="84"/>
      <c r="R11" s="84">
        <v>396436.11</v>
      </c>
      <c r="S11" s="84"/>
      <c r="T11" s="84">
        <v>62500000</v>
      </c>
      <c r="U11" s="84"/>
      <c r="V11" s="138">
        <v>10541183816.049999</v>
      </c>
    </row>
    <row r="12" spans="1:22" s="78" customFormat="1" ht="18.2" customHeight="1">
      <c r="A12" s="137" t="s">
        <v>454</v>
      </c>
      <c r="B12" s="84">
        <v>3627821701.9299998</v>
      </c>
      <c r="C12" s="84">
        <v>108682211.64</v>
      </c>
      <c r="D12" s="84">
        <v>226710907.87</v>
      </c>
      <c r="E12" s="84"/>
      <c r="F12" s="84"/>
      <c r="G12" s="84"/>
      <c r="H12" s="84"/>
      <c r="I12" s="84"/>
      <c r="J12" s="84">
        <v>11864.28</v>
      </c>
      <c r="K12" s="84"/>
      <c r="L12" s="84"/>
      <c r="M12" s="84">
        <v>508743.94</v>
      </c>
      <c r="N12" s="84">
        <v>108303949.54000001</v>
      </c>
      <c r="O12" s="84"/>
      <c r="P12" s="84"/>
      <c r="Q12" s="84"/>
      <c r="R12" s="84"/>
      <c r="S12" s="84"/>
      <c r="T12" s="84"/>
      <c r="U12" s="84"/>
      <c r="V12" s="138">
        <v>4072039379.1999998</v>
      </c>
    </row>
    <row r="13" spans="1:22" s="78" customFormat="1" ht="18.2" customHeight="1">
      <c r="A13" s="137" t="s">
        <v>455</v>
      </c>
      <c r="B13" s="84">
        <v>1205775676.6900001</v>
      </c>
      <c r="C13" s="84">
        <v>267249751.56999999</v>
      </c>
      <c r="D13" s="84">
        <v>77211503.909999996</v>
      </c>
      <c r="E13" s="84">
        <v>2718518.3</v>
      </c>
      <c r="F13" s="84">
        <v>29611942.039999999</v>
      </c>
      <c r="G13" s="84"/>
      <c r="H13" s="84"/>
      <c r="I13" s="84"/>
      <c r="J13" s="84">
        <v>26354.42</v>
      </c>
      <c r="K13" s="84"/>
      <c r="L13" s="84"/>
      <c r="M13" s="84">
        <v>1654403.67</v>
      </c>
      <c r="N13" s="84">
        <v>30954682.699999999</v>
      </c>
      <c r="O13" s="84"/>
      <c r="P13" s="84"/>
      <c r="Q13" s="84"/>
      <c r="R13" s="84"/>
      <c r="S13" s="84"/>
      <c r="T13" s="84"/>
      <c r="U13" s="84"/>
      <c r="V13" s="138">
        <v>1615202833.3</v>
      </c>
    </row>
    <row r="14" spans="1:22" s="78" customFormat="1" ht="18.2" customHeight="1">
      <c r="A14" s="137" t="s">
        <v>456</v>
      </c>
      <c r="B14" s="84">
        <v>1672022366.28</v>
      </c>
      <c r="C14" s="84">
        <v>104676840.20999999</v>
      </c>
      <c r="D14" s="84">
        <v>106825783.23999999</v>
      </c>
      <c r="E14" s="84"/>
      <c r="F14" s="84">
        <v>21299626.690000001</v>
      </c>
      <c r="G14" s="84"/>
      <c r="H14" s="84">
        <v>2618426</v>
      </c>
      <c r="I14" s="84"/>
      <c r="J14" s="84"/>
      <c r="K14" s="84">
        <v>30298750.789999999</v>
      </c>
      <c r="L14" s="84"/>
      <c r="M14" s="84">
        <v>1799851.27</v>
      </c>
      <c r="N14" s="84">
        <v>51650710.759999998</v>
      </c>
      <c r="O14" s="84">
        <v>7346.8</v>
      </c>
      <c r="P14" s="84"/>
      <c r="Q14" s="84"/>
      <c r="R14" s="84"/>
      <c r="S14" s="84"/>
      <c r="T14" s="84"/>
      <c r="U14" s="84"/>
      <c r="V14" s="138">
        <v>1991199702.04</v>
      </c>
    </row>
    <row r="15" spans="1:22" s="78" customFormat="1" ht="18.2" customHeight="1">
      <c r="A15" s="137" t="s">
        <v>457</v>
      </c>
      <c r="B15" s="84">
        <v>393677841.5</v>
      </c>
      <c r="C15" s="84">
        <v>41851984.659999996</v>
      </c>
      <c r="D15" s="84">
        <v>25431711.530000001</v>
      </c>
      <c r="E15" s="84">
        <v>14086841.75</v>
      </c>
      <c r="F15" s="84">
        <v>9137012.9399999995</v>
      </c>
      <c r="G15" s="84"/>
      <c r="H15" s="84">
        <v>3500</v>
      </c>
      <c r="I15" s="84"/>
      <c r="J15" s="84"/>
      <c r="K15" s="84">
        <v>5754000</v>
      </c>
      <c r="L15" s="84"/>
      <c r="M15" s="84">
        <v>135288.76999999999</v>
      </c>
      <c r="N15" s="84">
        <v>21154272.52</v>
      </c>
      <c r="O15" s="84">
        <v>38748795.25</v>
      </c>
      <c r="P15" s="84">
        <v>247439.37</v>
      </c>
      <c r="Q15" s="84"/>
      <c r="R15" s="84"/>
      <c r="S15" s="84">
        <v>755457755</v>
      </c>
      <c r="T15" s="84"/>
      <c r="U15" s="84"/>
      <c r="V15" s="138">
        <v>1305686443.29</v>
      </c>
    </row>
    <row r="16" spans="1:22" s="78" customFormat="1" ht="18.2" customHeight="1">
      <c r="A16" s="137" t="s">
        <v>458</v>
      </c>
      <c r="B16" s="84">
        <v>11643204.619999999</v>
      </c>
      <c r="C16" s="84">
        <v>3623856.55</v>
      </c>
      <c r="D16" s="84">
        <v>754667.84</v>
      </c>
      <c r="E16" s="84">
        <v>30714868.75</v>
      </c>
      <c r="F16" s="84">
        <v>49998</v>
      </c>
      <c r="G16" s="84">
        <v>25400081.68</v>
      </c>
      <c r="H16" s="84"/>
      <c r="I16" s="84"/>
      <c r="J16" s="84"/>
      <c r="K16" s="84"/>
      <c r="L16" s="84"/>
      <c r="M16" s="84">
        <v>73897.03</v>
      </c>
      <c r="N16" s="84">
        <v>868990.89</v>
      </c>
      <c r="O16" s="84">
        <v>55981.06</v>
      </c>
      <c r="P16" s="84">
        <v>583972.41</v>
      </c>
      <c r="Q16" s="84"/>
      <c r="R16" s="84"/>
      <c r="S16" s="84"/>
      <c r="T16" s="84"/>
      <c r="U16" s="84"/>
      <c r="V16" s="138">
        <v>73769518.829999998</v>
      </c>
    </row>
    <row r="17" spans="1:22" s="78" customFormat="1" ht="18.2" customHeight="1">
      <c r="A17" s="137" t="s">
        <v>459</v>
      </c>
      <c r="B17" s="84">
        <v>1871711.34</v>
      </c>
      <c r="C17" s="84">
        <v>234168.66</v>
      </c>
      <c r="D17" s="84">
        <v>121323.28</v>
      </c>
      <c r="E17" s="84"/>
      <c r="F17" s="84"/>
      <c r="G17" s="84"/>
      <c r="H17" s="84">
        <v>48938</v>
      </c>
      <c r="I17" s="84"/>
      <c r="J17" s="84"/>
      <c r="K17" s="84"/>
      <c r="L17" s="84"/>
      <c r="M17" s="84"/>
      <c r="N17" s="84"/>
      <c r="O17" s="84"/>
      <c r="P17" s="84"/>
      <c r="Q17" s="84"/>
      <c r="R17" s="84"/>
      <c r="S17" s="84"/>
      <c r="T17" s="84"/>
      <c r="U17" s="84"/>
      <c r="V17" s="138">
        <v>2276141.2799999998</v>
      </c>
    </row>
    <row r="18" spans="1:22" s="78" customFormat="1" ht="18.2" customHeight="1">
      <c r="A18" s="137" t="s">
        <v>460</v>
      </c>
      <c r="B18" s="84">
        <v>6362797.8799999999</v>
      </c>
      <c r="C18" s="84">
        <v>679719.84</v>
      </c>
      <c r="D18" s="84">
        <v>411262.3</v>
      </c>
      <c r="E18" s="84"/>
      <c r="F18" s="84">
        <v>4651030000</v>
      </c>
      <c r="G18" s="84">
        <v>169856.05</v>
      </c>
      <c r="H18" s="84">
        <v>7381062</v>
      </c>
      <c r="I18" s="84"/>
      <c r="J18" s="84"/>
      <c r="K18" s="84"/>
      <c r="L18" s="84"/>
      <c r="M18" s="84"/>
      <c r="N18" s="84">
        <v>5338629.3</v>
      </c>
      <c r="O18" s="84"/>
      <c r="P18" s="84">
        <v>62294790.479999997</v>
      </c>
      <c r="Q18" s="84"/>
      <c r="R18" s="84"/>
      <c r="S18" s="84"/>
      <c r="T18" s="84"/>
      <c r="U18" s="84"/>
      <c r="V18" s="138">
        <v>4733668117.8500004</v>
      </c>
    </row>
    <row r="19" spans="1:22" s="78" customFormat="1" ht="18.2" customHeight="1">
      <c r="A19" s="137" t="s">
        <v>461</v>
      </c>
      <c r="B19" s="84">
        <v>1326192.18</v>
      </c>
      <c r="C19" s="84">
        <v>127973.57</v>
      </c>
      <c r="D19" s="84">
        <v>86119.62</v>
      </c>
      <c r="E19" s="84">
        <v>2573396.0499999998</v>
      </c>
      <c r="F19" s="84">
        <v>161539.20000000001</v>
      </c>
      <c r="G19" s="84"/>
      <c r="H19" s="84">
        <v>533708</v>
      </c>
      <c r="I19" s="84"/>
      <c r="J19" s="84"/>
      <c r="K19" s="84"/>
      <c r="L19" s="84"/>
      <c r="M19" s="84"/>
      <c r="N19" s="84">
        <v>14766.26</v>
      </c>
      <c r="O19" s="84"/>
      <c r="P19" s="84"/>
      <c r="Q19" s="84"/>
      <c r="R19" s="84"/>
      <c r="S19" s="84"/>
      <c r="T19" s="84"/>
      <c r="U19" s="84"/>
      <c r="V19" s="138">
        <v>4823694.88</v>
      </c>
    </row>
    <row r="20" spans="1:22" s="78" customFormat="1" ht="22.9" customHeight="1">
      <c r="A20" s="137" t="s">
        <v>462</v>
      </c>
      <c r="B20" s="84">
        <v>30754647.780000001</v>
      </c>
      <c r="C20" s="84">
        <v>4474845.47</v>
      </c>
      <c r="D20" s="84">
        <v>1869982.56</v>
      </c>
      <c r="E20" s="84">
        <v>1104770</v>
      </c>
      <c r="F20" s="84">
        <v>658350</v>
      </c>
      <c r="G20" s="84">
        <v>318147143.30000001</v>
      </c>
      <c r="H20" s="84">
        <v>5481.3</v>
      </c>
      <c r="I20" s="84"/>
      <c r="J20" s="84"/>
      <c r="K20" s="84">
        <v>1479.19</v>
      </c>
      <c r="L20" s="84"/>
      <c r="M20" s="84">
        <v>2424.4499999999998</v>
      </c>
      <c r="N20" s="84">
        <v>7998822.6100000003</v>
      </c>
      <c r="O20" s="84">
        <v>5918743.1399999997</v>
      </c>
      <c r="P20" s="84">
        <v>2676278933.7399998</v>
      </c>
      <c r="Q20" s="84"/>
      <c r="R20" s="84"/>
      <c r="S20" s="84"/>
      <c r="T20" s="84"/>
      <c r="U20" s="84"/>
      <c r="V20" s="138">
        <v>3047215623.54</v>
      </c>
    </row>
    <row r="21" spans="1:22" s="78" customFormat="1" ht="18.2" customHeight="1">
      <c r="A21" s="137" t="s">
        <v>463</v>
      </c>
      <c r="B21" s="84">
        <v>20133669.57</v>
      </c>
      <c r="C21" s="84">
        <v>1324797.57</v>
      </c>
      <c r="D21" s="84">
        <v>1262664.8400000001</v>
      </c>
      <c r="E21" s="84"/>
      <c r="F21" s="84"/>
      <c r="G21" s="84"/>
      <c r="H21" s="84"/>
      <c r="I21" s="84"/>
      <c r="J21" s="84"/>
      <c r="K21" s="84"/>
      <c r="L21" s="84"/>
      <c r="M21" s="84"/>
      <c r="N21" s="84">
        <v>2033089.19</v>
      </c>
      <c r="O21" s="84">
        <v>65608984.030000001</v>
      </c>
      <c r="P21" s="84">
        <v>23166659.98</v>
      </c>
      <c r="Q21" s="84"/>
      <c r="R21" s="84"/>
      <c r="S21" s="84">
        <v>122515978.94</v>
      </c>
      <c r="T21" s="84"/>
      <c r="U21" s="84"/>
      <c r="V21" s="138">
        <v>236045844.12</v>
      </c>
    </row>
    <row r="22" spans="1:22" s="78" customFormat="1" ht="18.2" customHeight="1">
      <c r="A22" s="137" t="s">
        <v>464</v>
      </c>
      <c r="B22" s="84">
        <v>8944145.8599999994</v>
      </c>
      <c r="C22" s="84">
        <v>4564155.67</v>
      </c>
      <c r="D22" s="84">
        <v>581782.9</v>
      </c>
      <c r="E22" s="84">
        <v>4455815.42</v>
      </c>
      <c r="F22" s="84"/>
      <c r="G22" s="84">
        <v>15677568.890000001</v>
      </c>
      <c r="H22" s="84">
        <v>3608618.54</v>
      </c>
      <c r="I22" s="84"/>
      <c r="J22" s="84"/>
      <c r="K22" s="84"/>
      <c r="L22" s="84"/>
      <c r="M22" s="84">
        <v>3306</v>
      </c>
      <c r="N22" s="84">
        <v>372551.73</v>
      </c>
      <c r="O22" s="84"/>
      <c r="P22" s="84"/>
      <c r="Q22" s="84"/>
      <c r="R22" s="84"/>
      <c r="S22" s="84"/>
      <c r="T22" s="84"/>
      <c r="U22" s="84"/>
      <c r="V22" s="138">
        <v>38207945.009999998</v>
      </c>
    </row>
    <row r="23" spans="1:22" s="78" customFormat="1" ht="22.9" customHeight="1">
      <c r="A23" s="137" t="s">
        <v>465</v>
      </c>
      <c r="B23" s="84">
        <v>1036850.25</v>
      </c>
      <c r="C23" s="84">
        <v>51211.79</v>
      </c>
      <c r="D23" s="84">
        <v>67746.789999999994</v>
      </c>
      <c r="E23" s="84">
        <v>18688545.75</v>
      </c>
      <c r="F23" s="84">
        <v>70</v>
      </c>
      <c r="G23" s="84"/>
      <c r="H23" s="84">
        <v>2091567.72</v>
      </c>
      <c r="I23" s="84"/>
      <c r="J23" s="84"/>
      <c r="K23" s="84"/>
      <c r="L23" s="84"/>
      <c r="M23" s="84"/>
      <c r="N23" s="84"/>
      <c r="O23" s="84"/>
      <c r="P23" s="84"/>
      <c r="Q23" s="84"/>
      <c r="R23" s="84"/>
      <c r="S23" s="84"/>
      <c r="T23" s="84"/>
      <c r="U23" s="84"/>
      <c r="V23" s="138">
        <v>21935992.300000001</v>
      </c>
    </row>
    <row r="24" spans="1:22" s="78" customFormat="1" ht="18.2" customHeight="1">
      <c r="A24" s="137" t="s">
        <v>466</v>
      </c>
      <c r="B24" s="84">
        <v>5640389.4699999997</v>
      </c>
      <c r="C24" s="84">
        <v>634776.06000000006</v>
      </c>
      <c r="D24" s="84">
        <v>362700.85</v>
      </c>
      <c r="E24" s="84">
        <v>5504779.3300000001</v>
      </c>
      <c r="F24" s="84">
        <v>250000</v>
      </c>
      <c r="G24" s="84"/>
      <c r="H24" s="84">
        <v>442346.36</v>
      </c>
      <c r="I24" s="84"/>
      <c r="J24" s="84"/>
      <c r="K24" s="84"/>
      <c r="L24" s="84"/>
      <c r="M24" s="84"/>
      <c r="N24" s="84">
        <v>445627.25</v>
      </c>
      <c r="O24" s="84">
        <v>433310341.38</v>
      </c>
      <c r="P24" s="84">
        <v>89768.76</v>
      </c>
      <c r="Q24" s="84"/>
      <c r="R24" s="84">
        <v>106193050.45</v>
      </c>
      <c r="S24" s="84">
        <v>17360154.25</v>
      </c>
      <c r="T24" s="84"/>
      <c r="U24" s="84"/>
      <c r="V24" s="138">
        <v>570233934.15999997</v>
      </c>
    </row>
    <row r="25" spans="1:22" s="78" customFormat="1" ht="22.9" customHeight="1">
      <c r="A25" s="137" t="s">
        <v>467</v>
      </c>
      <c r="B25" s="84">
        <v>95256655.609999999</v>
      </c>
      <c r="C25" s="84">
        <v>7456529.0800000001</v>
      </c>
      <c r="D25" s="84">
        <v>6185196.7800000003</v>
      </c>
      <c r="E25" s="84">
        <v>125000</v>
      </c>
      <c r="F25" s="84"/>
      <c r="G25" s="84">
        <v>409315.85</v>
      </c>
      <c r="H25" s="84">
        <v>389966.83</v>
      </c>
      <c r="I25" s="84"/>
      <c r="J25" s="84"/>
      <c r="K25" s="84"/>
      <c r="L25" s="84"/>
      <c r="M25" s="84">
        <v>3058.56</v>
      </c>
      <c r="N25" s="84">
        <v>2425423.7400000002</v>
      </c>
      <c r="O25" s="84">
        <v>3032024.14</v>
      </c>
      <c r="P25" s="84"/>
      <c r="Q25" s="84"/>
      <c r="R25" s="84"/>
      <c r="S25" s="84"/>
      <c r="T25" s="84"/>
      <c r="U25" s="84"/>
      <c r="V25" s="138">
        <v>115283170.59</v>
      </c>
    </row>
    <row r="26" spans="1:22" s="78" customFormat="1" ht="18.2" customHeight="1">
      <c r="A26" s="137" t="s">
        <v>468</v>
      </c>
      <c r="B26" s="84">
        <v>561383.55000000005</v>
      </c>
      <c r="C26" s="84">
        <v>3000</v>
      </c>
      <c r="D26" s="84">
        <v>34028.730000000003</v>
      </c>
      <c r="E26" s="84">
        <v>35566199.25</v>
      </c>
      <c r="F26" s="84"/>
      <c r="G26" s="84">
        <v>426315.12</v>
      </c>
      <c r="H26" s="84"/>
      <c r="I26" s="84"/>
      <c r="J26" s="84"/>
      <c r="K26" s="84"/>
      <c r="L26" s="84"/>
      <c r="M26" s="84"/>
      <c r="N26" s="84"/>
      <c r="O26" s="84"/>
      <c r="P26" s="84"/>
      <c r="Q26" s="84"/>
      <c r="R26" s="84"/>
      <c r="S26" s="84"/>
      <c r="T26" s="84"/>
      <c r="U26" s="84"/>
      <c r="V26" s="138">
        <v>36590926.649999999</v>
      </c>
    </row>
    <row r="27" spans="1:22" s="78" customFormat="1" ht="18.2" customHeight="1">
      <c r="A27" s="137" t="s">
        <v>469</v>
      </c>
      <c r="B27" s="84">
        <v>17489842.800000001</v>
      </c>
      <c r="C27" s="84">
        <v>13473623.439999999</v>
      </c>
      <c r="D27" s="84">
        <v>1106309.6299999999</v>
      </c>
      <c r="E27" s="84">
        <v>34661100</v>
      </c>
      <c r="F27" s="84">
        <v>108600905.95999999</v>
      </c>
      <c r="G27" s="84"/>
      <c r="H27" s="84">
        <v>14830012.060000001</v>
      </c>
      <c r="I27" s="84"/>
      <c r="J27" s="84"/>
      <c r="K27" s="84"/>
      <c r="L27" s="84"/>
      <c r="M27" s="84"/>
      <c r="N27" s="84">
        <v>16019.08</v>
      </c>
      <c r="O27" s="84"/>
      <c r="P27" s="84"/>
      <c r="Q27" s="84"/>
      <c r="R27" s="84"/>
      <c r="S27" s="84">
        <v>23402</v>
      </c>
      <c r="T27" s="84"/>
      <c r="U27" s="84"/>
      <c r="V27" s="138">
        <v>190201214.97</v>
      </c>
    </row>
    <row r="28" spans="1:22" s="78" customFormat="1" ht="22.9" customHeight="1">
      <c r="A28" s="137" t="s">
        <v>470</v>
      </c>
      <c r="B28" s="84">
        <v>120688606.2</v>
      </c>
      <c r="C28" s="84">
        <v>3056602.77</v>
      </c>
      <c r="D28" s="84">
        <v>7653534.0999999996</v>
      </c>
      <c r="E28" s="84">
        <v>5189305.78</v>
      </c>
      <c r="F28" s="84">
        <v>8563231.2699999996</v>
      </c>
      <c r="G28" s="84">
        <v>2029854.24</v>
      </c>
      <c r="H28" s="84"/>
      <c r="I28" s="84"/>
      <c r="J28" s="84"/>
      <c r="K28" s="84"/>
      <c r="L28" s="84"/>
      <c r="M28" s="84">
        <v>112167.63</v>
      </c>
      <c r="N28" s="84">
        <v>44006498.579999998</v>
      </c>
      <c r="O28" s="84">
        <v>62134.02</v>
      </c>
      <c r="P28" s="84">
        <v>503079.24</v>
      </c>
      <c r="Q28" s="84">
        <v>673807.11</v>
      </c>
      <c r="R28" s="84"/>
      <c r="S28" s="84"/>
      <c r="T28" s="84"/>
      <c r="U28" s="84"/>
      <c r="V28" s="138">
        <v>192538820.94</v>
      </c>
    </row>
    <row r="29" spans="1:22" s="78" customFormat="1" ht="18.2" customHeight="1">
      <c r="A29" s="137" t="s">
        <v>471</v>
      </c>
      <c r="B29" s="84">
        <v>10179155003.690001</v>
      </c>
      <c r="C29" s="84">
        <v>248950814.66999999</v>
      </c>
      <c r="D29" s="84">
        <v>658072570.24000001</v>
      </c>
      <c r="E29" s="84">
        <v>101945325.98999999</v>
      </c>
      <c r="F29" s="84"/>
      <c r="G29" s="84"/>
      <c r="H29" s="84"/>
      <c r="I29" s="84"/>
      <c r="J29" s="84"/>
      <c r="K29" s="84"/>
      <c r="L29" s="84"/>
      <c r="M29" s="84"/>
      <c r="N29" s="84">
        <v>3498008.05</v>
      </c>
      <c r="O29" s="84"/>
      <c r="P29" s="84"/>
      <c r="Q29" s="84"/>
      <c r="R29" s="84"/>
      <c r="S29" s="84"/>
      <c r="T29" s="84"/>
      <c r="U29" s="84"/>
      <c r="V29" s="138">
        <v>11191621722.639999</v>
      </c>
    </row>
    <row r="30" spans="1:22" s="78" customFormat="1" ht="22.9" customHeight="1">
      <c r="A30" s="137" t="s">
        <v>472</v>
      </c>
      <c r="B30" s="84">
        <v>91307264.530000001</v>
      </c>
      <c r="C30" s="84">
        <v>92321.82</v>
      </c>
      <c r="D30" s="84">
        <v>5881438.4000000004</v>
      </c>
      <c r="E30" s="84">
        <v>68672038.049999997</v>
      </c>
      <c r="F30" s="84"/>
      <c r="G30" s="84"/>
      <c r="H30" s="84"/>
      <c r="I30" s="84"/>
      <c r="J30" s="84"/>
      <c r="K30" s="84">
        <v>120</v>
      </c>
      <c r="L30" s="84"/>
      <c r="M30" s="84">
        <v>507504.79</v>
      </c>
      <c r="N30" s="84">
        <v>486.78</v>
      </c>
      <c r="O30" s="84"/>
      <c r="P30" s="84"/>
      <c r="Q30" s="84"/>
      <c r="R30" s="84"/>
      <c r="S30" s="84"/>
      <c r="T30" s="84"/>
      <c r="U30" s="84"/>
      <c r="V30" s="138">
        <v>166461174.37</v>
      </c>
    </row>
    <row r="31" spans="1:22" s="78" customFormat="1" ht="18.2" customHeight="1">
      <c r="A31" s="137" t="s">
        <v>473</v>
      </c>
      <c r="B31" s="84">
        <v>2977680.18</v>
      </c>
      <c r="C31" s="84">
        <v>1353011.68</v>
      </c>
      <c r="D31" s="84">
        <v>190823.27</v>
      </c>
      <c r="E31" s="84">
        <v>9522712757.25</v>
      </c>
      <c r="F31" s="84">
        <v>137641580.97</v>
      </c>
      <c r="G31" s="84"/>
      <c r="H31" s="84"/>
      <c r="I31" s="84"/>
      <c r="J31" s="84"/>
      <c r="K31" s="84"/>
      <c r="L31" s="84"/>
      <c r="M31" s="84">
        <v>281882.28000000003</v>
      </c>
      <c r="N31" s="84"/>
      <c r="O31" s="84"/>
      <c r="P31" s="84"/>
      <c r="Q31" s="84"/>
      <c r="R31" s="84"/>
      <c r="S31" s="84"/>
      <c r="T31" s="84"/>
      <c r="U31" s="84"/>
      <c r="V31" s="138">
        <v>9665157735.6299992</v>
      </c>
    </row>
    <row r="32" spans="1:22" s="78" customFormat="1" ht="18.2" customHeight="1">
      <c r="A32" s="137" t="s">
        <v>474</v>
      </c>
      <c r="B32" s="84">
        <v>2833410090.1700001</v>
      </c>
      <c r="C32" s="84">
        <v>8061.93</v>
      </c>
      <c r="D32" s="84">
        <v>55746.1</v>
      </c>
      <c r="E32" s="84">
        <v>19093513900</v>
      </c>
      <c r="F32" s="84">
        <v>71870.679999999993</v>
      </c>
      <c r="G32" s="84"/>
      <c r="H32" s="84"/>
      <c r="I32" s="84"/>
      <c r="J32" s="84"/>
      <c r="K32" s="84"/>
      <c r="L32" s="84"/>
      <c r="M32" s="84"/>
      <c r="N32" s="84"/>
      <c r="O32" s="84"/>
      <c r="P32" s="84"/>
      <c r="Q32" s="84"/>
      <c r="R32" s="84"/>
      <c r="S32" s="84"/>
      <c r="T32" s="84"/>
      <c r="U32" s="84"/>
      <c r="V32" s="138">
        <v>21927059668.880001</v>
      </c>
    </row>
    <row r="33" spans="1:22" s="78" customFormat="1" ht="18.2" customHeight="1">
      <c r="A33" s="137" t="s">
        <v>475</v>
      </c>
      <c r="B33" s="84">
        <v>2881920.24</v>
      </c>
      <c r="C33" s="84">
        <v>1004845.68</v>
      </c>
      <c r="D33" s="84">
        <v>190526.78</v>
      </c>
      <c r="E33" s="84">
        <v>1472598462.9100001</v>
      </c>
      <c r="F33" s="84">
        <v>21744.37</v>
      </c>
      <c r="G33" s="84"/>
      <c r="H33" s="84"/>
      <c r="I33" s="84"/>
      <c r="J33" s="84"/>
      <c r="K33" s="84"/>
      <c r="L33" s="84"/>
      <c r="M33" s="84"/>
      <c r="N33" s="84">
        <v>2771839.11</v>
      </c>
      <c r="O33" s="84">
        <v>5473756</v>
      </c>
      <c r="P33" s="84"/>
      <c r="Q33" s="84"/>
      <c r="R33" s="84"/>
      <c r="S33" s="84"/>
      <c r="T33" s="84"/>
      <c r="U33" s="84"/>
      <c r="V33" s="138">
        <v>1484943095.0899999</v>
      </c>
    </row>
    <row r="34" spans="1:22" s="78" customFormat="1" ht="18.2" customHeight="1">
      <c r="A34" s="137" t="s">
        <v>476</v>
      </c>
      <c r="B34" s="84">
        <v>5332324.49</v>
      </c>
      <c r="C34" s="84">
        <v>2218777.0299999998</v>
      </c>
      <c r="D34" s="84">
        <v>343568.94</v>
      </c>
      <c r="E34" s="84">
        <v>19095211.149999999</v>
      </c>
      <c r="F34" s="84">
        <v>223439023.09</v>
      </c>
      <c r="G34" s="84"/>
      <c r="H34" s="84">
        <v>1317280.25</v>
      </c>
      <c r="I34" s="84"/>
      <c r="J34" s="84"/>
      <c r="K34" s="84">
        <v>39800</v>
      </c>
      <c r="L34" s="84"/>
      <c r="M34" s="84"/>
      <c r="N34" s="84">
        <v>3575619.61</v>
      </c>
      <c r="O34" s="84"/>
      <c r="P34" s="84"/>
      <c r="Q34" s="84"/>
      <c r="R34" s="84"/>
      <c r="S34" s="84"/>
      <c r="T34" s="84"/>
      <c r="U34" s="84"/>
      <c r="V34" s="138">
        <v>255361604.56</v>
      </c>
    </row>
    <row r="35" spans="1:22" s="78" customFormat="1" ht="18.2" customHeight="1">
      <c r="A35" s="137" t="s">
        <v>477</v>
      </c>
      <c r="B35" s="84"/>
      <c r="C35" s="84"/>
      <c r="D35" s="84"/>
      <c r="E35" s="84">
        <v>6060694.75</v>
      </c>
      <c r="F35" s="84"/>
      <c r="G35" s="84"/>
      <c r="H35" s="84"/>
      <c r="I35" s="84"/>
      <c r="J35" s="84"/>
      <c r="K35" s="84"/>
      <c r="L35" s="84"/>
      <c r="M35" s="84"/>
      <c r="N35" s="84"/>
      <c r="O35" s="84">
        <v>600000000</v>
      </c>
      <c r="P35" s="84"/>
      <c r="Q35" s="84"/>
      <c r="R35" s="84"/>
      <c r="S35" s="84"/>
      <c r="T35" s="84"/>
      <c r="U35" s="84"/>
      <c r="V35" s="138">
        <v>606060694.75</v>
      </c>
    </row>
    <row r="36" spans="1:22" s="78" customFormat="1" ht="22.9" customHeight="1">
      <c r="A36" s="137" t="s">
        <v>478</v>
      </c>
      <c r="B36" s="84">
        <v>568426615.00999999</v>
      </c>
      <c r="C36" s="84">
        <v>332283231.31999999</v>
      </c>
      <c r="D36" s="84">
        <v>36645199.18</v>
      </c>
      <c r="E36" s="84">
        <v>145432846.09999999</v>
      </c>
      <c r="F36" s="84">
        <v>65180103</v>
      </c>
      <c r="G36" s="84">
        <v>10032313.76</v>
      </c>
      <c r="H36" s="84">
        <v>10695887.99</v>
      </c>
      <c r="I36" s="84"/>
      <c r="J36" s="84">
        <v>5154584.74</v>
      </c>
      <c r="K36" s="84">
        <v>25776543922.419998</v>
      </c>
      <c r="L36" s="84"/>
      <c r="M36" s="84">
        <v>355469.26</v>
      </c>
      <c r="N36" s="84">
        <v>33599786.219999999</v>
      </c>
      <c r="O36" s="84">
        <v>6544636.5499999998</v>
      </c>
      <c r="P36" s="84"/>
      <c r="Q36" s="84"/>
      <c r="R36" s="84"/>
      <c r="S36" s="84"/>
      <c r="T36" s="84"/>
      <c r="U36" s="84"/>
      <c r="V36" s="138">
        <v>26990894595.549999</v>
      </c>
    </row>
    <row r="37" spans="1:22" s="78" customFormat="1" ht="18.2" customHeight="1">
      <c r="A37" s="137" t="s">
        <v>479</v>
      </c>
      <c r="B37" s="84"/>
      <c r="C37" s="84"/>
      <c r="D37" s="84"/>
      <c r="E37" s="84">
        <v>155298946.25</v>
      </c>
      <c r="F37" s="84"/>
      <c r="G37" s="84"/>
      <c r="H37" s="84"/>
      <c r="I37" s="84"/>
      <c r="J37" s="84"/>
      <c r="K37" s="84"/>
      <c r="L37" s="84"/>
      <c r="M37" s="84"/>
      <c r="N37" s="84"/>
      <c r="O37" s="84"/>
      <c r="P37" s="84"/>
      <c r="Q37" s="84"/>
      <c r="R37" s="84"/>
      <c r="S37" s="84"/>
      <c r="T37" s="84"/>
      <c r="U37" s="84"/>
      <c r="V37" s="138">
        <v>155298946.25</v>
      </c>
    </row>
    <row r="38" spans="1:22" s="78" customFormat="1" ht="18.2" customHeight="1">
      <c r="A38" s="137" t="s">
        <v>480</v>
      </c>
      <c r="B38" s="84">
        <v>182488.88</v>
      </c>
      <c r="C38" s="84"/>
      <c r="D38" s="84">
        <v>12116.5</v>
      </c>
      <c r="E38" s="84"/>
      <c r="F38" s="84"/>
      <c r="G38" s="84"/>
      <c r="H38" s="84"/>
      <c r="I38" s="84"/>
      <c r="J38" s="84"/>
      <c r="K38" s="84"/>
      <c r="L38" s="84"/>
      <c r="M38" s="84"/>
      <c r="N38" s="84"/>
      <c r="O38" s="84"/>
      <c r="P38" s="84"/>
      <c r="Q38" s="84"/>
      <c r="R38" s="84"/>
      <c r="S38" s="84"/>
      <c r="T38" s="84"/>
      <c r="U38" s="84"/>
      <c r="V38" s="138">
        <v>194605.38</v>
      </c>
    </row>
    <row r="39" spans="1:22" s="78" customFormat="1" ht="22.9" customHeight="1">
      <c r="A39" s="137" t="s">
        <v>481</v>
      </c>
      <c r="B39" s="84">
        <v>199618209.34999999</v>
      </c>
      <c r="C39" s="84">
        <v>36709531.229999997</v>
      </c>
      <c r="D39" s="84">
        <v>7350191.8899999997</v>
      </c>
      <c r="E39" s="84">
        <v>151165640.88</v>
      </c>
      <c r="F39" s="84">
        <v>16470778.970000001</v>
      </c>
      <c r="G39" s="84"/>
      <c r="H39" s="84">
        <v>3812017.88</v>
      </c>
      <c r="I39" s="84"/>
      <c r="J39" s="84">
        <v>13655.72</v>
      </c>
      <c r="K39" s="84">
        <v>201488.96</v>
      </c>
      <c r="L39" s="84"/>
      <c r="M39" s="84">
        <v>2320958.02</v>
      </c>
      <c r="N39" s="84">
        <v>9727847.0099999998</v>
      </c>
      <c r="O39" s="84">
        <v>19848000</v>
      </c>
      <c r="P39" s="84"/>
      <c r="Q39" s="84"/>
      <c r="R39" s="84"/>
      <c r="S39" s="84"/>
      <c r="T39" s="84"/>
      <c r="U39" s="84"/>
      <c r="V39" s="138">
        <v>447238319.91000003</v>
      </c>
    </row>
    <row r="40" spans="1:22" s="78" customFormat="1" ht="18.2" customHeight="1">
      <c r="A40" s="137" t="s">
        <v>482</v>
      </c>
      <c r="B40" s="84"/>
      <c r="C40" s="84"/>
      <c r="D40" s="84"/>
      <c r="E40" s="84"/>
      <c r="F40" s="84"/>
      <c r="G40" s="84"/>
      <c r="H40" s="84"/>
      <c r="I40" s="84"/>
      <c r="J40" s="84"/>
      <c r="K40" s="84"/>
      <c r="L40" s="84"/>
      <c r="M40" s="84"/>
      <c r="N40" s="84"/>
      <c r="O40" s="84"/>
      <c r="P40" s="84"/>
      <c r="Q40" s="84"/>
      <c r="R40" s="84"/>
      <c r="S40" s="84"/>
      <c r="T40" s="84"/>
      <c r="U40" s="84"/>
      <c r="V40" s="138"/>
    </row>
    <row r="41" spans="1:22" s="78" customFormat="1" ht="18.2" customHeight="1">
      <c r="A41" s="137" t="s">
        <v>483</v>
      </c>
      <c r="B41" s="84"/>
      <c r="C41" s="84">
        <v>185510807.59999999</v>
      </c>
      <c r="D41" s="84"/>
      <c r="E41" s="84"/>
      <c r="F41" s="84"/>
      <c r="G41" s="84"/>
      <c r="H41" s="84"/>
      <c r="I41" s="84"/>
      <c r="J41" s="84">
        <v>17215170207.759998</v>
      </c>
      <c r="K41" s="84"/>
      <c r="L41" s="84"/>
      <c r="M41" s="84"/>
      <c r="N41" s="84"/>
      <c r="O41" s="84"/>
      <c r="P41" s="84"/>
      <c r="Q41" s="84"/>
      <c r="R41" s="84"/>
      <c r="S41" s="84"/>
      <c r="T41" s="84">
        <v>1300000000</v>
      </c>
      <c r="U41" s="84">
        <v>66177302344.239998</v>
      </c>
      <c r="V41" s="138">
        <v>84877983359.600006</v>
      </c>
    </row>
    <row r="42" spans="1:22" s="78" customFormat="1" ht="26.1" customHeight="1">
      <c r="A42" s="86" t="s">
        <v>62</v>
      </c>
      <c r="B42" s="87">
        <v>21383497612.75</v>
      </c>
      <c r="C42" s="87">
        <v>1440583101.9400001</v>
      </c>
      <c r="D42" s="87">
        <v>1173287322.4300001</v>
      </c>
      <c r="E42" s="87">
        <v>58481008539.230003</v>
      </c>
      <c r="F42" s="87">
        <v>5277821160.9499998</v>
      </c>
      <c r="G42" s="87">
        <v>372292448.88999999</v>
      </c>
      <c r="H42" s="87">
        <v>541024898.57000005</v>
      </c>
      <c r="I42" s="87">
        <v>6965393164.3400002</v>
      </c>
      <c r="J42" s="87">
        <v>17220425491.5</v>
      </c>
      <c r="K42" s="87">
        <v>25812839561.360001</v>
      </c>
      <c r="L42" s="87"/>
      <c r="M42" s="87">
        <v>521101715.66000003</v>
      </c>
      <c r="N42" s="87">
        <v>334397147.44</v>
      </c>
      <c r="O42" s="87">
        <v>3698319274.6900001</v>
      </c>
      <c r="P42" s="87">
        <v>2763164643.98</v>
      </c>
      <c r="Q42" s="87">
        <v>673807.11</v>
      </c>
      <c r="R42" s="87">
        <v>106589486.56</v>
      </c>
      <c r="S42" s="87">
        <v>897857290.19000006</v>
      </c>
      <c r="T42" s="87">
        <v>1362500000</v>
      </c>
      <c r="U42" s="87">
        <v>66177302344.239998</v>
      </c>
      <c r="V42" s="176">
        <v>214530079011.82999</v>
      </c>
    </row>
    <row r="43" spans="1:22" s="78" customFormat="1" ht="75.2" customHeight="1"/>
  </sheetData>
  <mergeCells count="3">
    <mergeCell ref="A2:G2"/>
    <mergeCell ref="A1:H1"/>
    <mergeCell ref="I1:P1"/>
  </mergeCells>
  <pageMargins left="0.7" right="0.7" top="0.75" bottom="0.75" header="0.3" footer="0.3"/>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7"/>
  <sheetViews>
    <sheetView showGridLines="0" topLeftCell="A3" workbookViewId="0">
      <selection activeCell="M19" sqref="M19"/>
    </sheetView>
  </sheetViews>
  <sheetFormatPr defaultRowHeight="12.75"/>
  <cols>
    <col min="1" max="1" width="48.140625" style="79" customWidth="1"/>
    <col min="2" max="2" width="15.28515625" style="79" customWidth="1"/>
    <col min="3" max="3" width="17.140625" style="79" customWidth="1"/>
    <col min="4" max="4" width="15.28515625" style="79" customWidth="1"/>
    <col min="5" max="6" width="15.140625" style="79" customWidth="1"/>
    <col min="7" max="10" width="16.5703125" style="79" customWidth="1"/>
    <col min="11" max="11" width="4.7109375" style="79" customWidth="1"/>
    <col min="12" max="16384" width="9.140625" style="79"/>
  </cols>
  <sheetData>
    <row r="1" spans="1:10" s="78" customFormat="1" ht="14.45" customHeight="1">
      <c r="A1" s="98" t="s">
        <v>229</v>
      </c>
      <c r="B1" s="82"/>
      <c r="C1" s="82"/>
      <c r="D1" s="82"/>
      <c r="E1" s="82"/>
      <c r="F1" s="82"/>
      <c r="G1" s="82"/>
      <c r="H1" s="82"/>
    </row>
    <row r="2" spans="1:10" s="78" customFormat="1" ht="14.25" customHeight="1">
      <c r="A2" s="225"/>
      <c r="B2" s="225"/>
      <c r="C2" s="225"/>
      <c r="D2" s="225"/>
      <c r="E2" s="225"/>
      <c r="F2" s="225"/>
      <c r="G2" s="225"/>
      <c r="H2" s="225"/>
    </row>
    <row r="3" spans="1:10" s="78" customFormat="1" ht="15" customHeight="1">
      <c r="A3" s="82"/>
      <c r="B3" s="99" t="s">
        <v>898</v>
      </c>
      <c r="C3" s="96"/>
      <c r="D3" s="99"/>
      <c r="E3" s="99"/>
      <c r="F3" s="99"/>
      <c r="G3" s="99"/>
      <c r="H3" s="99"/>
    </row>
    <row r="4" spans="1:10" s="78" customFormat="1" ht="15" customHeight="1">
      <c r="A4" s="90"/>
      <c r="B4" s="90"/>
      <c r="C4" s="90"/>
      <c r="D4" s="90"/>
      <c r="E4" s="90"/>
      <c r="F4" s="90"/>
      <c r="G4" s="90"/>
      <c r="H4" s="90"/>
    </row>
    <row r="5" spans="1:10" s="78" customFormat="1" ht="15.75" customHeight="1">
      <c r="A5" s="226" t="s">
        <v>503</v>
      </c>
      <c r="B5" s="227" t="s">
        <v>504</v>
      </c>
      <c r="C5" s="227"/>
      <c r="D5" s="227"/>
      <c r="E5" s="227" t="s">
        <v>505</v>
      </c>
      <c r="F5" s="227"/>
      <c r="G5" s="227" t="s">
        <v>506</v>
      </c>
      <c r="H5" s="227"/>
      <c r="I5" s="223" t="s">
        <v>507</v>
      </c>
      <c r="J5" s="224" t="s">
        <v>62</v>
      </c>
    </row>
    <row r="6" spans="1:10" s="78" customFormat="1" ht="35.25" customHeight="1">
      <c r="A6" s="226"/>
      <c r="B6" s="160" t="s">
        <v>508</v>
      </c>
      <c r="C6" s="160" t="s">
        <v>509</v>
      </c>
      <c r="D6" s="160" t="s">
        <v>510</v>
      </c>
      <c r="E6" s="160" t="s">
        <v>509</v>
      </c>
      <c r="F6" s="160" t="s">
        <v>511</v>
      </c>
      <c r="G6" s="160" t="s">
        <v>512</v>
      </c>
      <c r="H6" s="160" t="s">
        <v>104</v>
      </c>
      <c r="I6" s="223"/>
      <c r="J6" s="224"/>
    </row>
    <row r="7" spans="1:10" ht="23.1" customHeight="1">
      <c r="A7" s="177" t="s">
        <v>484</v>
      </c>
      <c r="B7" s="178">
        <v>43415219.359999999</v>
      </c>
      <c r="C7" s="178">
        <v>2706322744.0599999</v>
      </c>
      <c r="D7" s="178">
        <v>185066196.49000001</v>
      </c>
      <c r="E7" s="178">
        <v>685565.18</v>
      </c>
      <c r="F7" s="178">
        <v>94387516.010000005</v>
      </c>
      <c r="G7" s="178">
        <v>18220733413.900002</v>
      </c>
      <c r="H7" s="178">
        <v>132886957.75</v>
      </c>
      <c r="I7" s="178"/>
      <c r="J7" s="179">
        <v>21383497612.75</v>
      </c>
    </row>
    <row r="8" spans="1:10" ht="23.1" customHeight="1">
      <c r="A8" s="177" t="s">
        <v>485</v>
      </c>
      <c r="B8" s="178">
        <v>305213300.51999998</v>
      </c>
      <c r="C8" s="178">
        <v>430388193.92000002</v>
      </c>
      <c r="D8" s="178">
        <v>393546342.06</v>
      </c>
      <c r="E8" s="178">
        <v>1046700</v>
      </c>
      <c r="F8" s="178">
        <v>289000484.25999999</v>
      </c>
      <c r="G8" s="178">
        <v>21388081.18</v>
      </c>
      <c r="H8" s="178">
        <v>0</v>
      </c>
      <c r="I8" s="178"/>
      <c r="J8" s="179">
        <v>1440583101.9400001</v>
      </c>
    </row>
    <row r="9" spans="1:10" ht="23.1" customHeight="1">
      <c r="A9" s="177" t="s">
        <v>486</v>
      </c>
      <c r="B9" s="178">
        <v>1292074.49</v>
      </c>
      <c r="C9" s="178">
        <v>1380407.65</v>
      </c>
      <c r="D9" s="178">
        <v>0</v>
      </c>
      <c r="E9" s="178">
        <v>0</v>
      </c>
      <c r="F9" s="178">
        <v>18637.07</v>
      </c>
      <c r="G9" s="178">
        <v>1170596203.22</v>
      </c>
      <c r="H9" s="178">
        <v>0</v>
      </c>
      <c r="I9" s="178"/>
      <c r="J9" s="179">
        <v>1173287322.4300001</v>
      </c>
    </row>
    <row r="10" spans="1:10" ht="23.1" customHeight="1">
      <c r="A10" s="177" t="s">
        <v>487</v>
      </c>
      <c r="B10" s="178">
        <v>3656839.32</v>
      </c>
      <c r="C10" s="178">
        <v>57872943937.330002</v>
      </c>
      <c r="D10" s="178">
        <v>604096050.13999999</v>
      </c>
      <c r="E10" s="178">
        <v>0</v>
      </c>
      <c r="F10" s="178">
        <v>264047.39</v>
      </c>
      <c r="G10" s="178">
        <v>47665.05</v>
      </c>
      <c r="H10" s="178">
        <v>0</v>
      </c>
      <c r="I10" s="178"/>
      <c r="J10" s="179">
        <v>58481008539.230003</v>
      </c>
    </row>
    <row r="11" spans="1:10" ht="23.1" customHeight="1">
      <c r="A11" s="177" t="s">
        <v>488</v>
      </c>
      <c r="B11" s="178">
        <v>1052238.06</v>
      </c>
      <c r="C11" s="178">
        <v>4712194857.2399998</v>
      </c>
      <c r="D11" s="178">
        <v>216455192.65000001</v>
      </c>
      <c r="E11" s="178">
        <v>0</v>
      </c>
      <c r="F11" s="178">
        <v>172985471.97999999</v>
      </c>
      <c r="G11" s="178">
        <v>0</v>
      </c>
      <c r="H11" s="178">
        <v>175133401.02000001</v>
      </c>
      <c r="I11" s="178"/>
      <c r="J11" s="179">
        <v>5277821160.9499998</v>
      </c>
    </row>
    <row r="12" spans="1:10" ht="23.1" customHeight="1">
      <c r="A12" s="177" t="s">
        <v>489</v>
      </c>
      <c r="B12" s="178">
        <v>5128433.37</v>
      </c>
      <c r="C12" s="178">
        <v>300600402.58999997</v>
      </c>
      <c r="D12" s="178">
        <v>66393756.880000003</v>
      </c>
      <c r="E12" s="178">
        <v>0</v>
      </c>
      <c r="F12" s="178">
        <v>169856.05</v>
      </c>
      <c r="G12" s="178">
        <v>0</v>
      </c>
      <c r="H12" s="178">
        <v>0</v>
      </c>
      <c r="I12" s="178"/>
      <c r="J12" s="179">
        <v>372292448.88999999</v>
      </c>
    </row>
    <row r="13" spans="1:10" ht="23.1" customHeight="1">
      <c r="A13" s="177" t="s">
        <v>490</v>
      </c>
      <c r="B13" s="178">
        <v>834.67</v>
      </c>
      <c r="C13" s="178">
        <v>225685220.71000001</v>
      </c>
      <c r="D13" s="178">
        <v>315311855.80000001</v>
      </c>
      <c r="E13" s="178">
        <v>0</v>
      </c>
      <c r="F13" s="178">
        <v>26987.39</v>
      </c>
      <c r="G13" s="178">
        <v>0</v>
      </c>
      <c r="H13" s="178">
        <v>0</v>
      </c>
      <c r="I13" s="178"/>
      <c r="J13" s="179">
        <v>541024898.57000005</v>
      </c>
    </row>
    <row r="14" spans="1:10" ht="23.1" customHeight="1">
      <c r="A14" s="177" t="s">
        <v>491</v>
      </c>
      <c r="B14" s="178">
        <v>0</v>
      </c>
      <c r="C14" s="178">
        <v>6965393164.3400002</v>
      </c>
      <c r="D14" s="178">
        <v>0</v>
      </c>
      <c r="E14" s="178">
        <v>0</v>
      </c>
      <c r="F14" s="178">
        <v>0</v>
      </c>
      <c r="G14" s="178">
        <v>0</v>
      </c>
      <c r="H14" s="178">
        <v>0</v>
      </c>
      <c r="I14" s="178"/>
      <c r="J14" s="179">
        <v>6965393164.3400002</v>
      </c>
    </row>
    <row r="15" spans="1:10" ht="23.1" customHeight="1">
      <c r="A15" s="177" t="s">
        <v>492</v>
      </c>
      <c r="B15" s="178">
        <v>636.38</v>
      </c>
      <c r="C15" s="178">
        <v>144029.32</v>
      </c>
      <c r="D15" s="178">
        <v>772825148.05999994</v>
      </c>
      <c r="E15" s="178">
        <v>0</v>
      </c>
      <c r="F15" s="178">
        <v>41514.85</v>
      </c>
      <c r="G15" s="178">
        <v>0</v>
      </c>
      <c r="H15" s="178">
        <v>0</v>
      </c>
      <c r="I15" s="178">
        <v>16447414162.889999</v>
      </c>
      <c r="J15" s="179">
        <v>17220425491.5</v>
      </c>
    </row>
    <row r="16" spans="1:10" ht="23.1" customHeight="1">
      <c r="A16" s="177" t="s">
        <v>493</v>
      </c>
      <c r="B16" s="178">
        <v>1053206597</v>
      </c>
      <c r="C16" s="178">
        <v>23898088029.389999</v>
      </c>
      <c r="D16" s="178">
        <v>861214251.75999999</v>
      </c>
      <c r="E16" s="178">
        <v>0</v>
      </c>
      <c r="F16" s="178">
        <v>330683.21000000002</v>
      </c>
      <c r="G16" s="178">
        <v>0</v>
      </c>
      <c r="H16" s="178">
        <v>0</v>
      </c>
      <c r="I16" s="178"/>
      <c r="J16" s="179">
        <v>25812839561.360001</v>
      </c>
    </row>
    <row r="17" spans="1:10" ht="23.1" customHeight="1">
      <c r="A17" s="177" t="s">
        <v>494</v>
      </c>
      <c r="B17" s="178"/>
      <c r="C17" s="178"/>
      <c r="D17" s="178"/>
      <c r="E17" s="178"/>
      <c r="F17" s="178"/>
      <c r="G17" s="178"/>
      <c r="H17" s="178"/>
      <c r="I17" s="178"/>
      <c r="J17" s="179"/>
    </row>
    <row r="18" spans="1:10" ht="23.1" customHeight="1">
      <c r="A18" s="177" t="s">
        <v>495</v>
      </c>
      <c r="B18" s="178">
        <v>648332.77</v>
      </c>
      <c r="C18" s="178">
        <v>512636556.25999999</v>
      </c>
      <c r="D18" s="178">
        <v>5571498.9500000002</v>
      </c>
      <c r="E18" s="178">
        <v>0</v>
      </c>
      <c r="F18" s="178">
        <v>2245327.6800000002</v>
      </c>
      <c r="G18" s="178">
        <v>0</v>
      </c>
      <c r="H18" s="178">
        <v>0</v>
      </c>
      <c r="I18" s="178"/>
      <c r="J18" s="179">
        <v>521101715.66000003</v>
      </c>
    </row>
    <row r="19" spans="1:10" ht="23.1" customHeight="1">
      <c r="A19" s="177" t="s">
        <v>496</v>
      </c>
      <c r="B19" s="178">
        <v>17706145.300000001</v>
      </c>
      <c r="C19" s="178">
        <v>61884508.189999998</v>
      </c>
      <c r="D19" s="178">
        <v>235009370.78999999</v>
      </c>
      <c r="E19" s="178">
        <v>0</v>
      </c>
      <c r="F19" s="178">
        <v>19797123.16</v>
      </c>
      <c r="G19" s="178">
        <v>0</v>
      </c>
      <c r="H19" s="178">
        <v>0</v>
      </c>
      <c r="I19" s="178"/>
      <c r="J19" s="179">
        <v>334397147.44</v>
      </c>
    </row>
    <row r="20" spans="1:10" ht="23.1" customHeight="1">
      <c r="A20" s="177" t="s">
        <v>649</v>
      </c>
      <c r="B20" s="178">
        <v>945451.85</v>
      </c>
      <c r="C20" s="178">
        <v>3674879498.8800001</v>
      </c>
      <c r="D20" s="178">
        <v>22429198.609999999</v>
      </c>
      <c r="E20" s="178">
        <v>0</v>
      </c>
      <c r="F20" s="178">
        <v>65125.35</v>
      </c>
      <c r="G20" s="178">
        <v>0</v>
      </c>
      <c r="H20" s="178">
        <v>0</v>
      </c>
      <c r="I20" s="178"/>
      <c r="J20" s="179">
        <v>3698319274.6900001</v>
      </c>
    </row>
    <row r="21" spans="1:10" ht="23.1" customHeight="1">
      <c r="A21" s="177" t="s">
        <v>497</v>
      </c>
      <c r="B21" s="178">
        <v>440694.69</v>
      </c>
      <c r="C21" s="178">
        <v>2728347715.3600001</v>
      </c>
      <c r="D21" s="178">
        <v>34147228.460000001</v>
      </c>
      <c r="E21" s="178">
        <v>0</v>
      </c>
      <c r="F21" s="178">
        <v>229005.47</v>
      </c>
      <c r="G21" s="178">
        <v>0</v>
      </c>
      <c r="H21" s="178">
        <v>0</v>
      </c>
      <c r="I21" s="178"/>
      <c r="J21" s="179">
        <v>2763164643.98</v>
      </c>
    </row>
    <row r="22" spans="1:10" ht="23.1" customHeight="1">
      <c r="A22" s="177" t="s">
        <v>498</v>
      </c>
      <c r="B22" s="178">
        <v>0</v>
      </c>
      <c r="C22" s="178">
        <v>0</v>
      </c>
      <c r="D22" s="178">
        <v>385026</v>
      </c>
      <c r="E22" s="178">
        <v>0</v>
      </c>
      <c r="F22" s="178">
        <v>288781.11</v>
      </c>
      <c r="G22" s="178">
        <v>0</v>
      </c>
      <c r="H22" s="178">
        <v>0</v>
      </c>
      <c r="I22" s="178"/>
      <c r="J22" s="179">
        <v>673807.11</v>
      </c>
    </row>
    <row r="23" spans="1:10" ht="23.1" customHeight="1">
      <c r="A23" s="177" t="s">
        <v>499</v>
      </c>
      <c r="B23" s="178">
        <v>0</v>
      </c>
      <c r="C23" s="178">
        <v>0</v>
      </c>
      <c r="D23" s="178">
        <v>106589486.56</v>
      </c>
      <c r="E23" s="178">
        <v>0</v>
      </c>
      <c r="F23" s="178">
        <v>0</v>
      </c>
      <c r="G23" s="178">
        <v>0</v>
      </c>
      <c r="H23" s="178">
        <v>0</v>
      </c>
      <c r="I23" s="178"/>
      <c r="J23" s="179">
        <v>106589486.56</v>
      </c>
    </row>
    <row r="24" spans="1:10" ht="23.1" customHeight="1">
      <c r="A24" s="177" t="s">
        <v>500</v>
      </c>
      <c r="B24" s="178">
        <v>0</v>
      </c>
      <c r="C24" s="178">
        <v>893267429.94000006</v>
      </c>
      <c r="D24" s="178">
        <v>4589860.25</v>
      </c>
      <c r="E24" s="178">
        <v>0</v>
      </c>
      <c r="F24" s="178">
        <v>0</v>
      </c>
      <c r="G24" s="178">
        <v>0</v>
      </c>
      <c r="H24" s="178">
        <v>0</v>
      </c>
      <c r="I24" s="178"/>
      <c r="J24" s="179">
        <v>897857290.19000006</v>
      </c>
    </row>
    <row r="25" spans="1:10" ht="23.1" customHeight="1">
      <c r="A25" s="177" t="s">
        <v>501</v>
      </c>
      <c r="B25" s="178">
        <v>0</v>
      </c>
      <c r="C25" s="178">
        <v>1300000000</v>
      </c>
      <c r="D25" s="178">
        <v>62500000</v>
      </c>
      <c r="E25" s="178">
        <v>0</v>
      </c>
      <c r="F25" s="178">
        <v>0</v>
      </c>
      <c r="G25" s="178">
        <v>0</v>
      </c>
      <c r="H25" s="178">
        <v>0</v>
      </c>
      <c r="I25" s="178"/>
      <c r="J25" s="179">
        <v>1362500000</v>
      </c>
    </row>
    <row r="26" spans="1:10" ht="23.1" customHeight="1">
      <c r="A26" s="177" t="s">
        <v>502</v>
      </c>
      <c r="B26" s="178">
        <v>0</v>
      </c>
      <c r="C26" s="178">
        <v>0</v>
      </c>
      <c r="D26" s="178">
        <v>4370200</v>
      </c>
      <c r="E26" s="178">
        <v>0</v>
      </c>
      <c r="F26" s="178">
        <v>0</v>
      </c>
      <c r="G26" s="178">
        <v>0</v>
      </c>
      <c r="H26" s="178">
        <v>0</v>
      </c>
      <c r="I26" s="178">
        <v>66172932144.239998</v>
      </c>
      <c r="J26" s="179">
        <v>66177302344.239998</v>
      </c>
    </row>
    <row r="27" spans="1:10" ht="21.75" customHeight="1">
      <c r="A27" s="180" t="s">
        <v>62</v>
      </c>
      <c r="B27" s="181">
        <v>1432706797.78</v>
      </c>
      <c r="C27" s="181">
        <v>106284156695.17999</v>
      </c>
      <c r="D27" s="181">
        <v>3890500663.46</v>
      </c>
      <c r="E27" s="181">
        <v>1732265.18</v>
      </c>
      <c r="F27" s="181">
        <v>579850560.98000002</v>
      </c>
      <c r="G27" s="181">
        <v>19412765363.349998</v>
      </c>
      <c r="H27" s="181">
        <v>308020358.76999998</v>
      </c>
      <c r="I27" s="181">
        <v>82620346307.130005</v>
      </c>
      <c r="J27" s="182">
        <v>214530079011.82999</v>
      </c>
    </row>
  </sheetData>
  <mergeCells count="7">
    <mergeCell ref="I5:I6"/>
    <mergeCell ref="J5:J6"/>
    <mergeCell ref="A2:H2"/>
    <mergeCell ref="A5:A6"/>
    <mergeCell ref="B5:D5"/>
    <mergeCell ref="E5:F5"/>
    <mergeCell ref="G5:H5"/>
  </mergeCells>
  <pageMargins left="0.7" right="0.7" top="0.75" bottom="0.75" header="0.3" footer="0.3"/>
  <pageSetup paperSize="9" orientation="landscape"/>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3"/>
  <sheetViews>
    <sheetView showGridLines="0" zoomScaleNormal="100" workbookViewId="0">
      <selection activeCell="D29" sqref="D29"/>
    </sheetView>
  </sheetViews>
  <sheetFormatPr defaultRowHeight="12.75"/>
  <cols>
    <col min="1" max="1" width="30" style="81" customWidth="1"/>
    <col min="2" max="2" width="17.5703125" style="81" bestFit="1" customWidth="1"/>
    <col min="3" max="5" width="16.7109375" style="81" customWidth="1"/>
    <col min="6" max="6" width="4.7109375" style="81" customWidth="1"/>
    <col min="7" max="16384" width="9.140625" style="81"/>
  </cols>
  <sheetData>
    <row r="1" spans="1:8" s="91" customFormat="1" ht="15.95" customHeight="1">
      <c r="A1" s="92" t="s">
        <v>230</v>
      </c>
      <c r="B1" s="82"/>
      <c r="C1" s="82"/>
      <c r="D1" s="82"/>
      <c r="E1" s="82"/>
      <c r="F1" s="82"/>
      <c r="G1" s="82"/>
      <c r="H1" s="82"/>
    </row>
    <row r="2" spans="1:8" s="91" customFormat="1" ht="15.95" customHeight="1">
      <c r="A2" s="225"/>
      <c r="B2" s="225"/>
      <c r="C2" s="225"/>
      <c r="D2" s="225"/>
      <c r="E2" s="225"/>
      <c r="F2" s="225"/>
      <c r="G2" s="225"/>
      <c r="H2" s="225"/>
    </row>
    <row r="3" spans="1:8" s="91" customFormat="1" ht="12.2" customHeight="1">
      <c r="A3" s="173"/>
      <c r="B3" s="99" t="s">
        <v>898</v>
      </c>
      <c r="C3" s="96"/>
      <c r="D3" s="99"/>
      <c r="E3" s="99"/>
      <c r="F3" s="99"/>
      <c r="G3" s="99"/>
      <c r="H3" s="99"/>
    </row>
    <row r="4" spans="1:8" s="91" customFormat="1" ht="17.25" customHeight="1">
      <c r="A4" s="100"/>
      <c r="B4" s="100"/>
      <c r="C4" s="100"/>
      <c r="D4" s="100"/>
      <c r="E4" s="100"/>
      <c r="F4" s="100"/>
      <c r="G4" s="100"/>
      <c r="H4" s="100"/>
    </row>
    <row r="5" spans="1:8" ht="23.25" customHeight="1">
      <c r="A5" s="154"/>
      <c r="B5" s="155" t="s">
        <v>771</v>
      </c>
      <c r="C5" s="155" t="s">
        <v>105</v>
      </c>
      <c r="D5" s="155" t="s">
        <v>106</v>
      </c>
      <c r="E5" s="201" t="s">
        <v>107</v>
      </c>
    </row>
    <row r="6" spans="1:8" ht="20.25" customHeight="1">
      <c r="A6" s="124" t="s">
        <v>62</v>
      </c>
      <c r="B6" s="125">
        <v>192229540842.70001</v>
      </c>
      <c r="C6" s="125">
        <v>50223527809.959999</v>
      </c>
      <c r="D6" s="125">
        <v>37923898226.360001</v>
      </c>
      <c r="E6" s="126">
        <v>204529170426.29999</v>
      </c>
    </row>
    <row r="7" spans="1:8">
      <c r="A7" s="111" t="s">
        <v>242</v>
      </c>
      <c r="B7" s="112">
        <v>626893737.98000002</v>
      </c>
      <c r="C7" s="112">
        <v>332211737</v>
      </c>
      <c r="D7" s="112">
        <v>33751823.5</v>
      </c>
      <c r="E7" s="113">
        <v>925353651.48000002</v>
      </c>
    </row>
    <row r="8" spans="1:8">
      <c r="A8" s="111" t="s">
        <v>108</v>
      </c>
      <c r="B8" s="112">
        <v>36252751706.650002</v>
      </c>
      <c r="C8" s="112">
        <v>0</v>
      </c>
      <c r="D8" s="112">
        <v>356517570.72000003</v>
      </c>
      <c r="E8" s="113">
        <v>35896234135.93</v>
      </c>
    </row>
    <row r="9" spans="1:8">
      <c r="A9" s="111" t="s">
        <v>109</v>
      </c>
      <c r="B9" s="112">
        <v>494567271.19</v>
      </c>
      <c r="C9" s="112">
        <v>20829870383.259998</v>
      </c>
      <c r="D9" s="112">
        <v>19567436419.98</v>
      </c>
      <c r="E9" s="113">
        <v>1757001234.47</v>
      </c>
    </row>
    <row r="10" spans="1:8">
      <c r="A10" s="111" t="s">
        <v>110</v>
      </c>
      <c r="B10" s="112">
        <v>15567993.4</v>
      </c>
      <c r="C10" s="112">
        <v>60757213.850000001</v>
      </c>
      <c r="D10" s="112">
        <v>68007555.359999999</v>
      </c>
      <c r="E10" s="113">
        <v>8317651.8899999997</v>
      </c>
    </row>
    <row r="11" spans="1:8">
      <c r="A11" s="111" t="s">
        <v>111</v>
      </c>
      <c r="B11" s="112">
        <v>618214407.54999995</v>
      </c>
      <c r="C11" s="112">
        <v>153623311.33000001</v>
      </c>
      <c r="D11" s="112">
        <v>657051065.66999996</v>
      </c>
      <c r="E11" s="113">
        <v>114786653.20999999</v>
      </c>
    </row>
    <row r="12" spans="1:8">
      <c r="A12" s="111" t="s">
        <v>112</v>
      </c>
      <c r="B12" s="112">
        <v>110596173.28</v>
      </c>
      <c r="C12" s="112">
        <v>15276271.9</v>
      </c>
      <c r="D12" s="112">
        <v>35964191.560000002</v>
      </c>
      <c r="E12" s="113">
        <v>89908253.620000005</v>
      </c>
    </row>
    <row r="13" spans="1:8">
      <c r="A13" s="111" t="s">
        <v>113</v>
      </c>
      <c r="B13" s="112">
        <v>23803209.23</v>
      </c>
      <c r="C13" s="112">
        <v>0</v>
      </c>
      <c r="D13" s="112">
        <v>100000</v>
      </c>
      <c r="E13" s="113">
        <v>23703209.23</v>
      </c>
    </row>
    <row r="14" spans="1:8">
      <c r="A14" s="111" t="s">
        <v>114</v>
      </c>
      <c r="B14" s="112">
        <v>2243956758.1199999</v>
      </c>
      <c r="C14" s="112">
        <v>6549492781.5699997</v>
      </c>
      <c r="D14" s="112">
        <v>6743177000</v>
      </c>
      <c r="E14" s="113">
        <v>2050272539.6900001</v>
      </c>
    </row>
    <row r="15" spans="1:8">
      <c r="A15" s="111" t="s">
        <v>115</v>
      </c>
      <c r="B15" s="112">
        <v>534846.39</v>
      </c>
      <c r="C15" s="112">
        <v>2614560.0699999998</v>
      </c>
      <c r="D15" s="112">
        <v>2614560</v>
      </c>
      <c r="E15" s="113">
        <v>534846.46</v>
      </c>
    </row>
    <row r="16" spans="1:8">
      <c r="A16" s="111" t="s">
        <v>339</v>
      </c>
      <c r="B16" s="112">
        <v>4861377.3499999996</v>
      </c>
      <c r="C16" s="112">
        <v>3722495.38</v>
      </c>
      <c r="D16" s="112">
        <v>7406126.4199999999</v>
      </c>
      <c r="E16" s="113">
        <v>1177746.31</v>
      </c>
    </row>
    <row r="17" spans="1:5">
      <c r="A17" s="111" t="s">
        <v>116</v>
      </c>
      <c r="B17" s="112">
        <v>1296672480.77</v>
      </c>
      <c r="C17" s="112">
        <v>24780485.329999998</v>
      </c>
      <c r="D17" s="112">
        <v>21406064.449999999</v>
      </c>
      <c r="E17" s="113">
        <v>1300046901.6500001</v>
      </c>
    </row>
    <row r="18" spans="1:5">
      <c r="A18" s="111" t="s">
        <v>117</v>
      </c>
      <c r="B18" s="112">
        <v>155837110.88</v>
      </c>
      <c r="C18" s="112">
        <v>225541620</v>
      </c>
      <c r="D18" s="112">
        <v>0</v>
      </c>
      <c r="E18" s="113">
        <v>381378730.88</v>
      </c>
    </row>
    <row r="19" spans="1:5">
      <c r="A19" s="111" t="s">
        <v>236</v>
      </c>
      <c r="B19" s="112">
        <v>3342333</v>
      </c>
      <c r="C19" s="112">
        <v>0</v>
      </c>
      <c r="D19" s="112">
        <v>9000</v>
      </c>
      <c r="E19" s="113">
        <v>3333333</v>
      </c>
    </row>
    <row r="20" spans="1:5">
      <c r="A20" s="111" t="s">
        <v>118</v>
      </c>
      <c r="B20" s="112">
        <v>150301092254.03</v>
      </c>
      <c r="C20" s="112">
        <v>21968140583.34</v>
      </c>
      <c r="D20" s="112">
        <v>10381551843.35</v>
      </c>
      <c r="E20" s="113">
        <v>161887680994.01999</v>
      </c>
    </row>
    <row r="21" spans="1:5">
      <c r="A21" s="111" t="s">
        <v>221</v>
      </c>
      <c r="B21" s="112">
        <v>18186176.289999999</v>
      </c>
      <c r="C21" s="112">
        <v>29968492.440000001</v>
      </c>
      <c r="D21" s="112">
        <v>30513655.690000001</v>
      </c>
      <c r="E21" s="113">
        <v>17641013.039999999</v>
      </c>
    </row>
    <row r="22" spans="1:5" ht="22.5">
      <c r="A22" s="111" t="s">
        <v>222</v>
      </c>
      <c r="B22" s="112">
        <v>21188348.969999999</v>
      </c>
      <c r="C22" s="112">
        <v>7225.15</v>
      </c>
      <c r="D22" s="112">
        <v>3073203.01</v>
      </c>
      <c r="E22" s="113">
        <v>18122371.109999999</v>
      </c>
    </row>
    <row r="23" spans="1:5" ht="22.5">
      <c r="A23" s="114" t="s">
        <v>220</v>
      </c>
      <c r="B23" s="115">
        <v>41474657.619999997</v>
      </c>
      <c r="C23" s="115">
        <v>27520649.34</v>
      </c>
      <c r="D23" s="115">
        <v>15318146.65</v>
      </c>
      <c r="E23" s="116">
        <v>53677160.310000002</v>
      </c>
    </row>
  </sheetData>
  <mergeCells count="1">
    <mergeCell ref="A2:H2"/>
  </mergeCells>
  <pageMargins left="0.7" right="0.7" top="0.75" bottom="0.75" header="0.3" footer="0.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35"/>
  <sheetViews>
    <sheetView showGridLines="0" zoomScaleNormal="100" workbookViewId="0">
      <selection activeCell="D21" sqref="D21"/>
    </sheetView>
  </sheetViews>
  <sheetFormatPr defaultRowHeight="12.75"/>
  <cols>
    <col min="1" max="1" width="30" style="81" customWidth="1"/>
    <col min="2" max="5" width="16.7109375" style="81" customWidth="1"/>
    <col min="6" max="6" width="4.7109375" style="81" customWidth="1"/>
    <col min="7" max="16384" width="9.140625" style="81"/>
  </cols>
  <sheetData>
    <row r="1" spans="1:5" s="91" customFormat="1" ht="15.95" customHeight="1">
      <c r="A1" s="92" t="s">
        <v>231</v>
      </c>
      <c r="B1"/>
      <c r="C1"/>
      <c r="D1" s="101"/>
    </row>
    <row r="2" spans="1:5" s="91" customFormat="1" ht="12.2" customHeight="1">
      <c r="A2" s="92"/>
      <c r="B2"/>
      <c r="C2"/>
      <c r="D2" s="100"/>
    </row>
    <row r="3" spans="1:5" s="91" customFormat="1" ht="12.2" customHeight="1">
      <c r="A3" s="102"/>
      <c r="B3" s="161" t="s">
        <v>898</v>
      </c>
      <c r="C3" s="96"/>
      <c r="D3" s="100"/>
    </row>
    <row r="4" spans="1:5" s="91" customFormat="1" ht="19.149999999999999" customHeight="1">
      <c r="A4" s="100"/>
      <c r="B4" s="100"/>
      <c r="C4" s="100"/>
      <c r="D4" s="100"/>
    </row>
    <row r="5" spans="1:5">
      <c r="A5" s="154"/>
      <c r="B5" s="155" t="s">
        <v>771</v>
      </c>
      <c r="C5" s="155" t="s">
        <v>105</v>
      </c>
      <c r="D5" s="155" t="s">
        <v>106</v>
      </c>
      <c r="E5" s="201" t="s">
        <v>107</v>
      </c>
    </row>
    <row r="6" spans="1:5">
      <c r="A6" s="124" t="s">
        <v>62</v>
      </c>
      <c r="B6" s="125">
        <v>176641463421.06</v>
      </c>
      <c r="C6" s="125">
        <v>125783057103.11</v>
      </c>
      <c r="D6" s="125">
        <v>131549373348.11</v>
      </c>
      <c r="E6" s="126">
        <v>170875147176.06</v>
      </c>
    </row>
    <row r="7" spans="1:5" ht="22.5">
      <c r="A7" s="134" t="s">
        <v>119</v>
      </c>
      <c r="B7" s="135">
        <v>489501058.61000001</v>
      </c>
      <c r="C7" s="135">
        <v>83904660.980000004</v>
      </c>
      <c r="D7" s="135">
        <v>111111467.95</v>
      </c>
      <c r="E7" s="136">
        <v>462294251.63999999</v>
      </c>
    </row>
    <row r="8" spans="1:5">
      <c r="A8" s="111" t="s">
        <v>245</v>
      </c>
      <c r="B8" s="112">
        <v>248165156.43000001</v>
      </c>
      <c r="C8" s="112">
        <v>82096466.989999995</v>
      </c>
      <c r="D8" s="112">
        <v>57827154.979999997</v>
      </c>
      <c r="E8" s="113">
        <v>272434468.44</v>
      </c>
    </row>
    <row r="9" spans="1:5">
      <c r="A9" s="111" t="s">
        <v>246</v>
      </c>
      <c r="B9" s="112">
        <v>9718068.1899999995</v>
      </c>
      <c r="C9" s="112">
        <v>1783053.31</v>
      </c>
      <c r="D9" s="112">
        <v>1315752.75</v>
      </c>
      <c r="E9" s="113">
        <v>10185368.75</v>
      </c>
    </row>
    <row r="10" spans="1:5">
      <c r="A10" s="111" t="s">
        <v>247</v>
      </c>
      <c r="B10" s="112">
        <v>231617833.99000001</v>
      </c>
      <c r="C10" s="112">
        <v>25140.68</v>
      </c>
      <c r="D10" s="112">
        <v>51968560.219999999</v>
      </c>
      <c r="E10" s="113">
        <v>179674414.44999999</v>
      </c>
    </row>
    <row r="11" spans="1:5">
      <c r="A11" s="134" t="s">
        <v>120</v>
      </c>
      <c r="B11" s="135">
        <v>80838138883.580002</v>
      </c>
      <c r="C11" s="135">
        <v>3289630015.5599999</v>
      </c>
      <c r="D11" s="135">
        <v>3911278767.3699999</v>
      </c>
      <c r="E11" s="136">
        <v>80216490131.770004</v>
      </c>
    </row>
    <row r="12" spans="1:5">
      <c r="A12" s="111" t="s">
        <v>248</v>
      </c>
      <c r="B12" s="112">
        <v>48619672.020000003</v>
      </c>
      <c r="C12" s="112">
        <v>334.49</v>
      </c>
      <c r="D12" s="112">
        <v>0</v>
      </c>
      <c r="E12" s="113">
        <v>48620006.509999998</v>
      </c>
    </row>
    <row r="13" spans="1:5">
      <c r="A13" s="111" t="s">
        <v>249</v>
      </c>
      <c r="B13" s="112">
        <v>66415073.229999997</v>
      </c>
      <c r="C13" s="112">
        <v>0</v>
      </c>
      <c r="D13" s="112">
        <v>0</v>
      </c>
      <c r="E13" s="113">
        <v>66415073.229999997</v>
      </c>
    </row>
    <row r="14" spans="1:5">
      <c r="A14" s="111" t="s">
        <v>250</v>
      </c>
      <c r="B14" s="112">
        <v>221626571.11000001</v>
      </c>
      <c r="C14" s="112">
        <v>0</v>
      </c>
      <c r="D14" s="112">
        <v>0</v>
      </c>
      <c r="E14" s="113">
        <v>221626571.11000001</v>
      </c>
    </row>
    <row r="15" spans="1:5">
      <c r="A15" s="111" t="s">
        <v>251</v>
      </c>
      <c r="B15" s="112">
        <v>19537467.640000001</v>
      </c>
      <c r="C15" s="112">
        <v>0</v>
      </c>
      <c r="D15" s="112">
        <v>0</v>
      </c>
      <c r="E15" s="113">
        <v>19537467.640000001</v>
      </c>
    </row>
    <row r="16" spans="1:5">
      <c r="A16" s="111" t="s">
        <v>252</v>
      </c>
      <c r="B16" s="112">
        <v>404098722.61000001</v>
      </c>
      <c r="C16" s="112">
        <v>0</v>
      </c>
      <c r="D16" s="112">
        <v>780514.47</v>
      </c>
      <c r="E16" s="113">
        <v>403318208.13999999</v>
      </c>
    </row>
    <row r="17" spans="1:5">
      <c r="A17" s="111" t="s">
        <v>253</v>
      </c>
      <c r="B17" s="112">
        <v>1090245923.5999999</v>
      </c>
      <c r="C17" s="112">
        <v>0</v>
      </c>
      <c r="D17" s="112">
        <v>17903826.670000002</v>
      </c>
      <c r="E17" s="113">
        <v>1072342096.9299999</v>
      </c>
    </row>
    <row r="18" spans="1:5">
      <c r="A18" s="111" t="s">
        <v>254</v>
      </c>
      <c r="B18" s="112">
        <v>468501830.42000002</v>
      </c>
      <c r="C18" s="112">
        <v>0</v>
      </c>
      <c r="D18" s="112">
        <v>4370667.72</v>
      </c>
      <c r="E18" s="113">
        <v>464131162.69999999</v>
      </c>
    </row>
    <row r="19" spans="1:5">
      <c r="A19" s="111" t="s">
        <v>255</v>
      </c>
      <c r="B19" s="112">
        <v>7214274301.2799997</v>
      </c>
      <c r="C19" s="112">
        <v>0</v>
      </c>
      <c r="D19" s="112">
        <v>2075993933.23</v>
      </c>
      <c r="E19" s="113">
        <v>5138280368.0500002</v>
      </c>
    </row>
    <row r="20" spans="1:5">
      <c r="A20" s="111" t="s">
        <v>256</v>
      </c>
      <c r="B20" s="112">
        <v>41154849943.139999</v>
      </c>
      <c r="C20" s="112">
        <v>61031932.409999996</v>
      </c>
      <c r="D20" s="112">
        <v>428566521.72000003</v>
      </c>
      <c r="E20" s="113">
        <v>40787315353.830002</v>
      </c>
    </row>
    <row r="21" spans="1:5">
      <c r="A21" s="111" t="s">
        <v>257</v>
      </c>
      <c r="B21" s="112">
        <v>723297189.35000002</v>
      </c>
      <c r="C21" s="112">
        <v>0</v>
      </c>
      <c r="D21" s="112">
        <v>320015.95</v>
      </c>
      <c r="E21" s="113">
        <v>722977173.39999998</v>
      </c>
    </row>
    <row r="22" spans="1:5">
      <c r="A22" s="111" t="s">
        <v>258</v>
      </c>
      <c r="B22" s="112">
        <v>9910392.8100000005</v>
      </c>
      <c r="C22" s="112">
        <v>2009356.93</v>
      </c>
      <c r="D22" s="112">
        <v>8876952.4199999999</v>
      </c>
      <c r="E22" s="113">
        <v>3042797.32</v>
      </c>
    </row>
    <row r="23" spans="1:5">
      <c r="A23" s="111" t="s">
        <v>259</v>
      </c>
      <c r="B23" s="112">
        <v>123059046.91</v>
      </c>
      <c r="C23" s="112">
        <v>258832.4</v>
      </c>
      <c r="D23" s="112">
        <v>0</v>
      </c>
      <c r="E23" s="113">
        <v>123317879.31</v>
      </c>
    </row>
    <row r="24" spans="1:5">
      <c r="A24" s="111" t="s">
        <v>260</v>
      </c>
      <c r="B24" s="112">
        <v>0.38</v>
      </c>
      <c r="C24" s="112">
        <v>0</v>
      </c>
      <c r="D24" s="112">
        <v>0</v>
      </c>
      <c r="E24" s="113">
        <v>0.38</v>
      </c>
    </row>
    <row r="25" spans="1:5">
      <c r="A25" s="111" t="s">
        <v>772</v>
      </c>
      <c r="B25" s="112">
        <v>0</v>
      </c>
      <c r="C25" s="112">
        <v>1421351.96</v>
      </c>
      <c r="D25" s="112">
        <v>0</v>
      </c>
      <c r="E25" s="113">
        <v>1421351.96</v>
      </c>
    </row>
    <row r="26" spans="1:5">
      <c r="A26" s="111" t="s">
        <v>261</v>
      </c>
      <c r="B26" s="112">
        <v>10692013.550000001</v>
      </c>
      <c r="C26" s="112">
        <v>18208342.190000001</v>
      </c>
      <c r="D26" s="112">
        <v>88500</v>
      </c>
      <c r="E26" s="113">
        <v>28811855.739999998</v>
      </c>
    </row>
    <row r="27" spans="1:5">
      <c r="A27" s="111" t="s">
        <v>262</v>
      </c>
      <c r="B27" s="112">
        <v>639631.80000000005</v>
      </c>
      <c r="C27" s="112">
        <v>0</v>
      </c>
      <c r="D27" s="112">
        <v>0</v>
      </c>
      <c r="E27" s="113">
        <v>639631.80000000005</v>
      </c>
    </row>
    <row r="28" spans="1:5">
      <c r="A28" s="111" t="s">
        <v>263</v>
      </c>
      <c r="B28" s="112">
        <v>616.25</v>
      </c>
      <c r="C28" s="112">
        <v>0</v>
      </c>
      <c r="D28" s="112">
        <v>0</v>
      </c>
      <c r="E28" s="113">
        <v>616.25</v>
      </c>
    </row>
    <row r="29" spans="1:5">
      <c r="A29" s="111" t="s">
        <v>264</v>
      </c>
      <c r="B29" s="112">
        <v>31123927.25</v>
      </c>
      <c r="C29" s="112">
        <v>3674.34</v>
      </c>
      <c r="D29" s="112">
        <v>0</v>
      </c>
      <c r="E29" s="113">
        <v>31127601.59</v>
      </c>
    </row>
    <row r="30" spans="1:5">
      <c r="A30" s="111" t="s">
        <v>265</v>
      </c>
      <c r="B30" s="112">
        <v>17437.2</v>
      </c>
      <c r="C30" s="112">
        <v>0</v>
      </c>
      <c r="D30" s="112">
        <v>0</v>
      </c>
      <c r="E30" s="113">
        <v>17437.2</v>
      </c>
    </row>
    <row r="31" spans="1:5">
      <c r="A31" s="111" t="s">
        <v>266</v>
      </c>
      <c r="B31" s="112">
        <v>88034659.060000002</v>
      </c>
      <c r="C31" s="112">
        <v>916.83</v>
      </c>
      <c r="D31" s="112">
        <v>81538.7</v>
      </c>
      <c r="E31" s="113">
        <v>87954037.189999998</v>
      </c>
    </row>
    <row r="32" spans="1:5">
      <c r="A32" s="111" t="s">
        <v>267</v>
      </c>
      <c r="B32" s="112">
        <v>89724605.640000001</v>
      </c>
      <c r="C32" s="112">
        <v>0</v>
      </c>
      <c r="D32" s="112">
        <v>39697.279999999999</v>
      </c>
      <c r="E32" s="113">
        <v>89684908.359999999</v>
      </c>
    </row>
    <row r="33" spans="1:5">
      <c r="A33" s="111" t="s">
        <v>268</v>
      </c>
      <c r="B33" s="112">
        <v>157360451.43000001</v>
      </c>
      <c r="C33" s="112">
        <v>0</v>
      </c>
      <c r="D33" s="112">
        <v>0</v>
      </c>
      <c r="E33" s="113">
        <v>157360451.43000001</v>
      </c>
    </row>
    <row r="34" spans="1:5">
      <c r="A34" s="111" t="s">
        <v>269</v>
      </c>
      <c r="B34" s="112">
        <v>6365577931.3299999</v>
      </c>
      <c r="C34" s="112">
        <v>398094507.26999998</v>
      </c>
      <c r="D34" s="112">
        <v>87051910.799999997</v>
      </c>
      <c r="E34" s="113">
        <v>6676620527.8000002</v>
      </c>
    </row>
    <row r="35" spans="1:5">
      <c r="A35" s="111" t="s">
        <v>270</v>
      </c>
      <c r="B35" s="112">
        <v>3019978734.7800002</v>
      </c>
      <c r="C35" s="112">
        <v>0</v>
      </c>
      <c r="D35" s="112">
        <v>0</v>
      </c>
      <c r="E35" s="113">
        <v>3019978734.7800002</v>
      </c>
    </row>
    <row r="36" spans="1:5">
      <c r="A36" s="111" t="s">
        <v>271</v>
      </c>
      <c r="B36" s="112">
        <v>18615958.629999999</v>
      </c>
      <c r="C36" s="112">
        <v>8370554.0800000001</v>
      </c>
      <c r="D36" s="112">
        <v>2811263.75</v>
      </c>
      <c r="E36" s="113">
        <v>24175248.960000001</v>
      </c>
    </row>
    <row r="37" spans="1:5">
      <c r="A37" s="111" t="s">
        <v>272</v>
      </c>
      <c r="B37" s="112">
        <v>307050301.75</v>
      </c>
      <c r="C37" s="112">
        <v>0</v>
      </c>
      <c r="D37" s="112">
        <v>31000000</v>
      </c>
      <c r="E37" s="113">
        <v>276050301.75</v>
      </c>
    </row>
    <row r="38" spans="1:5">
      <c r="A38" s="111" t="s">
        <v>273</v>
      </c>
      <c r="B38" s="112">
        <v>73535026.170000002</v>
      </c>
      <c r="C38" s="112">
        <v>3000000</v>
      </c>
      <c r="D38" s="112">
        <v>0</v>
      </c>
      <c r="E38" s="113">
        <v>76535026.170000002</v>
      </c>
    </row>
    <row r="39" spans="1:5">
      <c r="A39" s="111" t="s">
        <v>274</v>
      </c>
      <c r="B39" s="112">
        <v>212126309.06</v>
      </c>
      <c r="C39" s="112">
        <v>0</v>
      </c>
      <c r="D39" s="112">
        <v>0</v>
      </c>
      <c r="E39" s="113">
        <v>212126309.06</v>
      </c>
    </row>
    <row r="40" spans="1:5">
      <c r="A40" s="111" t="s">
        <v>275</v>
      </c>
      <c r="B40" s="112">
        <v>5510783.0499999998</v>
      </c>
      <c r="C40" s="112">
        <v>2834</v>
      </c>
      <c r="D40" s="112">
        <v>0</v>
      </c>
      <c r="E40" s="113">
        <v>5513617.0499999998</v>
      </c>
    </row>
    <row r="41" spans="1:5">
      <c r="A41" s="111" t="s">
        <v>276</v>
      </c>
      <c r="B41" s="112">
        <v>10715595.57</v>
      </c>
      <c r="C41" s="112">
        <v>0</v>
      </c>
      <c r="D41" s="112">
        <v>0</v>
      </c>
      <c r="E41" s="113">
        <v>10715595.57</v>
      </c>
    </row>
    <row r="42" spans="1:5">
      <c r="A42" s="111" t="s">
        <v>277</v>
      </c>
      <c r="B42" s="112">
        <v>2560910.23</v>
      </c>
      <c r="C42" s="112">
        <v>0</v>
      </c>
      <c r="D42" s="112">
        <v>2445932.4500000002</v>
      </c>
      <c r="E42" s="113">
        <v>114977.78</v>
      </c>
    </row>
    <row r="43" spans="1:5">
      <c r="A43" s="111" t="s">
        <v>278</v>
      </c>
      <c r="B43" s="112">
        <v>9351877.2100000009</v>
      </c>
      <c r="C43" s="112">
        <v>0</v>
      </c>
      <c r="D43" s="112">
        <v>0</v>
      </c>
      <c r="E43" s="113">
        <v>9351877.2100000009</v>
      </c>
    </row>
    <row r="44" spans="1:5">
      <c r="A44" s="111" t="s">
        <v>279</v>
      </c>
      <c r="B44" s="112">
        <v>22988968.390000001</v>
      </c>
      <c r="C44" s="112">
        <v>3464322.39</v>
      </c>
      <c r="D44" s="112">
        <v>1736700.1</v>
      </c>
      <c r="E44" s="113">
        <v>24716590.68</v>
      </c>
    </row>
    <row r="45" spans="1:5">
      <c r="A45" s="111" t="s">
        <v>280</v>
      </c>
      <c r="B45" s="112">
        <v>5623567008.7399998</v>
      </c>
      <c r="C45" s="112">
        <v>1759365791.9000001</v>
      </c>
      <c r="D45" s="112">
        <v>756313542.19000006</v>
      </c>
      <c r="E45" s="113">
        <v>6626619258.4499998</v>
      </c>
    </row>
    <row r="46" spans="1:5">
      <c r="A46" s="111" t="s">
        <v>282</v>
      </c>
      <c r="B46" s="112">
        <v>82273253.989999995</v>
      </c>
      <c r="C46" s="112">
        <v>91</v>
      </c>
      <c r="D46" s="112">
        <v>22504488.199999999</v>
      </c>
      <c r="E46" s="113">
        <v>59768856.789999999</v>
      </c>
    </row>
    <row r="47" spans="1:5">
      <c r="A47" s="111" t="s">
        <v>283</v>
      </c>
      <c r="B47" s="112">
        <v>2800591077.1999998</v>
      </c>
      <c r="C47" s="112">
        <v>17391102.82</v>
      </c>
      <c r="D47" s="112">
        <v>52765204.509999998</v>
      </c>
      <c r="E47" s="113">
        <v>2765216975.5100002</v>
      </c>
    </row>
    <row r="48" spans="1:5">
      <c r="A48" s="111" t="s">
        <v>284</v>
      </c>
      <c r="B48" s="112">
        <v>302841.28999999998</v>
      </c>
      <c r="C48" s="112">
        <v>0</v>
      </c>
      <c r="D48" s="112">
        <v>0</v>
      </c>
      <c r="E48" s="113">
        <v>302841.28999999998</v>
      </c>
    </row>
    <row r="49" spans="1:5">
      <c r="A49" s="111" t="s">
        <v>285</v>
      </c>
      <c r="B49" s="112">
        <v>32251980.949999999</v>
      </c>
      <c r="C49" s="112">
        <v>0</v>
      </c>
      <c r="D49" s="112">
        <v>0</v>
      </c>
      <c r="E49" s="113">
        <v>32251980.949999999</v>
      </c>
    </row>
    <row r="50" spans="1:5">
      <c r="A50" s="111" t="s">
        <v>286</v>
      </c>
      <c r="B50" s="112">
        <v>2277470.81</v>
      </c>
      <c r="C50" s="112">
        <v>0</v>
      </c>
      <c r="D50" s="112">
        <v>0</v>
      </c>
      <c r="E50" s="113">
        <v>2277470.81</v>
      </c>
    </row>
    <row r="51" spans="1:5">
      <c r="A51" s="111" t="s">
        <v>287</v>
      </c>
      <c r="B51" s="112">
        <v>56386046.270000003</v>
      </c>
      <c r="C51" s="112">
        <v>0</v>
      </c>
      <c r="D51" s="112">
        <v>56386046.270000003</v>
      </c>
      <c r="E51" s="113">
        <v>0</v>
      </c>
    </row>
    <row r="52" spans="1:5">
      <c r="A52" s="111" t="s">
        <v>288</v>
      </c>
      <c r="B52" s="112">
        <v>2801474.02</v>
      </c>
      <c r="C52" s="112">
        <v>0</v>
      </c>
      <c r="D52" s="112">
        <v>37637</v>
      </c>
      <c r="E52" s="113">
        <v>2763837.02</v>
      </c>
    </row>
    <row r="53" spans="1:5">
      <c r="A53" s="111" t="s">
        <v>289</v>
      </c>
      <c r="B53" s="112">
        <v>577773708.54999995</v>
      </c>
      <c r="C53" s="112">
        <v>10386.450000000001</v>
      </c>
      <c r="D53" s="112">
        <v>3400738.18</v>
      </c>
      <c r="E53" s="113">
        <v>574383356.82000005</v>
      </c>
    </row>
    <row r="54" spans="1:5">
      <c r="A54" s="111" t="s">
        <v>290</v>
      </c>
      <c r="B54" s="112">
        <v>27760118.739999998</v>
      </c>
      <c r="C54" s="112">
        <v>0</v>
      </c>
      <c r="D54" s="112">
        <v>62765.95</v>
      </c>
      <c r="E54" s="113">
        <v>27697352.789999999</v>
      </c>
    </row>
    <row r="55" spans="1:5">
      <c r="A55" s="111" t="s">
        <v>291</v>
      </c>
      <c r="B55" s="112">
        <v>107843732</v>
      </c>
      <c r="C55" s="112">
        <v>0</v>
      </c>
      <c r="D55" s="112">
        <v>0</v>
      </c>
      <c r="E55" s="113">
        <v>107843732</v>
      </c>
    </row>
    <row r="56" spans="1:5">
      <c r="A56" s="111" t="s">
        <v>292</v>
      </c>
      <c r="B56" s="112">
        <v>713306985.34000003</v>
      </c>
      <c r="C56" s="112">
        <v>0</v>
      </c>
      <c r="D56" s="112">
        <v>786763.41</v>
      </c>
      <c r="E56" s="113">
        <v>712520221.92999995</v>
      </c>
    </row>
    <row r="57" spans="1:5">
      <c r="A57" s="111" t="s">
        <v>293</v>
      </c>
      <c r="B57" s="112">
        <v>16980379.379999999</v>
      </c>
      <c r="C57" s="112">
        <v>0</v>
      </c>
      <c r="D57" s="112">
        <v>0</v>
      </c>
      <c r="E57" s="113">
        <v>16980379.379999999</v>
      </c>
    </row>
    <row r="58" spans="1:5">
      <c r="A58" s="111" t="s">
        <v>294</v>
      </c>
      <c r="B58" s="112">
        <v>811121.91</v>
      </c>
      <c r="C58" s="112">
        <v>0</v>
      </c>
      <c r="D58" s="112">
        <v>0</v>
      </c>
      <c r="E58" s="113">
        <v>811121.91</v>
      </c>
    </row>
    <row r="59" spans="1:5">
      <c r="A59" s="111" t="s">
        <v>295</v>
      </c>
      <c r="B59" s="112">
        <v>39637801.210000001</v>
      </c>
      <c r="C59" s="112">
        <v>83396672.480000004</v>
      </c>
      <c r="D59" s="112">
        <v>1719627.93</v>
      </c>
      <c r="E59" s="113">
        <v>121314845.76000001</v>
      </c>
    </row>
    <row r="60" spans="1:5">
      <c r="A60" s="111" t="s">
        <v>743</v>
      </c>
      <c r="B60" s="112">
        <v>14678868.48</v>
      </c>
      <c r="C60" s="112">
        <v>2959589.64</v>
      </c>
      <c r="D60" s="112">
        <v>0</v>
      </c>
      <c r="E60" s="113">
        <v>17638458.120000001</v>
      </c>
    </row>
    <row r="61" spans="1:5">
      <c r="A61" s="111" t="s">
        <v>744</v>
      </c>
      <c r="B61" s="112">
        <v>950491978.48000002</v>
      </c>
      <c r="C61" s="112">
        <v>319716602.25</v>
      </c>
      <c r="D61" s="112">
        <v>0</v>
      </c>
      <c r="E61" s="113">
        <v>1270208580.73</v>
      </c>
    </row>
    <row r="62" spans="1:5">
      <c r="A62" s="111" t="s">
        <v>296</v>
      </c>
      <c r="B62" s="112">
        <v>82774160.969999999</v>
      </c>
      <c r="C62" s="112">
        <v>0</v>
      </c>
      <c r="D62" s="112">
        <v>38884.449999999997</v>
      </c>
      <c r="E62" s="113">
        <v>82735276.519999996</v>
      </c>
    </row>
    <row r="63" spans="1:5">
      <c r="A63" s="111" t="s">
        <v>297</v>
      </c>
      <c r="B63" s="112">
        <v>2313626.58</v>
      </c>
      <c r="C63" s="112">
        <v>85626.84</v>
      </c>
      <c r="D63" s="112">
        <v>0</v>
      </c>
      <c r="E63" s="113">
        <v>2399253.42</v>
      </c>
    </row>
    <row r="64" spans="1:5">
      <c r="A64" s="111" t="s">
        <v>298</v>
      </c>
      <c r="B64" s="112">
        <v>599629240.11000001</v>
      </c>
      <c r="C64" s="112">
        <v>600035261</v>
      </c>
      <c r="D64" s="112">
        <v>318295738.44999999</v>
      </c>
      <c r="E64" s="113">
        <v>881368762.65999997</v>
      </c>
    </row>
    <row r="65" spans="1:5">
      <c r="A65" s="111" t="s">
        <v>299</v>
      </c>
      <c r="B65" s="112">
        <v>1592015251.5899999</v>
      </c>
      <c r="C65" s="112">
        <v>0</v>
      </c>
      <c r="D65" s="112">
        <v>87352</v>
      </c>
      <c r="E65" s="113">
        <v>1591927899.5899999</v>
      </c>
    </row>
    <row r="66" spans="1:5">
      <c r="A66" s="111" t="s">
        <v>300</v>
      </c>
      <c r="B66" s="112">
        <v>295464481.12</v>
      </c>
      <c r="C66" s="112">
        <v>0</v>
      </c>
      <c r="D66" s="112">
        <v>184040.05</v>
      </c>
      <c r="E66" s="113">
        <v>295280441.06999999</v>
      </c>
    </row>
    <row r="67" spans="1:5">
      <c r="A67" s="111" t="s">
        <v>301</v>
      </c>
      <c r="B67" s="112">
        <v>2112774.08</v>
      </c>
      <c r="C67" s="112">
        <v>10801931.890000001</v>
      </c>
      <c r="D67" s="112">
        <v>10775818.9</v>
      </c>
      <c r="E67" s="113">
        <v>2138887.0699999998</v>
      </c>
    </row>
    <row r="68" spans="1:5">
      <c r="A68" s="111" t="s">
        <v>302</v>
      </c>
      <c r="B68" s="112">
        <v>44173760.659999996</v>
      </c>
      <c r="C68" s="112">
        <v>0</v>
      </c>
      <c r="D68" s="112">
        <v>5821715.3499999996</v>
      </c>
      <c r="E68" s="113">
        <v>38352045.310000002</v>
      </c>
    </row>
    <row r="69" spans="1:5">
      <c r="A69" s="111" t="s">
        <v>303</v>
      </c>
      <c r="B69" s="112">
        <v>4372121821</v>
      </c>
      <c r="C69" s="112">
        <v>0</v>
      </c>
      <c r="D69" s="112">
        <v>0</v>
      </c>
      <c r="E69" s="113">
        <v>4372121821</v>
      </c>
    </row>
    <row r="70" spans="1:5">
      <c r="A70" s="111" t="s">
        <v>740</v>
      </c>
      <c r="B70" s="112">
        <v>57374620.200000003</v>
      </c>
      <c r="C70" s="112">
        <v>0</v>
      </c>
      <c r="D70" s="112">
        <v>0</v>
      </c>
      <c r="E70" s="113">
        <v>57374620.200000003</v>
      </c>
    </row>
    <row r="71" spans="1:5">
      <c r="A71" s="111" t="s">
        <v>653</v>
      </c>
      <c r="B71" s="112">
        <v>33600000</v>
      </c>
      <c r="C71" s="112">
        <v>0</v>
      </c>
      <c r="D71" s="112">
        <v>13700000</v>
      </c>
      <c r="E71" s="113">
        <v>19900000</v>
      </c>
    </row>
    <row r="72" spans="1:5">
      <c r="A72" s="111" t="s">
        <v>766</v>
      </c>
      <c r="B72" s="112">
        <v>313163835</v>
      </c>
      <c r="C72" s="112">
        <v>0</v>
      </c>
      <c r="D72" s="112">
        <v>0</v>
      </c>
      <c r="E72" s="113">
        <v>313163835</v>
      </c>
    </row>
    <row r="73" spans="1:5">
      <c r="A73" s="111" t="s">
        <v>304</v>
      </c>
      <c r="B73" s="112">
        <v>100798.01</v>
      </c>
      <c r="C73" s="112">
        <v>0</v>
      </c>
      <c r="D73" s="112">
        <v>236.26</v>
      </c>
      <c r="E73" s="113">
        <v>100561.75</v>
      </c>
    </row>
    <row r="74" spans="1:5">
      <c r="A74" s="111" t="s">
        <v>305</v>
      </c>
      <c r="B74" s="112">
        <v>113748510.36</v>
      </c>
      <c r="C74" s="112">
        <v>0</v>
      </c>
      <c r="D74" s="112">
        <v>663335.49</v>
      </c>
      <c r="E74" s="113">
        <v>113085174.87</v>
      </c>
    </row>
    <row r="75" spans="1:5">
      <c r="A75" s="111" t="s">
        <v>306</v>
      </c>
      <c r="B75" s="112">
        <v>309768283.69</v>
      </c>
      <c r="C75" s="112">
        <v>0</v>
      </c>
      <c r="D75" s="112">
        <v>5666857.5199999996</v>
      </c>
      <c r="E75" s="113">
        <v>304101426.17000002</v>
      </c>
    </row>
    <row r="76" spans="1:5" ht="22.5">
      <c r="A76" s="134" t="s">
        <v>121</v>
      </c>
      <c r="B76" s="135">
        <v>1292845075.72</v>
      </c>
      <c r="C76" s="135">
        <v>7094433.9199999999</v>
      </c>
      <c r="D76" s="135">
        <v>1183283833.6700001</v>
      </c>
      <c r="E76" s="136">
        <v>116655675.97</v>
      </c>
    </row>
    <row r="77" spans="1:5">
      <c r="A77" s="111" t="s">
        <v>307</v>
      </c>
      <c r="B77" s="112">
        <v>142843371.91</v>
      </c>
      <c r="C77" s="112">
        <v>7094433.9199999999</v>
      </c>
      <c r="D77" s="112">
        <v>33283833.670000002</v>
      </c>
      <c r="E77" s="113">
        <v>116653972.16</v>
      </c>
    </row>
    <row r="78" spans="1:5">
      <c r="A78" s="111" t="s">
        <v>308</v>
      </c>
      <c r="B78" s="112">
        <v>750001267.90999997</v>
      </c>
      <c r="C78" s="112">
        <v>0</v>
      </c>
      <c r="D78" s="112">
        <v>750000000</v>
      </c>
      <c r="E78" s="113">
        <v>1267.9100000000001</v>
      </c>
    </row>
    <row r="79" spans="1:5">
      <c r="A79" s="111" t="s">
        <v>309</v>
      </c>
      <c r="B79" s="112">
        <v>400000435.89999998</v>
      </c>
      <c r="C79" s="112">
        <v>0</v>
      </c>
      <c r="D79" s="112">
        <v>400000000</v>
      </c>
      <c r="E79" s="113">
        <v>435.9</v>
      </c>
    </row>
    <row r="80" spans="1:5">
      <c r="A80" s="134" t="s">
        <v>122</v>
      </c>
      <c r="B80" s="135">
        <v>218664727.61000001</v>
      </c>
      <c r="C80" s="135">
        <v>3087524472.29</v>
      </c>
      <c r="D80" s="135">
        <v>1824195103.8699999</v>
      </c>
      <c r="E80" s="136">
        <v>1481994096.03</v>
      </c>
    </row>
    <row r="81" spans="1:5">
      <c r="A81" s="111" t="s">
        <v>310</v>
      </c>
      <c r="B81" s="112">
        <v>111773538.69</v>
      </c>
      <c r="C81" s="112">
        <v>138235234.66999999</v>
      </c>
      <c r="D81" s="112">
        <v>175562303.43000001</v>
      </c>
      <c r="E81" s="113">
        <v>74446469.930000007</v>
      </c>
    </row>
    <row r="82" spans="1:5">
      <c r="A82" s="111" t="s">
        <v>311</v>
      </c>
      <c r="B82" s="112">
        <v>18229203.27</v>
      </c>
      <c r="C82" s="112">
        <v>1171493.28</v>
      </c>
      <c r="D82" s="112">
        <v>677843.88</v>
      </c>
      <c r="E82" s="113">
        <v>18722852.670000002</v>
      </c>
    </row>
    <row r="83" spans="1:5">
      <c r="A83" s="111" t="s">
        <v>312</v>
      </c>
      <c r="B83" s="112">
        <v>31215483.559999999</v>
      </c>
      <c r="C83" s="112">
        <v>0</v>
      </c>
      <c r="D83" s="112">
        <v>10186320.42</v>
      </c>
      <c r="E83" s="113">
        <v>21029163.140000001</v>
      </c>
    </row>
    <row r="84" spans="1:5">
      <c r="A84" s="111" t="s">
        <v>313</v>
      </c>
      <c r="B84" s="112">
        <v>57446502.090000004</v>
      </c>
      <c r="C84" s="112">
        <v>18871766.48</v>
      </c>
      <c r="D84" s="112">
        <v>41905946.25</v>
      </c>
      <c r="E84" s="113">
        <v>34412322.32</v>
      </c>
    </row>
    <row r="85" spans="1:5">
      <c r="A85" s="111" t="s">
        <v>773</v>
      </c>
      <c r="B85" s="112">
        <v>0</v>
      </c>
      <c r="C85" s="112">
        <v>2929245977.8600001</v>
      </c>
      <c r="D85" s="112">
        <v>1595862689.8900001</v>
      </c>
      <c r="E85" s="113">
        <v>1333383287.97</v>
      </c>
    </row>
    <row r="86" spans="1:5" ht="22.5">
      <c r="A86" s="134" t="s">
        <v>123</v>
      </c>
      <c r="B86" s="135">
        <v>2765.24</v>
      </c>
      <c r="C86" s="135">
        <v>0</v>
      </c>
      <c r="D86" s="135">
        <v>0</v>
      </c>
      <c r="E86" s="136">
        <v>2765.24</v>
      </c>
    </row>
    <row r="87" spans="1:5">
      <c r="A87" s="111" t="s">
        <v>314</v>
      </c>
      <c r="B87" s="112">
        <v>2765.24</v>
      </c>
      <c r="C87" s="112">
        <v>0</v>
      </c>
      <c r="D87" s="112">
        <v>0</v>
      </c>
      <c r="E87" s="113">
        <v>2765.24</v>
      </c>
    </row>
    <row r="88" spans="1:5">
      <c r="A88" s="134" t="s">
        <v>124</v>
      </c>
      <c r="B88" s="135">
        <v>26952128407.810001</v>
      </c>
      <c r="C88" s="135">
        <v>13420143239.59</v>
      </c>
      <c r="D88" s="135">
        <v>11483480651.889999</v>
      </c>
      <c r="E88" s="136">
        <v>28888790995.509998</v>
      </c>
    </row>
    <row r="89" spans="1:5">
      <c r="A89" s="111" t="s">
        <v>315</v>
      </c>
      <c r="B89" s="112">
        <v>548189030.48000002</v>
      </c>
      <c r="C89" s="112">
        <v>1280927533.4300001</v>
      </c>
      <c r="D89" s="112">
        <v>421107584.47000003</v>
      </c>
      <c r="E89" s="113">
        <v>1408008979.4400001</v>
      </c>
    </row>
    <row r="90" spans="1:5">
      <c r="A90" s="111" t="s">
        <v>316</v>
      </c>
      <c r="B90" s="112">
        <v>479374115.38</v>
      </c>
      <c r="C90" s="112">
        <v>24176995.079999998</v>
      </c>
      <c r="D90" s="112">
        <v>7755355.3399999999</v>
      </c>
      <c r="E90" s="113">
        <v>495795755.12</v>
      </c>
    </row>
    <row r="91" spans="1:5">
      <c r="A91" s="111" t="s">
        <v>317</v>
      </c>
      <c r="B91" s="112">
        <v>365219155.60000002</v>
      </c>
      <c r="C91" s="112">
        <v>0</v>
      </c>
      <c r="D91" s="112">
        <v>0</v>
      </c>
      <c r="E91" s="113">
        <v>365219155.60000002</v>
      </c>
    </row>
    <row r="92" spans="1:5">
      <c r="A92" s="111" t="s">
        <v>318</v>
      </c>
      <c r="B92" s="112">
        <v>0</v>
      </c>
      <c r="C92" s="112">
        <v>4425000000</v>
      </c>
      <c r="D92" s="112">
        <v>4098155841.6900001</v>
      </c>
      <c r="E92" s="113">
        <v>326844158.31</v>
      </c>
    </row>
    <row r="93" spans="1:5">
      <c r="A93" s="111" t="s">
        <v>319</v>
      </c>
      <c r="B93" s="112">
        <v>364539123.22000003</v>
      </c>
      <c r="C93" s="112">
        <v>2893746759.8499999</v>
      </c>
      <c r="D93" s="112">
        <v>2807000000</v>
      </c>
      <c r="E93" s="113">
        <v>451285883.06999999</v>
      </c>
    </row>
    <row r="94" spans="1:5">
      <c r="A94" s="111" t="s">
        <v>320</v>
      </c>
      <c r="B94" s="112">
        <v>13267484550.700001</v>
      </c>
      <c r="C94" s="112">
        <v>2483496679.5599999</v>
      </c>
      <c r="D94" s="112">
        <v>1470585577.27</v>
      </c>
      <c r="E94" s="113">
        <v>14280395652.99</v>
      </c>
    </row>
    <row r="95" spans="1:5">
      <c r="A95" s="111" t="s">
        <v>321</v>
      </c>
      <c r="B95" s="112">
        <v>1489062772.8800001</v>
      </c>
      <c r="C95" s="112">
        <v>2312795271.6700001</v>
      </c>
      <c r="D95" s="112">
        <v>2641453437.6799998</v>
      </c>
      <c r="E95" s="113">
        <v>1160404606.8699999</v>
      </c>
    </row>
    <row r="96" spans="1:5">
      <c r="A96" s="111" t="s">
        <v>281</v>
      </c>
      <c r="B96" s="112">
        <v>8455862.7300000004</v>
      </c>
      <c r="C96" s="112">
        <v>0</v>
      </c>
      <c r="D96" s="112">
        <v>0</v>
      </c>
      <c r="E96" s="113">
        <v>8455862.7300000004</v>
      </c>
    </row>
    <row r="97" spans="1:5">
      <c r="A97" s="111" t="s">
        <v>322</v>
      </c>
      <c r="B97" s="112">
        <v>10267243360.469999</v>
      </c>
      <c r="C97" s="112">
        <v>0</v>
      </c>
      <c r="D97" s="112">
        <v>37422855.439999998</v>
      </c>
      <c r="E97" s="113">
        <v>10229820505.030001</v>
      </c>
    </row>
    <row r="98" spans="1:5">
      <c r="A98" s="111" t="s">
        <v>746</v>
      </c>
      <c r="B98" s="112">
        <v>162560436.34999999</v>
      </c>
      <c r="C98" s="112">
        <v>0</v>
      </c>
      <c r="D98" s="112">
        <v>0</v>
      </c>
      <c r="E98" s="113">
        <v>162560436.34999999</v>
      </c>
    </row>
    <row r="99" spans="1:5" ht="22.5">
      <c r="A99" s="134" t="s">
        <v>125</v>
      </c>
      <c r="B99" s="135">
        <v>195254521.81</v>
      </c>
      <c r="C99" s="135">
        <v>1896965952.47</v>
      </c>
      <c r="D99" s="135">
        <v>1678401765.6900001</v>
      </c>
      <c r="E99" s="136">
        <v>413818708.58999997</v>
      </c>
    </row>
    <row r="100" spans="1:5">
      <c r="A100" s="111" t="s">
        <v>323</v>
      </c>
      <c r="B100" s="112">
        <v>24146239.449999999</v>
      </c>
      <c r="C100" s="112">
        <v>1025765.01</v>
      </c>
      <c r="D100" s="112">
        <v>4887603.3099999996</v>
      </c>
      <c r="E100" s="113">
        <v>20284401.149999999</v>
      </c>
    </row>
    <row r="101" spans="1:5">
      <c r="A101" s="111" t="s">
        <v>747</v>
      </c>
      <c r="B101" s="112">
        <v>24916327.579999998</v>
      </c>
      <c r="C101" s="112">
        <v>20865187.460000001</v>
      </c>
      <c r="D101" s="112">
        <v>6796868.4699999997</v>
      </c>
      <c r="E101" s="113">
        <v>38984646.57</v>
      </c>
    </row>
    <row r="102" spans="1:5">
      <c r="A102" s="111" t="s">
        <v>748</v>
      </c>
      <c r="B102" s="112">
        <v>132478335.52</v>
      </c>
      <c r="C102" s="112">
        <v>93350000</v>
      </c>
      <c r="D102" s="112">
        <v>93003974.650000006</v>
      </c>
      <c r="E102" s="113">
        <v>132824360.87</v>
      </c>
    </row>
    <row r="103" spans="1:5">
      <c r="A103" s="111" t="s">
        <v>749</v>
      </c>
      <c r="B103" s="112">
        <v>13713319.26</v>
      </c>
      <c r="C103" s="112">
        <v>1781725000</v>
      </c>
      <c r="D103" s="112">
        <v>1573713319.26</v>
      </c>
      <c r="E103" s="113">
        <v>221725000</v>
      </c>
    </row>
    <row r="104" spans="1:5">
      <c r="A104" s="111" t="s">
        <v>750</v>
      </c>
      <c r="B104" s="112">
        <v>300</v>
      </c>
      <c r="C104" s="112">
        <v>0</v>
      </c>
      <c r="D104" s="112">
        <v>0</v>
      </c>
      <c r="E104" s="113">
        <v>300</v>
      </c>
    </row>
    <row r="105" spans="1:5">
      <c r="A105" s="134" t="s">
        <v>126</v>
      </c>
      <c r="B105" s="135">
        <v>428435628.19999999</v>
      </c>
      <c r="C105" s="135">
        <v>53556402.020000003</v>
      </c>
      <c r="D105" s="135">
        <v>111926007.98</v>
      </c>
      <c r="E105" s="136">
        <v>370066022.24000001</v>
      </c>
    </row>
    <row r="106" spans="1:5">
      <c r="A106" s="111" t="s">
        <v>324</v>
      </c>
      <c r="B106" s="112">
        <v>10099994.32</v>
      </c>
      <c r="C106" s="112">
        <v>0</v>
      </c>
      <c r="D106" s="112">
        <v>0</v>
      </c>
      <c r="E106" s="113">
        <v>10099994.32</v>
      </c>
    </row>
    <row r="107" spans="1:5">
      <c r="A107" s="111" t="s">
        <v>325</v>
      </c>
      <c r="B107" s="112">
        <v>67104958.280000001</v>
      </c>
      <c r="C107" s="112">
        <v>30111101.77</v>
      </c>
      <c r="D107" s="112">
        <v>47162256.960000001</v>
      </c>
      <c r="E107" s="113">
        <v>50053803.090000004</v>
      </c>
    </row>
    <row r="108" spans="1:5">
      <c r="A108" s="111" t="s">
        <v>326</v>
      </c>
      <c r="B108" s="112">
        <v>351230675.60000002</v>
      </c>
      <c r="C108" s="112">
        <v>23445300.25</v>
      </c>
      <c r="D108" s="112">
        <v>64763751.020000003</v>
      </c>
      <c r="E108" s="113">
        <v>309912224.82999998</v>
      </c>
    </row>
    <row r="109" spans="1:5">
      <c r="A109" s="134" t="s">
        <v>104</v>
      </c>
      <c r="B109" s="135">
        <v>9208061177.9099998</v>
      </c>
      <c r="C109" s="135">
        <v>42022863697.669998</v>
      </c>
      <c r="D109" s="135">
        <v>42118237443.769997</v>
      </c>
      <c r="E109" s="136">
        <v>9112687431.8099995</v>
      </c>
    </row>
    <row r="110" spans="1:5">
      <c r="A110" s="111" t="s">
        <v>327</v>
      </c>
      <c r="B110" s="112">
        <v>84018250.280000001</v>
      </c>
      <c r="C110" s="112">
        <v>330436.28000000003</v>
      </c>
      <c r="D110" s="112">
        <v>0</v>
      </c>
      <c r="E110" s="113">
        <v>84348686.560000002</v>
      </c>
    </row>
    <row r="111" spans="1:5">
      <c r="A111" s="111" t="s">
        <v>328</v>
      </c>
      <c r="B111" s="112">
        <v>7066443600.3599997</v>
      </c>
      <c r="C111" s="112">
        <v>19975973081.66</v>
      </c>
      <c r="D111" s="112">
        <v>19918452000.41</v>
      </c>
      <c r="E111" s="113">
        <v>7123964681.6099997</v>
      </c>
    </row>
    <row r="112" spans="1:5">
      <c r="A112" s="111" t="s">
        <v>329</v>
      </c>
      <c r="B112" s="112">
        <v>1550587.16</v>
      </c>
      <c r="C112" s="112">
        <v>0</v>
      </c>
      <c r="D112" s="112">
        <v>0</v>
      </c>
      <c r="E112" s="113">
        <v>1550587.16</v>
      </c>
    </row>
    <row r="113" spans="1:5">
      <c r="A113" s="111" t="s">
        <v>330</v>
      </c>
      <c r="B113" s="112">
        <v>81705057.549999997</v>
      </c>
      <c r="C113" s="112">
        <v>8338152.3200000003</v>
      </c>
      <c r="D113" s="112">
        <v>83989298.040000007</v>
      </c>
      <c r="E113" s="113">
        <v>6053911.8300000001</v>
      </c>
    </row>
    <row r="114" spans="1:5">
      <c r="A114" s="111" t="s">
        <v>331</v>
      </c>
      <c r="B114" s="112">
        <v>10728521.16</v>
      </c>
      <c r="C114" s="112">
        <v>344813.82</v>
      </c>
      <c r="D114" s="112">
        <v>323985.78000000003</v>
      </c>
      <c r="E114" s="113">
        <v>10749349.199999999</v>
      </c>
    </row>
    <row r="115" spans="1:5">
      <c r="A115" s="111" t="s">
        <v>332</v>
      </c>
      <c r="B115" s="112">
        <v>43957167.770000003</v>
      </c>
      <c r="C115" s="112">
        <v>0</v>
      </c>
      <c r="D115" s="112">
        <v>172044.33</v>
      </c>
      <c r="E115" s="113">
        <v>43785123.439999998</v>
      </c>
    </row>
    <row r="116" spans="1:5">
      <c r="A116" s="111" t="s">
        <v>333</v>
      </c>
      <c r="B116" s="112">
        <v>750</v>
      </c>
      <c r="C116" s="112">
        <v>0</v>
      </c>
      <c r="D116" s="112">
        <v>0</v>
      </c>
      <c r="E116" s="113">
        <v>750</v>
      </c>
    </row>
    <row r="117" spans="1:5">
      <c r="A117" s="111" t="s">
        <v>334</v>
      </c>
      <c r="B117" s="112">
        <v>274.86</v>
      </c>
      <c r="C117" s="112">
        <v>0</v>
      </c>
      <c r="D117" s="112">
        <v>0</v>
      </c>
      <c r="E117" s="113">
        <v>274.86</v>
      </c>
    </row>
    <row r="118" spans="1:5">
      <c r="A118" s="111" t="s">
        <v>335</v>
      </c>
      <c r="B118" s="112">
        <v>315621.28999999998</v>
      </c>
      <c r="C118" s="112">
        <v>17.66</v>
      </c>
      <c r="D118" s="112">
        <v>47.43</v>
      </c>
      <c r="E118" s="113">
        <v>315591.52</v>
      </c>
    </row>
    <row r="119" spans="1:5">
      <c r="A119" s="111" t="s">
        <v>336</v>
      </c>
      <c r="B119" s="112">
        <v>104575475.78</v>
      </c>
      <c r="C119" s="112">
        <v>0</v>
      </c>
      <c r="D119" s="112">
        <v>0</v>
      </c>
      <c r="E119" s="113">
        <v>104575475.78</v>
      </c>
    </row>
    <row r="120" spans="1:5">
      <c r="A120" s="111" t="s">
        <v>337</v>
      </c>
      <c r="B120" s="112">
        <v>58958791.890000001</v>
      </c>
      <c r="C120" s="112">
        <v>0</v>
      </c>
      <c r="D120" s="112">
        <v>0</v>
      </c>
      <c r="E120" s="113">
        <v>58958791.890000001</v>
      </c>
    </row>
    <row r="121" spans="1:5">
      <c r="A121" s="111" t="s">
        <v>338</v>
      </c>
      <c r="B121" s="112">
        <v>32523281.079999998</v>
      </c>
      <c r="C121" s="112">
        <v>0</v>
      </c>
      <c r="D121" s="112">
        <v>0</v>
      </c>
      <c r="E121" s="113">
        <v>32523281.079999998</v>
      </c>
    </row>
    <row r="122" spans="1:5">
      <c r="A122" s="111" t="s">
        <v>752</v>
      </c>
      <c r="B122" s="112">
        <v>1113674.07</v>
      </c>
      <c r="C122" s="112">
        <v>0</v>
      </c>
      <c r="D122" s="112">
        <v>0</v>
      </c>
      <c r="E122" s="113">
        <v>1113674.07</v>
      </c>
    </row>
    <row r="123" spans="1:5">
      <c r="A123" s="111" t="s">
        <v>340</v>
      </c>
      <c r="B123" s="112">
        <v>23904065.530000001</v>
      </c>
      <c r="C123" s="112">
        <v>18885924.73</v>
      </c>
      <c r="D123" s="112">
        <v>17862843.609999999</v>
      </c>
      <c r="E123" s="113">
        <v>24927146.649999999</v>
      </c>
    </row>
    <row r="124" spans="1:5">
      <c r="A124" s="111" t="s">
        <v>341</v>
      </c>
      <c r="B124" s="112">
        <v>106677190.19</v>
      </c>
      <c r="C124" s="112">
        <v>0</v>
      </c>
      <c r="D124" s="112">
        <v>80000000</v>
      </c>
      <c r="E124" s="113">
        <v>26677190.190000001</v>
      </c>
    </row>
    <row r="125" spans="1:5">
      <c r="A125" s="111" t="s">
        <v>342</v>
      </c>
      <c r="B125" s="112">
        <v>1259140152.54</v>
      </c>
      <c r="C125" s="112">
        <v>290851.34000000003</v>
      </c>
      <c r="D125" s="112">
        <v>0</v>
      </c>
      <c r="E125" s="113">
        <v>1259431003.8800001</v>
      </c>
    </row>
    <row r="126" spans="1:5">
      <c r="A126" s="111" t="s">
        <v>343</v>
      </c>
      <c r="B126" s="112">
        <v>231317332.19999999</v>
      </c>
      <c r="C126" s="112">
        <v>4984209.5999999996</v>
      </c>
      <c r="D126" s="112">
        <v>3721013.91</v>
      </c>
      <c r="E126" s="113">
        <v>232580527.88999999</v>
      </c>
    </row>
    <row r="127" spans="1:5">
      <c r="A127" s="111" t="s">
        <v>759</v>
      </c>
      <c r="B127" s="112">
        <v>30257179.920000002</v>
      </c>
      <c r="C127" s="112">
        <v>0</v>
      </c>
      <c r="D127" s="112">
        <v>0</v>
      </c>
      <c r="E127" s="113">
        <v>30257179.920000002</v>
      </c>
    </row>
    <row r="128" spans="1:5">
      <c r="A128" s="111" t="s">
        <v>760</v>
      </c>
      <c r="B128" s="112">
        <v>70600086.480000004</v>
      </c>
      <c r="C128" s="112">
        <v>0</v>
      </c>
      <c r="D128" s="112">
        <v>0</v>
      </c>
      <c r="E128" s="113">
        <v>70600086.480000004</v>
      </c>
    </row>
    <row r="129" spans="1:5">
      <c r="A129" s="111" t="s">
        <v>344</v>
      </c>
      <c r="B129" s="112">
        <v>274117.56</v>
      </c>
      <c r="C129" s="112">
        <v>22013716210.259998</v>
      </c>
      <c r="D129" s="112">
        <v>22013716210.259998</v>
      </c>
      <c r="E129" s="113">
        <v>274117.56</v>
      </c>
    </row>
    <row r="130" spans="1:5">
      <c r="A130" s="111" t="s">
        <v>648</v>
      </c>
      <c r="B130" s="112">
        <v>0.24</v>
      </c>
      <c r="C130" s="112">
        <v>0</v>
      </c>
      <c r="D130" s="112">
        <v>0</v>
      </c>
      <c r="E130" s="113">
        <v>0.24</v>
      </c>
    </row>
    <row r="131" spans="1:5" ht="22.5">
      <c r="A131" s="134" t="s">
        <v>127</v>
      </c>
      <c r="B131" s="135">
        <v>46155049439.220001</v>
      </c>
      <c r="C131" s="135">
        <v>55173496794.940002</v>
      </c>
      <c r="D131" s="135">
        <v>56621047921.309998</v>
      </c>
      <c r="E131" s="136">
        <v>44707498312.849998</v>
      </c>
    </row>
    <row r="132" spans="1:5">
      <c r="A132" s="111" t="s">
        <v>345</v>
      </c>
      <c r="B132" s="112">
        <v>64659566.270000003</v>
      </c>
      <c r="C132" s="112">
        <v>513087351.29000002</v>
      </c>
      <c r="D132" s="112">
        <v>566000000</v>
      </c>
      <c r="E132" s="113">
        <v>11746917.560000001</v>
      </c>
    </row>
    <row r="133" spans="1:5">
      <c r="A133" s="111" t="s">
        <v>346</v>
      </c>
      <c r="B133" s="112">
        <v>9686096.7100000009</v>
      </c>
      <c r="C133" s="112">
        <v>2160657.9500000002</v>
      </c>
      <c r="D133" s="112">
        <v>10000000</v>
      </c>
      <c r="E133" s="113">
        <v>1846754.66</v>
      </c>
    </row>
    <row r="134" spans="1:5">
      <c r="A134" s="111" t="s">
        <v>347</v>
      </c>
      <c r="B134" s="112">
        <v>628435116.73000002</v>
      </c>
      <c r="C134" s="112">
        <v>1057404604.71</v>
      </c>
      <c r="D134" s="112">
        <v>1343000000</v>
      </c>
      <c r="E134" s="113">
        <v>342839721.44</v>
      </c>
    </row>
    <row r="135" spans="1:5">
      <c r="A135" s="111" t="s">
        <v>348</v>
      </c>
      <c r="B135" s="112">
        <v>152287.67000000001</v>
      </c>
      <c r="C135" s="112">
        <v>4159114.21</v>
      </c>
      <c r="D135" s="112">
        <v>3620252.77</v>
      </c>
      <c r="E135" s="113">
        <v>691149.11</v>
      </c>
    </row>
    <row r="136" spans="1:5">
      <c r="A136" s="111" t="s">
        <v>349</v>
      </c>
      <c r="B136" s="112">
        <v>10404585494.67</v>
      </c>
      <c r="C136" s="112">
        <v>40091851248.809998</v>
      </c>
      <c r="D136" s="112">
        <v>40786382577.129997</v>
      </c>
      <c r="E136" s="113">
        <v>9710054166.3500004</v>
      </c>
    </row>
    <row r="137" spans="1:5">
      <c r="A137" s="111" t="s">
        <v>350</v>
      </c>
      <c r="B137" s="112">
        <v>72095766.170000002</v>
      </c>
      <c r="C137" s="112">
        <v>106288386.95</v>
      </c>
      <c r="D137" s="112">
        <v>110000000</v>
      </c>
      <c r="E137" s="113">
        <v>68384153.120000005</v>
      </c>
    </row>
    <row r="138" spans="1:5">
      <c r="A138" s="111" t="s">
        <v>351</v>
      </c>
      <c r="B138" s="112">
        <v>9659694197.9500008</v>
      </c>
      <c r="C138" s="112">
        <v>185336437.47</v>
      </c>
      <c r="D138" s="112">
        <v>2035045091.4100001</v>
      </c>
      <c r="E138" s="113">
        <v>7809985544.0100002</v>
      </c>
    </row>
    <row r="139" spans="1:5">
      <c r="A139" s="111" t="s">
        <v>352</v>
      </c>
      <c r="B139" s="112">
        <v>21634882556.759998</v>
      </c>
      <c r="C139" s="112">
        <v>3308141961.0700002</v>
      </c>
      <c r="D139" s="112">
        <v>0</v>
      </c>
      <c r="E139" s="113">
        <v>24943024517.830002</v>
      </c>
    </row>
    <row r="140" spans="1:5">
      <c r="A140" s="111" t="s">
        <v>353</v>
      </c>
      <c r="B140" s="112">
        <v>3084340521.79</v>
      </c>
      <c r="C140" s="112">
        <v>5635564978.4399996</v>
      </c>
      <c r="D140" s="112">
        <v>7087000000</v>
      </c>
      <c r="E140" s="113">
        <v>1632905500.23</v>
      </c>
    </row>
    <row r="141" spans="1:5">
      <c r="A141" s="111" t="s">
        <v>354</v>
      </c>
      <c r="B141" s="112">
        <v>494749760.49000001</v>
      </c>
      <c r="C141" s="112">
        <v>3161146032.9699998</v>
      </c>
      <c r="D141" s="112">
        <v>3519000000</v>
      </c>
      <c r="E141" s="113">
        <v>136895793.46000001</v>
      </c>
    </row>
    <row r="142" spans="1:5">
      <c r="A142" s="111" t="s">
        <v>355</v>
      </c>
      <c r="B142" s="112">
        <v>68276885.150000006</v>
      </c>
      <c r="C142" s="112">
        <v>1045005306.22</v>
      </c>
      <c r="D142" s="112">
        <v>1101000000</v>
      </c>
      <c r="E142" s="113">
        <v>12282191.369999999</v>
      </c>
    </row>
    <row r="143" spans="1:5">
      <c r="A143" s="111" t="s">
        <v>356</v>
      </c>
      <c r="B143" s="112">
        <v>20923212.539999999</v>
      </c>
      <c r="C143" s="112">
        <v>54572547.979999997</v>
      </c>
      <c r="D143" s="112">
        <v>45000000</v>
      </c>
      <c r="E143" s="113">
        <v>30495760.52</v>
      </c>
    </row>
    <row r="144" spans="1:5">
      <c r="A144" s="111" t="s">
        <v>357</v>
      </c>
      <c r="B144" s="112">
        <v>12567976.32</v>
      </c>
      <c r="C144" s="112">
        <v>8778166.8699999992</v>
      </c>
      <c r="D144" s="112">
        <v>15000000</v>
      </c>
      <c r="E144" s="113">
        <v>6346143.1900000004</v>
      </c>
    </row>
    <row r="145" spans="1:5">
      <c r="A145" s="134" t="s">
        <v>128</v>
      </c>
      <c r="B145" s="135">
        <v>10863381735.35</v>
      </c>
      <c r="C145" s="135">
        <v>6747877433.6700001</v>
      </c>
      <c r="D145" s="135">
        <v>12506410384.610001</v>
      </c>
      <c r="E145" s="136">
        <v>5104848784.4099998</v>
      </c>
    </row>
    <row r="146" spans="1:5">
      <c r="A146" s="111" t="s">
        <v>358</v>
      </c>
      <c r="B146" s="112">
        <v>947747801.40999997</v>
      </c>
      <c r="C146" s="112">
        <v>56388159.159999996</v>
      </c>
      <c r="D146" s="112">
        <v>9356330.0299999993</v>
      </c>
      <c r="E146" s="113">
        <v>994779630.53999996</v>
      </c>
    </row>
    <row r="147" spans="1:5">
      <c r="A147" s="111" t="s">
        <v>359</v>
      </c>
      <c r="B147" s="112">
        <v>866890577.29999995</v>
      </c>
      <c r="C147" s="112">
        <v>53714480.759999998</v>
      </c>
      <c r="D147" s="112">
        <v>895741487.37</v>
      </c>
      <c r="E147" s="113">
        <v>24863570.690000001</v>
      </c>
    </row>
    <row r="148" spans="1:5">
      <c r="A148" s="111" t="s">
        <v>360</v>
      </c>
      <c r="B148" s="112">
        <v>94501307.379999995</v>
      </c>
      <c r="C148" s="112">
        <v>8663519.8000000007</v>
      </c>
      <c r="D148" s="112">
        <v>99617957.799999997</v>
      </c>
      <c r="E148" s="113">
        <v>3546869.38</v>
      </c>
    </row>
    <row r="149" spans="1:5">
      <c r="A149" s="111" t="s">
        <v>361</v>
      </c>
      <c r="B149" s="112">
        <v>53090138.219999999</v>
      </c>
      <c r="C149" s="112">
        <v>5587943.0599999996</v>
      </c>
      <c r="D149" s="112">
        <v>57198132.969999999</v>
      </c>
      <c r="E149" s="113">
        <v>1479948.31</v>
      </c>
    </row>
    <row r="150" spans="1:5">
      <c r="A150" s="111" t="s">
        <v>362</v>
      </c>
      <c r="B150" s="112">
        <v>468464088.13</v>
      </c>
      <c r="C150" s="112">
        <v>23109030.420000002</v>
      </c>
      <c r="D150" s="112">
        <v>482581683.36000001</v>
      </c>
      <c r="E150" s="113">
        <v>8991435.1899999995</v>
      </c>
    </row>
    <row r="151" spans="1:5">
      <c r="A151" s="111" t="s">
        <v>363</v>
      </c>
      <c r="B151" s="112">
        <v>11858224</v>
      </c>
      <c r="C151" s="112">
        <v>2046518.76</v>
      </c>
      <c r="D151" s="112">
        <v>13485553.17</v>
      </c>
      <c r="E151" s="113">
        <v>419189.59</v>
      </c>
    </row>
    <row r="152" spans="1:5">
      <c r="A152" s="111" t="s">
        <v>364</v>
      </c>
      <c r="B152" s="112">
        <v>179979298.12</v>
      </c>
      <c r="C152" s="112">
        <v>13106864.57</v>
      </c>
      <c r="D152" s="112">
        <v>188361060.46000001</v>
      </c>
      <c r="E152" s="113">
        <v>4725102.2300000004</v>
      </c>
    </row>
    <row r="153" spans="1:5">
      <c r="A153" s="111" t="s">
        <v>365</v>
      </c>
      <c r="B153" s="112">
        <v>175681922.24000001</v>
      </c>
      <c r="C153" s="112">
        <v>7011850.7400000002</v>
      </c>
      <c r="D153" s="112">
        <v>179874766.13999999</v>
      </c>
      <c r="E153" s="113">
        <v>2819006.84</v>
      </c>
    </row>
    <row r="154" spans="1:5">
      <c r="A154" s="111" t="s">
        <v>366</v>
      </c>
      <c r="B154" s="112">
        <v>70097251.849999994</v>
      </c>
      <c r="C154" s="112">
        <v>3887721.63</v>
      </c>
      <c r="D154" s="112">
        <v>72656742.620000005</v>
      </c>
      <c r="E154" s="113">
        <v>1328230.8600000001</v>
      </c>
    </row>
    <row r="155" spans="1:5">
      <c r="A155" s="111" t="s">
        <v>367</v>
      </c>
      <c r="B155" s="112">
        <v>153466670.19</v>
      </c>
      <c r="C155" s="112">
        <v>9741774.3300000001</v>
      </c>
      <c r="D155" s="112">
        <v>159727337.93000001</v>
      </c>
      <c r="E155" s="113">
        <v>3481106.59</v>
      </c>
    </row>
    <row r="156" spans="1:5">
      <c r="A156" s="111" t="s">
        <v>368</v>
      </c>
      <c r="B156" s="112">
        <v>55113439.009999998</v>
      </c>
      <c r="C156" s="112">
        <v>5245323.53</v>
      </c>
      <c r="D156" s="112">
        <v>58388347.799999997</v>
      </c>
      <c r="E156" s="113">
        <v>1970414.74</v>
      </c>
    </row>
    <row r="157" spans="1:5">
      <c r="A157" s="111" t="s">
        <v>369</v>
      </c>
      <c r="B157" s="112">
        <v>450873335.77999997</v>
      </c>
      <c r="C157" s="112">
        <v>30131741.420000002</v>
      </c>
      <c r="D157" s="112">
        <v>470119114.25</v>
      </c>
      <c r="E157" s="113">
        <v>10885962.949999999</v>
      </c>
    </row>
    <row r="158" spans="1:5">
      <c r="A158" s="111" t="s">
        <v>370</v>
      </c>
      <c r="B158" s="112">
        <v>327435226.80000001</v>
      </c>
      <c r="C158" s="112">
        <v>25015408.809999999</v>
      </c>
      <c r="D158" s="112">
        <v>343291330.62</v>
      </c>
      <c r="E158" s="113">
        <v>9159304.9900000002</v>
      </c>
    </row>
    <row r="159" spans="1:5">
      <c r="A159" s="111" t="s">
        <v>371</v>
      </c>
      <c r="B159" s="112">
        <v>23557450.34</v>
      </c>
      <c r="C159" s="112">
        <v>23756404.02</v>
      </c>
      <c r="D159" s="112">
        <v>46665526.890000001</v>
      </c>
      <c r="E159" s="113">
        <v>648327.47</v>
      </c>
    </row>
    <row r="160" spans="1:5">
      <c r="A160" s="111" t="s">
        <v>372</v>
      </c>
      <c r="B160" s="112">
        <v>618224347.05999994</v>
      </c>
      <c r="C160" s="112">
        <v>26747525.809999999</v>
      </c>
      <c r="D160" s="112">
        <v>631986630.83000004</v>
      </c>
      <c r="E160" s="113">
        <v>12985242.039999999</v>
      </c>
    </row>
    <row r="161" spans="1:5">
      <c r="A161" s="111" t="s">
        <v>373</v>
      </c>
      <c r="B161" s="112">
        <v>134848347.22999999</v>
      </c>
      <c r="C161" s="112">
        <v>13003364.050000001</v>
      </c>
      <c r="D161" s="112">
        <v>143285326.75</v>
      </c>
      <c r="E161" s="113">
        <v>4566384.53</v>
      </c>
    </row>
    <row r="162" spans="1:5">
      <c r="A162" s="111" t="s">
        <v>374</v>
      </c>
      <c r="B162" s="112">
        <v>39787020.07</v>
      </c>
      <c r="C162" s="112">
        <v>2751202.83</v>
      </c>
      <c r="D162" s="112">
        <v>41781881.020000003</v>
      </c>
      <c r="E162" s="113">
        <v>756341.88</v>
      </c>
    </row>
    <row r="163" spans="1:5">
      <c r="A163" s="111" t="s">
        <v>375</v>
      </c>
      <c r="B163" s="112">
        <v>67978821.129999995</v>
      </c>
      <c r="C163" s="112">
        <v>2984689.72</v>
      </c>
      <c r="D163" s="112">
        <v>70026071.280000001</v>
      </c>
      <c r="E163" s="113">
        <v>937439.57</v>
      </c>
    </row>
    <row r="164" spans="1:5">
      <c r="A164" s="111" t="s">
        <v>376</v>
      </c>
      <c r="B164" s="112">
        <v>652326022.63999999</v>
      </c>
      <c r="C164" s="112">
        <v>32638076.829999998</v>
      </c>
      <c r="D164" s="112">
        <v>668544026.25</v>
      </c>
      <c r="E164" s="113">
        <v>16420073.220000001</v>
      </c>
    </row>
    <row r="165" spans="1:5">
      <c r="A165" s="111" t="s">
        <v>377</v>
      </c>
      <c r="B165" s="112">
        <v>1736150378.0799999</v>
      </c>
      <c r="C165" s="112">
        <v>125031059.17</v>
      </c>
      <c r="D165" s="112">
        <v>1817163089.47</v>
      </c>
      <c r="E165" s="113">
        <v>44018347.780000001</v>
      </c>
    </row>
    <row r="166" spans="1:5">
      <c r="A166" s="111" t="s">
        <v>378</v>
      </c>
      <c r="B166" s="112">
        <v>13579673.43</v>
      </c>
      <c r="C166" s="112">
        <v>987449.2</v>
      </c>
      <c r="D166" s="112">
        <v>14199708.550000001</v>
      </c>
      <c r="E166" s="113">
        <v>367414.08</v>
      </c>
    </row>
    <row r="167" spans="1:5">
      <c r="A167" s="111" t="s">
        <v>379</v>
      </c>
      <c r="B167" s="112">
        <v>131065729.37</v>
      </c>
      <c r="C167" s="112">
        <v>24617969.149999999</v>
      </c>
      <c r="D167" s="112">
        <v>148232615.06</v>
      </c>
      <c r="E167" s="113">
        <v>7451083.46</v>
      </c>
    </row>
    <row r="168" spans="1:5">
      <c r="A168" s="111" t="s">
        <v>380</v>
      </c>
      <c r="B168" s="112">
        <v>288855276.08999997</v>
      </c>
      <c r="C168" s="112">
        <v>0</v>
      </c>
      <c r="D168" s="112">
        <v>0</v>
      </c>
      <c r="E168" s="113">
        <v>288855276.08999997</v>
      </c>
    </row>
    <row r="169" spans="1:5">
      <c r="A169" s="111" t="s">
        <v>381</v>
      </c>
      <c r="B169" s="112">
        <v>18973910.73</v>
      </c>
      <c r="C169" s="112">
        <v>87241078.840000004</v>
      </c>
      <c r="D169" s="112">
        <v>0</v>
      </c>
      <c r="E169" s="113">
        <v>106214989.56999999</v>
      </c>
    </row>
    <row r="170" spans="1:5">
      <c r="A170" s="111" t="s">
        <v>382</v>
      </c>
      <c r="B170" s="112">
        <v>8236538.4000000004</v>
      </c>
      <c r="C170" s="112">
        <v>3727577.39</v>
      </c>
      <c r="D170" s="112">
        <v>8250000</v>
      </c>
      <c r="E170" s="113">
        <v>3714115.79</v>
      </c>
    </row>
    <row r="171" spans="1:5">
      <c r="A171" s="111" t="s">
        <v>383</v>
      </c>
      <c r="B171" s="112">
        <v>343158617.55000001</v>
      </c>
      <c r="C171" s="112">
        <v>123593168.69</v>
      </c>
      <c r="D171" s="112">
        <v>0</v>
      </c>
      <c r="E171" s="113">
        <v>466751786.24000001</v>
      </c>
    </row>
    <row r="172" spans="1:5">
      <c r="A172" s="111" t="s">
        <v>384</v>
      </c>
      <c r="B172" s="112">
        <v>14265.13</v>
      </c>
      <c r="C172" s="112">
        <v>50590308.390000001</v>
      </c>
      <c r="D172" s="112">
        <v>50550354.869999997</v>
      </c>
      <c r="E172" s="113">
        <v>54218.65</v>
      </c>
    </row>
    <row r="173" spans="1:5">
      <c r="A173" s="111" t="s">
        <v>385</v>
      </c>
      <c r="B173" s="112">
        <v>903106.83</v>
      </c>
      <c r="C173" s="112">
        <v>6779495.71</v>
      </c>
      <c r="D173" s="112">
        <v>0</v>
      </c>
      <c r="E173" s="113">
        <v>7682602.54</v>
      </c>
    </row>
    <row r="174" spans="1:5">
      <c r="A174" s="111" t="s">
        <v>386</v>
      </c>
      <c r="B174" s="112">
        <v>11638362.060000001</v>
      </c>
      <c r="C174" s="112">
        <v>530495394.70999998</v>
      </c>
      <c r="D174" s="112">
        <v>0</v>
      </c>
      <c r="E174" s="113">
        <v>542133756.76999998</v>
      </c>
    </row>
    <row r="175" spans="1:5">
      <c r="A175" s="111" t="s">
        <v>387</v>
      </c>
      <c r="B175" s="112">
        <v>147453859.68000001</v>
      </c>
      <c r="C175" s="112">
        <v>51005141.880000003</v>
      </c>
      <c r="D175" s="112">
        <v>0</v>
      </c>
      <c r="E175" s="113">
        <v>198459001.56</v>
      </c>
    </row>
    <row r="176" spans="1:5">
      <c r="A176" s="111" t="s">
        <v>388</v>
      </c>
      <c r="B176" s="112">
        <v>99941205.299999997</v>
      </c>
      <c r="C176" s="112">
        <v>25142496.739999998</v>
      </c>
      <c r="D176" s="112">
        <v>0</v>
      </c>
      <c r="E176" s="113">
        <v>125083702.04000001</v>
      </c>
    </row>
    <row r="177" spans="1:5">
      <c r="A177" s="111" t="s">
        <v>389</v>
      </c>
      <c r="B177" s="112">
        <v>121766423.16</v>
      </c>
      <c r="C177" s="112">
        <v>15769921.029999999</v>
      </c>
      <c r="D177" s="112">
        <v>0</v>
      </c>
      <c r="E177" s="113">
        <v>137536344.19</v>
      </c>
    </row>
    <row r="178" spans="1:5">
      <c r="A178" s="111" t="s">
        <v>390</v>
      </c>
      <c r="B178" s="112">
        <v>0</v>
      </c>
      <c r="C178" s="112">
        <v>91977952.560000002</v>
      </c>
      <c r="D178" s="112">
        <v>0</v>
      </c>
      <c r="E178" s="113">
        <v>91977952.560000002</v>
      </c>
    </row>
    <row r="179" spans="1:5">
      <c r="A179" s="111" t="s">
        <v>391</v>
      </c>
      <c r="B179" s="112">
        <v>9359109.0700000003</v>
      </c>
      <c r="C179" s="112">
        <v>80602079.549999997</v>
      </c>
      <c r="D179" s="112">
        <v>88640844.540000007</v>
      </c>
      <c r="E179" s="113">
        <v>1320344.08</v>
      </c>
    </row>
    <row r="180" spans="1:5">
      <c r="A180" s="111" t="s">
        <v>392</v>
      </c>
      <c r="B180" s="112">
        <v>339200868.54000002</v>
      </c>
      <c r="C180" s="112">
        <v>294281705.31</v>
      </c>
      <c r="D180" s="112">
        <v>530000000</v>
      </c>
      <c r="E180" s="113">
        <v>103482573.84999999</v>
      </c>
    </row>
    <row r="181" spans="1:5">
      <c r="A181" s="111" t="s">
        <v>393</v>
      </c>
      <c r="B181" s="112">
        <v>94185722.319999993</v>
      </c>
      <c r="C181" s="112">
        <v>55750822.670000002</v>
      </c>
      <c r="D181" s="112">
        <v>0</v>
      </c>
      <c r="E181" s="113">
        <v>149936544.99000001</v>
      </c>
    </row>
    <row r="182" spans="1:5">
      <c r="A182" s="111" t="s">
        <v>394</v>
      </c>
      <c r="B182" s="112">
        <v>19700005.760000002</v>
      </c>
      <c r="C182" s="112">
        <v>7866525.4100000001</v>
      </c>
      <c r="D182" s="112">
        <v>17259335.719999999</v>
      </c>
      <c r="E182" s="113">
        <v>10307195.449999999</v>
      </c>
    </row>
    <row r="183" spans="1:5">
      <c r="A183" s="111" t="s">
        <v>395</v>
      </c>
      <c r="B183" s="112">
        <v>71351.25</v>
      </c>
      <c r="C183" s="112">
        <v>26484547.010000002</v>
      </c>
      <c r="D183" s="112">
        <v>60560.4</v>
      </c>
      <c r="E183" s="113">
        <v>26495337.859999999</v>
      </c>
    </row>
    <row r="184" spans="1:5">
      <c r="A184" s="111" t="s">
        <v>651</v>
      </c>
      <c r="B184" s="112">
        <v>0</v>
      </c>
      <c r="C184" s="112">
        <v>14351647.91</v>
      </c>
      <c r="D184" s="112">
        <v>4518694.71</v>
      </c>
      <c r="E184" s="113">
        <v>9832953.1999999993</v>
      </c>
    </row>
    <row r="185" spans="1:5">
      <c r="A185" s="111" t="s">
        <v>396</v>
      </c>
      <c r="B185" s="112">
        <v>14188.47</v>
      </c>
      <c r="C185" s="112">
        <v>15168518.289999999</v>
      </c>
      <c r="D185" s="112">
        <v>15182706.76</v>
      </c>
      <c r="E185" s="113">
        <v>0</v>
      </c>
    </row>
    <row r="186" spans="1:5">
      <c r="A186" s="111" t="s">
        <v>397</v>
      </c>
      <c r="B186" s="112">
        <v>22492503.5</v>
      </c>
      <c r="C186" s="112">
        <v>42180012.420000002</v>
      </c>
      <c r="D186" s="112">
        <v>57992503.5</v>
      </c>
      <c r="E186" s="113">
        <v>6680012.4199999999</v>
      </c>
    </row>
    <row r="187" spans="1:5">
      <c r="A187" s="111" t="s">
        <v>398</v>
      </c>
      <c r="B187" s="112">
        <v>0</v>
      </c>
      <c r="C187" s="112">
        <v>48021889.460000001</v>
      </c>
      <c r="D187" s="112">
        <v>47260912.850000001</v>
      </c>
      <c r="E187" s="113">
        <v>760976.61</v>
      </c>
    </row>
    <row r="188" spans="1:5">
      <c r="A188" s="111" t="s">
        <v>399</v>
      </c>
      <c r="B188" s="112">
        <v>0</v>
      </c>
      <c r="C188" s="112">
        <v>11005285.779999999</v>
      </c>
      <c r="D188" s="112">
        <v>10000000</v>
      </c>
      <c r="E188" s="113">
        <v>1005285.78</v>
      </c>
    </row>
    <row r="189" spans="1:5">
      <c r="A189" s="111" t="s">
        <v>400</v>
      </c>
      <c r="B189" s="112">
        <v>0</v>
      </c>
      <c r="C189" s="112">
        <v>58318294.549999997</v>
      </c>
      <c r="D189" s="112">
        <v>58318294.549999997</v>
      </c>
      <c r="E189" s="113">
        <v>0</v>
      </c>
    </row>
    <row r="190" spans="1:5">
      <c r="A190" s="111" t="s">
        <v>401</v>
      </c>
      <c r="B190" s="112">
        <v>139249338.13999999</v>
      </c>
      <c r="C190" s="112">
        <v>243987259.13</v>
      </c>
      <c r="D190" s="112">
        <v>270463183.11000001</v>
      </c>
      <c r="E190" s="113">
        <v>112773414.16</v>
      </c>
    </row>
    <row r="191" spans="1:5">
      <c r="A191" s="111" t="s">
        <v>402</v>
      </c>
      <c r="B191" s="112">
        <v>19676815.219999999</v>
      </c>
      <c r="C191" s="112">
        <v>36167055.640000001</v>
      </c>
      <c r="D191" s="112">
        <v>39775556.740000002</v>
      </c>
      <c r="E191" s="113">
        <v>16068314.119999999</v>
      </c>
    </row>
    <row r="192" spans="1:5">
      <c r="A192" s="111" t="s">
        <v>403</v>
      </c>
      <c r="B192" s="112">
        <v>40733121.740000002</v>
      </c>
      <c r="C192" s="112">
        <v>41786446.369999997</v>
      </c>
      <c r="D192" s="112">
        <v>64004169.369999997</v>
      </c>
      <c r="E192" s="113">
        <v>18515398.739999998</v>
      </c>
    </row>
    <row r="193" spans="1:5">
      <c r="A193" s="111" t="s">
        <v>404</v>
      </c>
      <c r="B193" s="112">
        <v>60193793.869999997</v>
      </c>
      <c r="C193" s="112">
        <v>110954501.27</v>
      </c>
      <c r="D193" s="112">
        <v>120281455.14</v>
      </c>
      <c r="E193" s="113">
        <v>50866840</v>
      </c>
    </row>
    <row r="194" spans="1:5">
      <c r="A194" s="111" t="s">
        <v>405</v>
      </c>
      <c r="B194" s="112">
        <v>8355528.5099999998</v>
      </c>
      <c r="C194" s="112">
        <v>9185335.7699999996</v>
      </c>
      <c r="D194" s="112">
        <v>13373383.630000001</v>
      </c>
      <c r="E194" s="113">
        <v>4167480.65</v>
      </c>
    </row>
    <row r="195" spans="1:5">
      <c r="A195" s="111" t="s">
        <v>406</v>
      </c>
      <c r="B195" s="112">
        <v>40338449.890000001</v>
      </c>
      <c r="C195" s="112">
        <v>73159767.480000004</v>
      </c>
      <c r="D195" s="112">
        <v>81118837.780000001</v>
      </c>
      <c r="E195" s="113">
        <v>32379379.59</v>
      </c>
    </row>
    <row r="196" spans="1:5">
      <c r="A196" s="111" t="s">
        <v>407</v>
      </c>
      <c r="B196" s="112">
        <v>25733983.699999999</v>
      </c>
      <c r="C196" s="112">
        <v>37775243.380000003</v>
      </c>
      <c r="D196" s="112">
        <v>45282330.560000002</v>
      </c>
      <c r="E196" s="113">
        <v>18226896.52</v>
      </c>
    </row>
    <row r="197" spans="1:5">
      <c r="A197" s="111" t="s">
        <v>408</v>
      </c>
      <c r="B197" s="112">
        <v>12773648.689999999</v>
      </c>
      <c r="C197" s="112">
        <v>21922568.460000001</v>
      </c>
      <c r="D197" s="112">
        <v>24343918.079999998</v>
      </c>
      <c r="E197" s="113">
        <v>10352299.07</v>
      </c>
    </row>
    <row r="198" spans="1:5">
      <c r="A198" s="111" t="s">
        <v>409</v>
      </c>
      <c r="B198" s="112">
        <v>28290017.34</v>
      </c>
      <c r="C198" s="112">
        <v>55345008.18</v>
      </c>
      <c r="D198" s="112">
        <v>59006676.119999997</v>
      </c>
      <c r="E198" s="113">
        <v>24628349.399999999</v>
      </c>
    </row>
    <row r="199" spans="1:5">
      <c r="A199" s="111" t="s">
        <v>410</v>
      </c>
      <c r="B199" s="112">
        <v>16156910.720000001</v>
      </c>
      <c r="C199" s="112">
        <v>27751518.239999998</v>
      </c>
      <c r="D199" s="112">
        <v>31342226.91</v>
      </c>
      <c r="E199" s="113">
        <v>12566202.050000001</v>
      </c>
    </row>
    <row r="200" spans="1:5">
      <c r="A200" s="111" t="s">
        <v>411</v>
      </c>
      <c r="B200" s="112">
        <v>101529466.83</v>
      </c>
      <c r="C200" s="112">
        <v>200872437.74000001</v>
      </c>
      <c r="D200" s="112">
        <v>210140512.22999999</v>
      </c>
      <c r="E200" s="113">
        <v>92261392.340000004</v>
      </c>
    </row>
    <row r="201" spans="1:5">
      <c r="A201" s="111" t="s">
        <v>412</v>
      </c>
      <c r="B201" s="112">
        <v>76612982.069999993</v>
      </c>
      <c r="C201" s="112">
        <v>142184609.56999999</v>
      </c>
      <c r="D201" s="112">
        <v>159573518.13999999</v>
      </c>
      <c r="E201" s="113">
        <v>59224073.5</v>
      </c>
    </row>
    <row r="202" spans="1:5">
      <c r="A202" s="111" t="s">
        <v>413</v>
      </c>
      <c r="B202" s="112">
        <v>6204659.3499999996</v>
      </c>
      <c r="C202" s="112">
        <v>10562578.51</v>
      </c>
      <c r="D202" s="112">
        <v>12269608.460000001</v>
      </c>
      <c r="E202" s="113">
        <v>4497629.4000000004</v>
      </c>
    </row>
    <row r="203" spans="1:5">
      <c r="A203" s="111" t="s">
        <v>414</v>
      </c>
      <c r="B203" s="112">
        <v>90821421.75</v>
      </c>
      <c r="C203" s="112">
        <v>167672954.38</v>
      </c>
      <c r="D203" s="112">
        <v>177067225</v>
      </c>
      <c r="E203" s="113">
        <v>81427151.129999995</v>
      </c>
    </row>
    <row r="204" spans="1:5">
      <c r="A204" s="111" t="s">
        <v>415</v>
      </c>
      <c r="B204" s="112">
        <v>17901612.5</v>
      </c>
      <c r="C204" s="112">
        <v>32308911.629999999</v>
      </c>
      <c r="D204" s="112">
        <v>34471419.840000004</v>
      </c>
      <c r="E204" s="113">
        <v>15739104.289999999</v>
      </c>
    </row>
    <row r="205" spans="1:5">
      <c r="A205" s="111" t="s">
        <v>416</v>
      </c>
      <c r="B205" s="112">
        <v>5594728.4000000004</v>
      </c>
      <c r="C205" s="112">
        <v>12046905.77</v>
      </c>
      <c r="D205" s="112">
        <v>12023273.050000001</v>
      </c>
      <c r="E205" s="113">
        <v>5618361.1200000001</v>
      </c>
    </row>
    <row r="206" spans="1:5">
      <c r="A206" s="111" t="s">
        <v>417</v>
      </c>
      <c r="B206" s="112">
        <v>1543395.82</v>
      </c>
      <c r="C206" s="112">
        <v>3475168.62</v>
      </c>
      <c r="D206" s="112">
        <v>3667536.47</v>
      </c>
      <c r="E206" s="113">
        <v>1351027.97</v>
      </c>
    </row>
    <row r="207" spans="1:5">
      <c r="A207" s="111" t="s">
        <v>418</v>
      </c>
      <c r="B207" s="112">
        <v>69892869.370000005</v>
      </c>
      <c r="C207" s="112">
        <v>129293996.08</v>
      </c>
      <c r="D207" s="112">
        <v>136194717.24000001</v>
      </c>
      <c r="E207" s="113">
        <v>62992148.210000001</v>
      </c>
    </row>
    <row r="208" spans="1:5">
      <c r="A208" s="111" t="s">
        <v>419</v>
      </c>
      <c r="B208" s="112">
        <v>183871335.44999999</v>
      </c>
      <c r="C208" s="112">
        <v>375493266.06999999</v>
      </c>
      <c r="D208" s="112">
        <v>390242919.38</v>
      </c>
      <c r="E208" s="113">
        <v>169121682.13999999</v>
      </c>
    </row>
    <row r="209" spans="1:5">
      <c r="A209" s="111" t="s">
        <v>420</v>
      </c>
      <c r="B209" s="112">
        <v>1877424.06</v>
      </c>
      <c r="C209" s="112">
        <v>3571049.07</v>
      </c>
      <c r="D209" s="112">
        <v>3873878.16</v>
      </c>
      <c r="E209" s="113">
        <v>1574594.97</v>
      </c>
    </row>
    <row r="210" spans="1:5">
      <c r="A210" s="111" t="s">
        <v>421</v>
      </c>
      <c r="B210" s="112">
        <v>48741421.759999998</v>
      </c>
      <c r="C210" s="112">
        <v>73029880.909999996</v>
      </c>
      <c r="D210" s="112">
        <v>89366472.310000002</v>
      </c>
      <c r="E210" s="113">
        <v>32404830.359999999</v>
      </c>
    </row>
    <row r="211" spans="1:5">
      <c r="A211" s="111" t="s">
        <v>422</v>
      </c>
      <c r="B211" s="112">
        <v>124976240.31</v>
      </c>
      <c r="C211" s="112">
        <v>406262688.82999998</v>
      </c>
      <c r="D211" s="112">
        <v>416164766.82999998</v>
      </c>
      <c r="E211" s="113">
        <v>115074162.31</v>
      </c>
    </row>
    <row r="212" spans="1:5">
      <c r="A212" s="111" t="s">
        <v>423</v>
      </c>
      <c r="B212" s="112">
        <v>18415284.170000002</v>
      </c>
      <c r="C212" s="112">
        <v>53459349.729999997</v>
      </c>
      <c r="D212" s="112">
        <v>63167182.130000003</v>
      </c>
      <c r="E212" s="113">
        <v>8707451.7699999996</v>
      </c>
    </row>
    <row r="213" spans="1:5">
      <c r="A213" s="111" t="s">
        <v>424</v>
      </c>
      <c r="B213" s="112">
        <v>30178755.91</v>
      </c>
      <c r="C213" s="112">
        <v>81293762.950000003</v>
      </c>
      <c r="D213" s="112">
        <v>86298020.689999998</v>
      </c>
      <c r="E213" s="113">
        <v>25174498.170000002</v>
      </c>
    </row>
    <row r="214" spans="1:5">
      <c r="A214" s="111" t="s">
        <v>425</v>
      </c>
      <c r="B214" s="112">
        <v>98935957.329999998</v>
      </c>
      <c r="C214" s="112">
        <v>186564322.06999999</v>
      </c>
      <c r="D214" s="112">
        <v>235504790.96000001</v>
      </c>
      <c r="E214" s="113">
        <v>49995488.439999998</v>
      </c>
    </row>
    <row r="215" spans="1:5">
      <c r="A215" s="111" t="s">
        <v>426</v>
      </c>
      <c r="B215" s="112">
        <v>5040200.37</v>
      </c>
      <c r="C215" s="112">
        <v>16821338.940000001</v>
      </c>
      <c r="D215" s="112">
        <v>17201916.469999999</v>
      </c>
      <c r="E215" s="113">
        <v>4659622.84</v>
      </c>
    </row>
    <row r="216" spans="1:5">
      <c r="A216" s="111" t="s">
        <v>427</v>
      </c>
      <c r="B216" s="112">
        <v>57375966.390000001</v>
      </c>
      <c r="C216" s="112">
        <v>187401785.19999999</v>
      </c>
      <c r="D216" s="112">
        <v>191401539.49000001</v>
      </c>
      <c r="E216" s="113">
        <v>53376212.100000001</v>
      </c>
    </row>
    <row r="217" spans="1:5">
      <c r="A217" s="111" t="s">
        <v>428</v>
      </c>
      <c r="B217" s="112">
        <v>44732536.490000002</v>
      </c>
      <c r="C217" s="112">
        <v>71415028.060000002</v>
      </c>
      <c r="D217" s="112">
        <v>95408915.569999993</v>
      </c>
      <c r="E217" s="113">
        <v>20738648.98</v>
      </c>
    </row>
    <row r="218" spans="1:5">
      <c r="A218" s="111" t="s">
        <v>429</v>
      </c>
      <c r="B218" s="112">
        <v>21804544.510000002</v>
      </c>
      <c r="C218" s="112">
        <v>36264467.25</v>
      </c>
      <c r="D218" s="112">
        <v>52091382.780000001</v>
      </c>
      <c r="E218" s="113">
        <v>5977628.9800000004</v>
      </c>
    </row>
    <row r="219" spans="1:5">
      <c r="A219" s="111" t="s">
        <v>430</v>
      </c>
      <c r="B219" s="112">
        <v>47114567.740000002</v>
      </c>
      <c r="C219" s="112">
        <v>78267875.670000002</v>
      </c>
      <c r="D219" s="112">
        <v>103319709.31999999</v>
      </c>
      <c r="E219" s="113">
        <v>22062734.09</v>
      </c>
    </row>
    <row r="220" spans="1:5">
      <c r="A220" s="111" t="s">
        <v>431</v>
      </c>
      <c r="B220" s="112">
        <v>34675631.579999998</v>
      </c>
      <c r="C220" s="112">
        <v>94610540.510000005</v>
      </c>
      <c r="D220" s="112">
        <v>100851291.45999999</v>
      </c>
      <c r="E220" s="113">
        <v>28434880.629999999</v>
      </c>
    </row>
    <row r="221" spans="1:5">
      <c r="A221" s="111" t="s">
        <v>432</v>
      </c>
      <c r="B221" s="112">
        <v>57586690.329999998</v>
      </c>
      <c r="C221" s="112">
        <v>190538953.09</v>
      </c>
      <c r="D221" s="112">
        <v>127436996.62</v>
      </c>
      <c r="E221" s="113">
        <v>120688646.8</v>
      </c>
    </row>
    <row r="222" spans="1:5">
      <c r="A222" s="111" t="s">
        <v>433</v>
      </c>
      <c r="B222" s="112">
        <v>91426692.219999999</v>
      </c>
      <c r="C222" s="112">
        <v>266791234.93000001</v>
      </c>
      <c r="D222" s="112">
        <v>283389248.99000001</v>
      </c>
      <c r="E222" s="113">
        <v>74828678.159999996</v>
      </c>
    </row>
    <row r="223" spans="1:5">
      <c r="A223" s="111" t="s">
        <v>434</v>
      </c>
      <c r="B223" s="112">
        <v>13738774.289999999</v>
      </c>
      <c r="C223" s="112">
        <v>29233755.25</v>
      </c>
      <c r="D223" s="112">
        <v>30967521.890000001</v>
      </c>
      <c r="E223" s="113">
        <v>12005007.65</v>
      </c>
    </row>
    <row r="224" spans="1:5">
      <c r="A224" s="111" t="s">
        <v>435</v>
      </c>
      <c r="B224" s="112">
        <v>62472895.759999998</v>
      </c>
      <c r="C224" s="112">
        <v>174460360.09</v>
      </c>
      <c r="D224" s="112">
        <v>206588584.44</v>
      </c>
      <c r="E224" s="113">
        <v>30344671.41</v>
      </c>
    </row>
    <row r="225" spans="1:5">
      <c r="A225" s="111" t="s">
        <v>436</v>
      </c>
      <c r="B225" s="112">
        <v>28237968.609999999</v>
      </c>
      <c r="C225" s="112">
        <v>64568040.710000001</v>
      </c>
      <c r="D225" s="112">
        <v>74382813.189999998</v>
      </c>
      <c r="E225" s="113">
        <v>18423196.129999999</v>
      </c>
    </row>
    <row r="226" spans="1:5">
      <c r="A226" s="111" t="s">
        <v>437</v>
      </c>
      <c r="B226" s="112">
        <v>9486257.3499999996</v>
      </c>
      <c r="C226" s="112">
        <v>32745723.670000002</v>
      </c>
      <c r="D226" s="112">
        <v>30490117.98</v>
      </c>
      <c r="E226" s="113">
        <v>11741863.039999999</v>
      </c>
    </row>
    <row r="227" spans="1:5">
      <c r="A227" s="111" t="s">
        <v>438</v>
      </c>
      <c r="B227" s="112">
        <v>12598689.6</v>
      </c>
      <c r="C227" s="112">
        <v>45568937.57</v>
      </c>
      <c r="D227" s="112">
        <v>45933071.729999997</v>
      </c>
      <c r="E227" s="113">
        <v>12234555.439999999</v>
      </c>
    </row>
    <row r="228" spans="1:5">
      <c r="A228" s="111" t="s">
        <v>439</v>
      </c>
      <c r="B228" s="112">
        <v>104854300.16</v>
      </c>
      <c r="C228" s="112">
        <v>187339350.25</v>
      </c>
      <c r="D228" s="112">
        <v>239716603.66</v>
      </c>
      <c r="E228" s="113">
        <v>52477046.75</v>
      </c>
    </row>
    <row r="229" spans="1:5">
      <c r="A229" s="111" t="s">
        <v>440</v>
      </c>
      <c r="B229" s="112">
        <v>116794942.77</v>
      </c>
      <c r="C229" s="112">
        <v>333969155.81</v>
      </c>
      <c r="D229" s="112">
        <v>358561521.20999998</v>
      </c>
      <c r="E229" s="113">
        <v>92202577.370000005</v>
      </c>
    </row>
    <row r="230" spans="1:5">
      <c r="A230" s="111" t="s">
        <v>441</v>
      </c>
      <c r="B230" s="112">
        <v>2949362.29</v>
      </c>
      <c r="C230" s="112">
        <v>10081777.08</v>
      </c>
      <c r="D230" s="112">
        <v>10242914.460000001</v>
      </c>
      <c r="E230" s="113">
        <v>2788224.91</v>
      </c>
    </row>
    <row r="231" spans="1:5">
      <c r="A231" s="111" t="s">
        <v>442</v>
      </c>
      <c r="B231" s="112">
        <v>80731949.819999993</v>
      </c>
      <c r="C231" s="112">
        <v>255149894.94</v>
      </c>
      <c r="D231" s="112">
        <v>258989728.5</v>
      </c>
      <c r="E231" s="113">
        <v>76892116.260000005</v>
      </c>
    </row>
    <row r="232" spans="1:5">
      <c r="A232" s="111" t="s">
        <v>443</v>
      </c>
      <c r="B232" s="112">
        <v>4361165.74</v>
      </c>
      <c r="C232" s="112">
        <v>0</v>
      </c>
      <c r="D232" s="112">
        <v>0</v>
      </c>
      <c r="E232" s="113">
        <v>4361165.74</v>
      </c>
    </row>
    <row r="233" spans="1:5">
      <c r="A233" s="111" t="s">
        <v>444</v>
      </c>
      <c r="B233" s="112">
        <v>105.45</v>
      </c>
      <c r="C233" s="112">
        <v>0</v>
      </c>
      <c r="D233" s="112">
        <v>0</v>
      </c>
      <c r="E233" s="113">
        <v>105.45</v>
      </c>
    </row>
    <row r="234" spans="1:5">
      <c r="A234" s="111" t="s">
        <v>445</v>
      </c>
      <c r="B234" s="112">
        <v>9374.1</v>
      </c>
      <c r="C234" s="112">
        <v>686.73</v>
      </c>
      <c r="D234" s="112">
        <v>0</v>
      </c>
      <c r="E234" s="113">
        <v>10060.83</v>
      </c>
    </row>
    <row r="235" spans="1:5">
      <c r="A235" s="208" t="s">
        <v>446</v>
      </c>
      <c r="B235" s="209">
        <v>107573.26</v>
      </c>
      <c r="C235" s="209">
        <v>0</v>
      </c>
      <c r="D235" s="209">
        <v>100000</v>
      </c>
      <c r="E235" s="210">
        <v>7573.26</v>
      </c>
    </row>
  </sheetData>
  <pageMargins left="0.7" right="0.7" top="0.75" bottom="0.75" header="0.3" footer="0.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18"/>
  <sheetViews>
    <sheetView showGridLines="0" topLeftCell="A85" workbookViewId="0">
      <selection activeCell="B105" sqref="B105"/>
    </sheetView>
  </sheetViews>
  <sheetFormatPr defaultRowHeight="12.75"/>
  <cols>
    <col min="1" max="1" width="30" style="81" customWidth="1"/>
    <col min="2" max="5" width="16.7109375" style="81" customWidth="1"/>
    <col min="6" max="6" width="4.7109375" style="81" customWidth="1"/>
    <col min="7" max="7" width="9.140625" style="81"/>
    <col min="8" max="8" width="18.140625" style="81" bestFit="1" customWidth="1"/>
    <col min="9" max="16384" width="9.140625" style="81"/>
  </cols>
  <sheetData>
    <row r="1" spans="1:5" s="91" customFormat="1">
      <c r="A1" s="92" t="s">
        <v>232</v>
      </c>
      <c r="B1"/>
      <c r="C1"/>
      <c r="D1" s="79"/>
      <c r="E1" s="79"/>
    </row>
    <row r="2" spans="1:5" s="91" customFormat="1" ht="15.95" customHeight="1">
      <c r="A2" s="102"/>
      <c r="B2"/>
      <c r="C2"/>
      <c r="D2" s="100"/>
      <c r="E2" s="100"/>
    </row>
    <row r="3" spans="1:5" s="91" customFormat="1" ht="15.95" customHeight="1">
      <c r="A3" s="102"/>
      <c r="B3" s="161" t="s">
        <v>898</v>
      </c>
      <c r="C3" s="96"/>
      <c r="D3" s="103"/>
      <c r="E3" s="100"/>
    </row>
    <row r="4" spans="1:5" s="91" customFormat="1" ht="12.75" customHeight="1">
      <c r="A4" s="100"/>
      <c r="B4" s="127"/>
      <c r="C4" s="127"/>
      <c r="D4" s="100"/>
      <c r="E4" s="100"/>
    </row>
    <row r="5" spans="1:5">
      <c r="A5" s="145"/>
      <c r="B5" s="146" t="s">
        <v>771</v>
      </c>
      <c r="C5" s="146" t="s">
        <v>105</v>
      </c>
      <c r="D5" s="146" t="s">
        <v>106</v>
      </c>
      <c r="E5" s="147" t="s">
        <v>107</v>
      </c>
    </row>
    <row r="6" spans="1:5">
      <c r="A6" s="152" t="s">
        <v>62</v>
      </c>
      <c r="B6" s="108">
        <v>53234654355.089996</v>
      </c>
      <c r="C6" s="108">
        <v>223376040467.04999</v>
      </c>
      <c r="D6" s="108">
        <v>206538119933.89999</v>
      </c>
      <c r="E6" s="153">
        <v>70072574888.240005</v>
      </c>
    </row>
    <row r="7" spans="1:5" ht="22.5">
      <c r="A7" s="117" t="s">
        <v>119</v>
      </c>
      <c r="B7" s="109">
        <v>1218514.4099999999</v>
      </c>
      <c r="C7" s="109">
        <v>0</v>
      </c>
      <c r="D7" s="109">
        <v>738841.44</v>
      </c>
      <c r="E7" s="118">
        <v>479672.97</v>
      </c>
    </row>
    <row r="8" spans="1:5">
      <c r="A8" s="119" t="s">
        <v>129</v>
      </c>
      <c r="B8" s="120">
        <v>1218514.4099999999</v>
      </c>
      <c r="C8" s="120">
        <v>0</v>
      </c>
      <c r="D8" s="120">
        <v>738841.44</v>
      </c>
      <c r="E8" s="121">
        <v>479672.97</v>
      </c>
    </row>
    <row r="9" spans="1:5">
      <c r="A9" s="117" t="s">
        <v>120</v>
      </c>
      <c r="B9" s="109">
        <v>20702153890.25</v>
      </c>
      <c r="C9" s="109">
        <v>6477161358.6199999</v>
      </c>
      <c r="D9" s="109">
        <v>6212151057.1300001</v>
      </c>
      <c r="E9" s="118">
        <v>20967164191.740002</v>
      </c>
    </row>
    <row r="10" spans="1:5">
      <c r="A10" s="119" t="s">
        <v>130</v>
      </c>
      <c r="B10" s="120">
        <v>50799005.590000004</v>
      </c>
      <c r="C10" s="120">
        <v>8103738.5899999999</v>
      </c>
      <c r="D10" s="120">
        <v>41638217.369999997</v>
      </c>
      <c r="E10" s="121">
        <v>17264526.809999999</v>
      </c>
    </row>
    <row r="11" spans="1:5">
      <c r="A11" s="119" t="s">
        <v>131</v>
      </c>
      <c r="B11" s="120">
        <v>99242.21</v>
      </c>
      <c r="C11" s="120">
        <v>0</v>
      </c>
      <c r="D11" s="120">
        <v>0</v>
      </c>
      <c r="E11" s="121">
        <v>99242.21</v>
      </c>
    </row>
    <row r="12" spans="1:5" ht="22.5">
      <c r="A12" s="119" t="s">
        <v>132</v>
      </c>
      <c r="B12" s="120">
        <v>9997210.2100000009</v>
      </c>
      <c r="C12" s="120">
        <v>320755617.51999998</v>
      </c>
      <c r="D12" s="120">
        <v>329816027.89999998</v>
      </c>
      <c r="E12" s="121">
        <v>936799.83</v>
      </c>
    </row>
    <row r="13" spans="1:5" ht="22.5">
      <c r="A13" s="119" t="s">
        <v>133</v>
      </c>
      <c r="B13" s="120">
        <v>611346839.17999995</v>
      </c>
      <c r="C13" s="120">
        <v>64012446.719999999</v>
      </c>
      <c r="D13" s="120">
        <v>74612772.109999999</v>
      </c>
      <c r="E13" s="121">
        <v>600746513.78999996</v>
      </c>
    </row>
    <row r="14" spans="1:5" ht="22.5">
      <c r="A14" s="119" t="s">
        <v>134</v>
      </c>
      <c r="B14" s="120">
        <v>915672754.47000003</v>
      </c>
      <c r="C14" s="120">
        <v>3075875952.1799998</v>
      </c>
      <c r="D14" s="120">
        <v>3901568920.98</v>
      </c>
      <c r="E14" s="121">
        <v>89979785.670000002</v>
      </c>
    </row>
    <row r="15" spans="1:5">
      <c r="A15" s="119" t="s">
        <v>135</v>
      </c>
      <c r="B15" s="120">
        <v>518462.39</v>
      </c>
      <c r="C15" s="120">
        <v>19714.91</v>
      </c>
      <c r="D15" s="120">
        <v>24711.38</v>
      </c>
      <c r="E15" s="121">
        <v>513465.92</v>
      </c>
    </row>
    <row r="16" spans="1:5">
      <c r="A16" s="119" t="s">
        <v>136</v>
      </c>
      <c r="B16" s="120">
        <v>3784685707.5100002</v>
      </c>
      <c r="C16" s="120">
        <v>2280431110.9099998</v>
      </c>
      <c r="D16" s="120">
        <v>1144150000</v>
      </c>
      <c r="E16" s="121">
        <v>4920966818.4200001</v>
      </c>
    </row>
    <row r="17" spans="1:5" ht="22.5">
      <c r="A17" s="119" t="s">
        <v>654</v>
      </c>
      <c r="B17" s="120">
        <v>2500000000</v>
      </c>
      <c r="C17" s="120">
        <v>0</v>
      </c>
      <c r="D17" s="120">
        <v>0</v>
      </c>
      <c r="E17" s="121">
        <v>2500000000</v>
      </c>
    </row>
    <row r="18" spans="1:5">
      <c r="A18" s="119" t="s">
        <v>137</v>
      </c>
      <c r="B18" s="120">
        <v>8314249.96</v>
      </c>
      <c r="C18" s="120">
        <v>0</v>
      </c>
      <c r="D18" s="120">
        <v>0</v>
      </c>
      <c r="E18" s="121">
        <v>8314249.96</v>
      </c>
    </row>
    <row r="19" spans="1:5">
      <c r="A19" s="119" t="s">
        <v>138</v>
      </c>
      <c r="B19" s="120">
        <v>36870069.520000003</v>
      </c>
      <c r="C19" s="120">
        <v>0</v>
      </c>
      <c r="D19" s="120">
        <v>0</v>
      </c>
      <c r="E19" s="121">
        <v>36870069.520000003</v>
      </c>
    </row>
    <row r="20" spans="1:5" ht="22.5">
      <c r="A20" s="119" t="s">
        <v>139</v>
      </c>
      <c r="B20" s="120">
        <v>0</v>
      </c>
      <c r="C20" s="120">
        <v>117944468.84</v>
      </c>
      <c r="D20" s="120">
        <v>64977395.340000004</v>
      </c>
      <c r="E20" s="121">
        <v>52967073.5</v>
      </c>
    </row>
    <row r="21" spans="1:5">
      <c r="A21" s="119" t="s">
        <v>140</v>
      </c>
      <c r="B21" s="120">
        <v>150713729.72</v>
      </c>
      <c r="C21" s="120">
        <v>170091.72</v>
      </c>
      <c r="D21" s="120">
        <v>3260212.09</v>
      </c>
      <c r="E21" s="121">
        <v>147623609.34999999</v>
      </c>
    </row>
    <row r="22" spans="1:5" ht="22.5">
      <c r="A22" s="119" t="s">
        <v>141</v>
      </c>
      <c r="B22" s="120">
        <v>300514622.94999999</v>
      </c>
      <c r="C22" s="120">
        <v>501440</v>
      </c>
      <c r="D22" s="120">
        <v>52751281.960000001</v>
      </c>
      <c r="E22" s="121">
        <v>248264780.99000001</v>
      </c>
    </row>
    <row r="23" spans="1:5" ht="22.5">
      <c r="A23" s="119" t="s">
        <v>767</v>
      </c>
      <c r="B23" s="120">
        <v>149255520.41999999</v>
      </c>
      <c r="C23" s="120">
        <v>407806.09</v>
      </c>
      <c r="D23" s="120">
        <v>0</v>
      </c>
      <c r="E23" s="121">
        <v>149663326.50999999</v>
      </c>
    </row>
    <row r="24" spans="1:5">
      <c r="A24" s="119" t="s">
        <v>142</v>
      </c>
      <c r="B24" s="120">
        <v>151882.26999999999</v>
      </c>
      <c r="C24" s="120">
        <v>0</v>
      </c>
      <c r="D24" s="120">
        <v>0</v>
      </c>
      <c r="E24" s="121">
        <v>151882.26999999999</v>
      </c>
    </row>
    <row r="25" spans="1:5">
      <c r="A25" s="119" t="s">
        <v>143</v>
      </c>
      <c r="B25" s="120">
        <v>417632.52</v>
      </c>
      <c r="C25" s="120">
        <v>95000</v>
      </c>
      <c r="D25" s="120">
        <v>111446.58</v>
      </c>
      <c r="E25" s="121">
        <v>401185.94</v>
      </c>
    </row>
    <row r="26" spans="1:5">
      <c r="A26" s="119" t="s">
        <v>144</v>
      </c>
      <c r="B26" s="120">
        <v>16488856.470000001</v>
      </c>
      <c r="C26" s="120">
        <v>126610.53</v>
      </c>
      <c r="D26" s="120">
        <v>3676375.68</v>
      </c>
      <c r="E26" s="121">
        <v>12939091.32</v>
      </c>
    </row>
    <row r="27" spans="1:5">
      <c r="A27" s="119" t="s">
        <v>145</v>
      </c>
      <c r="B27" s="120">
        <v>940151.33</v>
      </c>
      <c r="C27" s="120">
        <v>0</v>
      </c>
      <c r="D27" s="120">
        <v>0</v>
      </c>
      <c r="E27" s="121">
        <v>940151.33</v>
      </c>
    </row>
    <row r="28" spans="1:5">
      <c r="A28" s="119" t="s">
        <v>146</v>
      </c>
      <c r="B28" s="120">
        <v>63021672.530000001</v>
      </c>
      <c r="C28" s="120">
        <v>2600.11</v>
      </c>
      <c r="D28" s="120">
        <v>800000</v>
      </c>
      <c r="E28" s="121">
        <v>62224272.640000001</v>
      </c>
    </row>
    <row r="29" spans="1:5">
      <c r="A29" s="119" t="s">
        <v>147</v>
      </c>
      <c r="B29" s="120">
        <v>5276324.75</v>
      </c>
      <c r="C29" s="120">
        <v>4108.67</v>
      </c>
      <c r="D29" s="120">
        <v>206801.02</v>
      </c>
      <c r="E29" s="121">
        <v>5073632.4000000004</v>
      </c>
    </row>
    <row r="30" spans="1:5" ht="22.5">
      <c r="A30" s="119" t="s">
        <v>148</v>
      </c>
      <c r="B30" s="120">
        <v>369160997.38</v>
      </c>
      <c r="C30" s="120">
        <v>15031685.210000001</v>
      </c>
      <c r="D30" s="120">
        <v>42266823.619999997</v>
      </c>
      <c r="E30" s="121">
        <v>341925858.97000003</v>
      </c>
    </row>
    <row r="31" spans="1:5">
      <c r="A31" s="119" t="s">
        <v>149</v>
      </c>
      <c r="B31" s="120">
        <v>1100000000</v>
      </c>
      <c r="C31" s="120">
        <v>0</v>
      </c>
      <c r="D31" s="120">
        <v>0</v>
      </c>
      <c r="E31" s="121">
        <v>1100000000</v>
      </c>
    </row>
    <row r="32" spans="1:5">
      <c r="A32" s="119" t="s">
        <v>150</v>
      </c>
      <c r="B32" s="120">
        <v>637661339.63</v>
      </c>
      <c r="C32" s="120">
        <v>4539654.5199999996</v>
      </c>
      <c r="D32" s="120">
        <v>20508772.25</v>
      </c>
      <c r="E32" s="121">
        <v>621692221.89999998</v>
      </c>
    </row>
    <row r="33" spans="1:5" ht="22.5">
      <c r="A33" s="119" t="s">
        <v>151</v>
      </c>
      <c r="B33" s="120">
        <v>19117865.100000001</v>
      </c>
      <c r="C33" s="120">
        <v>1813505.33</v>
      </c>
      <c r="D33" s="120">
        <v>10305512.18</v>
      </c>
      <c r="E33" s="121">
        <v>10625858.25</v>
      </c>
    </row>
    <row r="34" spans="1:5">
      <c r="A34" s="119" t="s">
        <v>152</v>
      </c>
      <c r="B34" s="120">
        <v>76797642.359999999</v>
      </c>
      <c r="C34" s="120">
        <v>8375.7000000000007</v>
      </c>
      <c r="D34" s="120">
        <v>13746169.470000001</v>
      </c>
      <c r="E34" s="121">
        <v>63059848.590000004</v>
      </c>
    </row>
    <row r="35" spans="1:5" ht="22.5">
      <c r="A35" s="119" t="s">
        <v>153</v>
      </c>
      <c r="B35" s="120">
        <v>783546141.26999998</v>
      </c>
      <c r="C35" s="120">
        <v>1207948.49</v>
      </c>
      <c r="D35" s="120">
        <v>27294469.91</v>
      </c>
      <c r="E35" s="121">
        <v>757459619.85000002</v>
      </c>
    </row>
    <row r="36" spans="1:5">
      <c r="A36" s="119" t="s">
        <v>741</v>
      </c>
      <c r="B36" s="120">
        <v>37650000.159999996</v>
      </c>
      <c r="C36" s="120">
        <v>0</v>
      </c>
      <c r="D36" s="120">
        <v>441571.86</v>
      </c>
      <c r="E36" s="121">
        <v>37208428.299999997</v>
      </c>
    </row>
    <row r="37" spans="1:5" ht="22.5">
      <c r="A37" s="119" t="s">
        <v>156</v>
      </c>
      <c r="B37" s="120">
        <v>764663.74</v>
      </c>
      <c r="C37" s="120">
        <v>0</v>
      </c>
      <c r="D37" s="120">
        <v>0</v>
      </c>
      <c r="E37" s="121">
        <v>764663.74</v>
      </c>
    </row>
    <row r="38" spans="1:5">
      <c r="A38" s="119" t="s">
        <v>157</v>
      </c>
      <c r="B38" s="120">
        <v>47342321.619999997</v>
      </c>
      <c r="C38" s="120">
        <v>24786908.75</v>
      </c>
      <c r="D38" s="120">
        <v>22051985.920000002</v>
      </c>
      <c r="E38" s="121">
        <v>50077244.450000003</v>
      </c>
    </row>
    <row r="39" spans="1:5">
      <c r="A39" s="119" t="s">
        <v>158</v>
      </c>
      <c r="B39" s="120">
        <v>34228757.299999997</v>
      </c>
      <c r="C39" s="120">
        <v>0</v>
      </c>
      <c r="D39" s="120">
        <v>756627.54</v>
      </c>
      <c r="E39" s="121">
        <v>33472129.760000002</v>
      </c>
    </row>
    <row r="40" spans="1:5">
      <c r="A40" s="119" t="s">
        <v>159</v>
      </c>
      <c r="B40" s="120">
        <v>966395.93</v>
      </c>
      <c r="C40" s="120">
        <v>775783.98</v>
      </c>
      <c r="D40" s="120">
        <v>346226.3</v>
      </c>
      <c r="E40" s="121">
        <v>1395953.61</v>
      </c>
    </row>
    <row r="41" spans="1:5">
      <c r="A41" s="119" t="s">
        <v>160</v>
      </c>
      <c r="B41" s="120">
        <v>64219459.659999996</v>
      </c>
      <c r="C41" s="120">
        <v>26130.92</v>
      </c>
      <c r="D41" s="120">
        <v>5596897.54</v>
      </c>
      <c r="E41" s="121">
        <v>58648693.039999999</v>
      </c>
    </row>
    <row r="42" spans="1:5">
      <c r="A42" s="119" t="s">
        <v>161</v>
      </c>
      <c r="B42" s="120">
        <v>4066332394.0799999</v>
      </c>
      <c r="C42" s="120">
        <v>378615506.25</v>
      </c>
      <c r="D42" s="120">
        <v>251743669.75999999</v>
      </c>
      <c r="E42" s="121">
        <v>4193204230.5700002</v>
      </c>
    </row>
    <row r="43" spans="1:5" ht="22.5">
      <c r="A43" s="119" t="s">
        <v>162</v>
      </c>
      <c r="B43" s="120">
        <v>2225673270.5799999</v>
      </c>
      <c r="C43" s="120">
        <v>6831727.46</v>
      </c>
      <c r="D43" s="120">
        <v>107471832.02</v>
      </c>
      <c r="E43" s="121">
        <v>2125033166.02</v>
      </c>
    </row>
    <row r="44" spans="1:5" ht="22.5">
      <c r="A44" s="119" t="s">
        <v>163</v>
      </c>
      <c r="B44" s="120">
        <v>12648941.75</v>
      </c>
      <c r="C44" s="120">
        <v>0</v>
      </c>
      <c r="D44" s="120">
        <v>0</v>
      </c>
      <c r="E44" s="121">
        <v>12648941.75</v>
      </c>
    </row>
    <row r="45" spans="1:5">
      <c r="A45" s="119" t="s">
        <v>164</v>
      </c>
      <c r="B45" s="120">
        <v>950496.48</v>
      </c>
      <c r="C45" s="120">
        <v>0</v>
      </c>
      <c r="D45" s="120">
        <v>0</v>
      </c>
      <c r="E45" s="121">
        <v>950496.48</v>
      </c>
    </row>
    <row r="46" spans="1:5">
      <c r="A46" s="119" t="s">
        <v>165</v>
      </c>
      <c r="B46" s="120">
        <v>926977.66</v>
      </c>
      <c r="C46" s="120">
        <v>571009.1</v>
      </c>
      <c r="D46" s="120">
        <v>296385.09999999998</v>
      </c>
      <c r="E46" s="121">
        <v>1201601.6599999999</v>
      </c>
    </row>
    <row r="47" spans="1:5" ht="22.5">
      <c r="A47" s="119" t="s">
        <v>167</v>
      </c>
      <c r="B47" s="120">
        <v>1380896124.0599999</v>
      </c>
      <c r="C47" s="120">
        <v>0</v>
      </c>
      <c r="D47" s="120">
        <v>12124158</v>
      </c>
      <c r="E47" s="121">
        <v>1368771966.0599999</v>
      </c>
    </row>
    <row r="48" spans="1:5" ht="22.5">
      <c r="A48" s="119" t="s">
        <v>168</v>
      </c>
      <c r="B48" s="120">
        <v>1229301348.1700001</v>
      </c>
      <c r="C48" s="120">
        <v>0</v>
      </c>
      <c r="D48" s="120">
        <v>0</v>
      </c>
      <c r="E48" s="121">
        <v>1229301348.1700001</v>
      </c>
    </row>
    <row r="49" spans="1:5" ht="22.5">
      <c r="A49" s="119" t="s">
        <v>169</v>
      </c>
      <c r="B49" s="120">
        <v>8884819.3200000003</v>
      </c>
      <c r="C49" s="120">
        <v>174502416.12</v>
      </c>
      <c r="D49" s="120">
        <v>79605793.25</v>
      </c>
      <c r="E49" s="121">
        <v>103781442.19</v>
      </c>
    </row>
    <row r="50" spans="1:5" ht="22.5">
      <c r="A50" s="117" t="s">
        <v>121</v>
      </c>
      <c r="B50" s="109">
        <v>4205889.34</v>
      </c>
      <c r="C50" s="109">
        <v>6080138</v>
      </c>
      <c r="D50" s="109">
        <v>3939712.28</v>
      </c>
      <c r="E50" s="118">
        <v>6346315.0599999996</v>
      </c>
    </row>
    <row r="51" spans="1:5">
      <c r="A51" s="119" t="s">
        <v>170</v>
      </c>
      <c r="B51" s="120">
        <v>4205889.34</v>
      </c>
      <c r="C51" s="120">
        <v>6080138</v>
      </c>
      <c r="D51" s="120">
        <v>3939712.28</v>
      </c>
      <c r="E51" s="121">
        <v>6346315.0599999996</v>
      </c>
    </row>
    <row r="52" spans="1:5">
      <c r="A52" s="117" t="s">
        <v>124</v>
      </c>
      <c r="B52" s="109">
        <v>6197758553.6899996</v>
      </c>
      <c r="C52" s="109">
        <v>863988785.09000003</v>
      </c>
      <c r="D52" s="109">
        <v>1138188876.3499999</v>
      </c>
      <c r="E52" s="118">
        <v>5923558462.4300003</v>
      </c>
    </row>
    <row r="53" spans="1:5">
      <c r="A53" s="119" t="s">
        <v>136</v>
      </c>
      <c r="B53" s="120">
        <v>0</v>
      </c>
      <c r="C53" s="120">
        <v>668520</v>
      </c>
      <c r="D53" s="120">
        <v>0</v>
      </c>
      <c r="E53" s="121">
        <v>668520</v>
      </c>
    </row>
    <row r="54" spans="1:5">
      <c r="A54" s="119" t="s">
        <v>742</v>
      </c>
      <c r="B54" s="120">
        <v>183310.82</v>
      </c>
      <c r="C54" s="120">
        <v>8397.89</v>
      </c>
      <c r="D54" s="120">
        <v>4491.49</v>
      </c>
      <c r="E54" s="121">
        <v>187217.22</v>
      </c>
    </row>
    <row r="55" spans="1:5" ht="22.5">
      <c r="A55" s="119" t="s">
        <v>171</v>
      </c>
      <c r="B55" s="120">
        <v>22699.81</v>
      </c>
      <c r="C55" s="120">
        <v>14670.5</v>
      </c>
      <c r="D55" s="120">
        <v>11803.97</v>
      </c>
      <c r="E55" s="121">
        <v>25566.34</v>
      </c>
    </row>
    <row r="56" spans="1:5" ht="22.5">
      <c r="A56" s="119" t="s">
        <v>172</v>
      </c>
      <c r="B56" s="120">
        <v>1893071891.75</v>
      </c>
      <c r="C56" s="120">
        <v>753925033.66999996</v>
      </c>
      <c r="D56" s="120">
        <v>588921626.92999995</v>
      </c>
      <c r="E56" s="121">
        <v>2058075298.49</v>
      </c>
    </row>
    <row r="57" spans="1:5" ht="22.5">
      <c r="A57" s="119" t="s">
        <v>753</v>
      </c>
      <c r="B57" s="120">
        <v>1062432.7</v>
      </c>
      <c r="C57" s="120">
        <v>1189113.8</v>
      </c>
      <c r="D57" s="120">
        <v>1627816.87</v>
      </c>
      <c r="E57" s="121">
        <v>623729.63</v>
      </c>
    </row>
    <row r="58" spans="1:5">
      <c r="A58" s="119" t="s">
        <v>761</v>
      </c>
      <c r="B58" s="120">
        <v>955921.1</v>
      </c>
      <c r="C58" s="120">
        <v>16263.76</v>
      </c>
      <c r="D58" s="120">
        <v>233043.23</v>
      </c>
      <c r="E58" s="121">
        <v>739141.63</v>
      </c>
    </row>
    <row r="59" spans="1:5">
      <c r="A59" s="119" t="s">
        <v>154</v>
      </c>
      <c r="B59" s="120">
        <v>2571469505.3899999</v>
      </c>
      <c r="C59" s="120">
        <v>1172550.95</v>
      </c>
      <c r="D59" s="120">
        <v>28674469.34</v>
      </c>
      <c r="E59" s="121">
        <v>2543967587</v>
      </c>
    </row>
    <row r="60" spans="1:5">
      <c r="A60" s="119" t="s">
        <v>155</v>
      </c>
      <c r="B60" s="120">
        <v>1730992792.1199999</v>
      </c>
      <c r="C60" s="120">
        <v>106994234.52</v>
      </c>
      <c r="D60" s="120">
        <v>518715624.51999998</v>
      </c>
      <c r="E60" s="121">
        <v>1319271402.1199999</v>
      </c>
    </row>
    <row r="61" spans="1:5">
      <c r="A61" s="117" t="s">
        <v>173</v>
      </c>
      <c r="B61" s="109">
        <v>6089892600.4700003</v>
      </c>
      <c r="C61" s="109">
        <v>165448667251.44</v>
      </c>
      <c r="D61" s="109">
        <v>149467753104.81</v>
      </c>
      <c r="E61" s="118">
        <v>22070806747.099998</v>
      </c>
    </row>
    <row r="62" spans="1:5">
      <c r="A62" s="119" t="s">
        <v>174</v>
      </c>
      <c r="B62" s="120">
        <v>6029704153.1899996</v>
      </c>
      <c r="C62" s="120">
        <v>165393122359.25</v>
      </c>
      <c r="D62" s="120">
        <v>149397883029</v>
      </c>
      <c r="E62" s="121">
        <v>22024943483.439999</v>
      </c>
    </row>
    <row r="63" spans="1:5" ht="22.5">
      <c r="A63" s="119" t="s">
        <v>175</v>
      </c>
      <c r="B63" s="120">
        <v>60090542.409999996</v>
      </c>
      <c r="C63" s="120">
        <v>54451683.920000002</v>
      </c>
      <c r="D63" s="120">
        <v>68760302.040000007</v>
      </c>
      <c r="E63" s="121">
        <v>45781924.289999999</v>
      </c>
    </row>
    <row r="64" spans="1:5" ht="22.5">
      <c r="A64" s="119" t="s">
        <v>176</v>
      </c>
      <c r="B64" s="120">
        <v>97904.87</v>
      </c>
      <c r="C64" s="120">
        <v>1093208.27</v>
      </c>
      <c r="D64" s="120">
        <v>1109773.77</v>
      </c>
      <c r="E64" s="121">
        <v>81339.37</v>
      </c>
    </row>
    <row r="65" spans="1:5">
      <c r="A65" s="117" t="s">
        <v>104</v>
      </c>
      <c r="B65" s="109">
        <v>789057150.40999997</v>
      </c>
      <c r="C65" s="109">
        <v>22998466.18</v>
      </c>
      <c r="D65" s="109">
        <v>27052209.34</v>
      </c>
      <c r="E65" s="118">
        <v>785003407.25</v>
      </c>
    </row>
    <row r="66" spans="1:5">
      <c r="A66" s="119" t="s">
        <v>177</v>
      </c>
      <c r="B66" s="120">
        <v>5582659.9000000004</v>
      </c>
      <c r="C66" s="120">
        <v>0</v>
      </c>
      <c r="D66" s="120">
        <v>1054907.83</v>
      </c>
      <c r="E66" s="121">
        <v>4527752.07</v>
      </c>
    </row>
    <row r="67" spans="1:5">
      <c r="A67" s="119" t="s">
        <v>178</v>
      </c>
      <c r="B67" s="120">
        <v>2370275.79</v>
      </c>
      <c r="C67" s="120">
        <v>6283.04</v>
      </c>
      <c r="D67" s="120">
        <v>2513.2399999999998</v>
      </c>
      <c r="E67" s="121">
        <v>2374045.59</v>
      </c>
    </row>
    <row r="68" spans="1:5">
      <c r="A68" s="119" t="s">
        <v>179</v>
      </c>
      <c r="B68" s="120">
        <v>226927147.34</v>
      </c>
      <c r="C68" s="120">
        <v>8876660.7200000007</v>
      </c>
      <c r="D68" s="120">
        <v>10681655.16</v>
      </c>
      <c r="E68" s="121">
        <v>225122152.90000001</v>
      </c>
    </row>
    <row r="69" spans="1:5">
      <c r="A69" s="119" t="s">
        <v>180</v>
      </c>
      <c r="B69" s="120">
        <v>305834296.64999998</v>
      </c>
      <c r="C69" s="120">
        <v>9490169.5899999999</v>
      </c>
      <c r="D69" s="120">
        <v>6567880.8499999996</v>
      </c>
      <c r="E69" s="121">
        <v>308756585.38999999</v>
      </c>
    </row>
    <row r="70" spans="1:5">
      <c r="A70" s="119" t="s">
        <v>181</v>
      </c>
      <c r="B70" s="120">
        <v>71286601.010000005</v>
      </c>
      <c r="C70" s="120">
        <v>4618096.1100000003</v>
      </c>
      <c r="D70" s="120">
        <v>2756610.29</v>
      </c>
      <c r="E70" s="121">
        <v>73148086.829999998</v>
      </c>
    </row>
    <row r="71" spans="1:5">
      <c r="A71" s="119" t="s">
        <v>182</v>
      </c>
      <c r="B71" s="120">
        <v>1829055.88</v>
      </c>
      <c r="C71" s="120">
        <v>0</v>
      </c>
      <c r="D71" s="120">
        <v>0</v>
      </c>
      <c r="E71" s="121">
        <v>1829055.88</v>
      </c>
    </row>
    <row r="72" spans="1:5">
      <c r="A72" s="119" t="s">
        <v>155</v>
      </c>
      <c r="B72" s="120">
        <v>1953657.97</v>
      </c>
      <c r="C72" s="120">
        <v>0</v>
      </c>
      <c r="D72" s="120">
        <v>0</v>
      </c>
      <c r="E72" s="121">
        <v>1953657.97</v>
      </c>
    </row>
    <row r="73" spans="1:5">
      <c r="A73" s="119" t="s">
        <v>183</v>
      </c>
      <c r="B73" s="120">
        <v>77939695.829999998</v>
      </c>
      <c r="C73" s="120">
        <v>0</v>
      </c>
      <c r="D73" s="120">
        <v>0</v>
      </c>
      <c r="E73" s="121">
        <v>77939695.829999998</v>
      </c>
    </row>
    <row r="74" spans="1:5">
      <c r="A74" s="119" t="s">
        <v>184</v>
      </c>
      <c r="B74" s="120">
        <v>45876296.810000002</v>
      </c>
      <c r="C74" s="120">
        <v>7256.72</v>
      </c>
      <c r="D74" s="120">
        <v>4723992.67</v>
      </c>
      <c r="E74" s="121">
        <v>41159560.859999999</v>
      </c>
    </row>
    <row r="75" spans="1:5">
      <c r="A75" s="119" t="s">
        <v>164</v>
      </c>
      <c r="B75" s="120">
        <v>49457463.229999997</v>
      </c>
      <c r="C75" s="120">
        <v>0</v>
      </c>
      <c r="D75" s="120">
        <v>1264649.3</v>
      </c>
      <c r="E75" s="121">
        <v>48192813.93</v>
      </c>
    </row>
    <row r="76" spans="1:5" ht="22.5">
      <c r="A76" s="117" t="s">
        <v>127</v>
      </c>
      <c r="B76" s="109">
        <v>16963181740.459999</v>
      </c>
      <c r="C76" s="109">
        <v>50444482390.360001</v>
      </c>
      <c r="D76" s="109">
        <v>49524534347.410004</v>
      </c>
      <c r="E76" s="118">
        <v>17883129783.41</v>
      </c>
    </row>
    <row r="77" spans="1:5">
      <c r="A77" s="119" t="s">
        <v>185</v>
      </c>
      <c r="B77" s="120">
        <v>7658525.96</v>
      </c>
      <c r="C77" s="120">
        <v>74.64</v>
      </c>
      <c r="D77" s="120">
        <v>0</v>
      </c>
      <c r="E77" s="121">
        <v>7658600.5999999996</v>
      </c>
    </row>
    <row r="78" spans="1:5">
      <c r="A78" s="119" t="s">
        <v>186</v>
      </c>
      <c r="B78" s="120">
        <v>989568968.62</v>
      </c>
      <c r="C78" s="120">
        <v>1374395071.21</v>
      </c>
      <c r="D78" s="120">
        <v>1231336469.8699999</v>
      </c>
      <c r="E78" s="121">
        <v>1132627569.96</v>
      </c>
    </row>
    <row r="79" spans="1:5">
      <c r="A79" s="119" t="s">
        <v>187</v>
      </c>
      <c r="B79" s="120">
        <v>15952435954.68</v>
      </c>
      <c r="C79" s="120">
        <v>49006956437.400002</v>
      </c>
      <c r="D79" s="120">
        <v>48246197877.540001</v>
      </c>
      <c r="E79" s="121">
        <v>16713194514.540001</v>
      </c>
    </row>
    <row r="80" spans="1:5">
      <c r="A80" s="119" t="s">
        <v>188</v>
      </c>
      <c r="B80" s="120">
        <v>13518291.199999999</v>
      </c>
      <c r="C80" s="120">
        <v>63130807.109999999</v>
      </c>
      <c r="D80" s="120">
        <v>47000000</v>
      </c>
      <c r="E80" s="121">
        <v>29649098.309999999</v>
      </c>
    </row>
    <row r="81" spans="1:5">
      <c r="A81" s="117" t="s">
        <v>189</v>
      </c>
      <c r="B81" s="109">
        <v>1960617259.52</v>
      </c>
      <c r="C81" s="109">
        <v>72166434.530000001</v>
      </c>
      <c r="D81" s="109">
        <v>104973480.62</v>
      </c>
      <c r="E81" s="118">
        <v>1927810213.4300001</v>
      </c>
    </row>
    <row r="82" spans="1:5">
      <c r="A82" s="119" t="s">
        <v>190</v>
      </c>
      <c r="B82" s="120">
        <v>6943364.3200000003</v>
      </c>
      <c r="C82" s="120">
        <v>1167070.05</v>
      </c>
      <c r="D82" s="120">
        <v>34425.31</v>
      </c>
      <c r="E82" s="121">
        <v>8076009.0599999996</v>
      </c>
    </row>
    <row r="83" spans="1:5">
      <c r="A83" s="183" t="s">
        <v>191</v>
      </c>
      <c r="B83" s="171">
        <v>1214612.76</v>
      </c>
      <c r="C83" s="171">
        <v>0</v>
      </c>
      <c r="D83" s="171">
        <v>72545.08</v>
      </c>
      <c r="E83" s="172">
        <v>1142067.68</v>
      </c>
    </row>
    <row r="84" spans="1:5">
      <c r="A84" s="119" t="s">
        <v>237</v>
      </c>
      <c r="B84" s="120">
        <v>5438008.0099999998</v>
      </c>
      <c r="C84" s="120">
        <v>2984821.38</v>
      </c>
      <c r="D84" s="120">
        <v>3091135.06</v>
      </c>
      <c r="E84" s="121">
        <v>5331694.33</v>
      </c>
    </row>
    <row r="85" spans="1:5">
      <c r="A85" s="119" t="s">
        <v>192</v>
      </c>
      <c r="B85" s="120">
        <v>44765046.479999997</v>
      </c>
      <c r="C85" s="120">
        <v>1951428.54</v>
      </c>
      <c r="D85" s="120">
        <v>3688022.37</v>
      </c>
      <c r="E85" s="121">
        <v>43028452.649999999</v>
      </c>
    </row>
    <row r="86" spans="1:5">
      <c r="A86" s="119" t="s">
        <v>193</v>
      </c>
      <c r="B86" s="120">
        <v>769206.1</v>
      </c>
      <c r="C86" s="120">
        <v>0</v>
      </c>
      <c r="D86" s="120">
        <v>2550.3200000000002</v>
      </c>
      <c r="E86" s="121">
        <v>766655.78</v>
      </c>
    </row>
    <row r="87" spans="1:5" ht="22.5">
      <c r="A87" s="119" t="s">
        <v>243</v>
      </c>
      <c r="B87" s="120">
        <v>14938587.01</v>
      </c>
      <c r="C87" s="120">
        <v>395891.26</v>
      </c>
      <c r="D87" s="120">
        <v>1035052.49</v>
      </c>
      <c r="E87" s="121">
        <v>14299425.779999999</v>
      </c>
    </row>
    <row r="88" spans="1:5">
      <c r="A88" s="119" t="s">
        <v>194</v>
      </c>
      <c r="B88" s="120">
        <v>118.79</v>
      </c>
      <c r="C88" s="120">
        <v>0</v>
      </c>
      <c r="D88" s="120">
        <v>0</v>
      </c>
      <c r="E88" s="121">
        <v>118.79</v>
      </c>
    </row>
    <row r="89" spans="1:5">
      <c r="A89" s="119" t="s">
        <v>195</v>
      </c>
      <c r="B89" s="120">
        <v>51179.28</v>
      </c>
      <c r="C89" s="120">
        <v>0</v>
      </c>
      <c r="D89" s="120">
        <v>0</v>
      </c>
      <c r="E89" s="121">
        <v>51179.28</v>
      </c>
    </row>
    <row r="90" spans="1:5">
      <c r="A90" s="119" t="s">
        <v>196</v>
      </c>
      <c r="B90" s="120">
        <v>1913260.39</v>
      </c>
      <c r="C90" s="120">
        <v>386497.22</v>
      </c>
      <c r="D90" s="120">
        <v>697119.35</v>
      </c>
      <c r="E90" s="121">
        <v>1602638.26</v>
      </c>
    </row>
    <row r="91" spans="1:5">
      <c r="A91" s="119" t="s">
        <v>197</v>
      </c>
      <c r="B91" s="120">
        <v>5128648.82</v>
      </c>
      <c r="C91" s="120">
        <v>1847967.88</v>
      </c>
      <c r="D91" s="120">
        <v>1573182.15</v>
      </c>
      <c r="E91" s="121">
        <v>5403434.5499999998</v>
      </c>
    </row>
    <row r="92" spans="1:5">
      <c r="A92" s="119" t="s">
        <v>198</v>
      </c>
      <c r="B92" s="120">
        <v>2924530.26</v>
      </c>
      <c r="C92" s="120">
        <v>49917.19</v>
      </c>
      <c r="D92" s="120">
        <v>64292.91</v>
      </c>
      <c r="E92" s="121">
        <v>2910154.54</v>
      </c>
    </row>
    <row r="93" spans="1:5">
      <c r="A93" s="119" t="s">
        <v>199</v>
      </c>
      <c r="B93" s="120">
        <v>15991776.470000001</v>
      </c>
      <c r="C93" s="120">
        <v>12500</v>
      </c>
      <c r="D93" s="120">
        <v>26017.38</v>
      </c>
      <c r="E93" s="121">
        <v>15978259.09</v>
      </c>
    </row>
    <row r="94" spans="1:5">
      <c r="A94" s="119" t="s">
        <v>200</v>
      </c>
      <c r="B94" s="120">
        <v>394373.45</v>
      </c>
      <c r="C94" s="120">
        <v>0</v>
      </c>
      <c r="D94" s="120">
        <v>0</v>
      </c>
      <c r="E94" s="121">
        <v>394373.45</v>
      </c>
    </row>
    <row r="95" spans="1:5">
      <c r="A95" s="119" t="s">
        <v>201</v>
      </c>
      <c r="B95" s="120">
        <v>24811.48</v>
      </c>
      <c r="C95" s="120">
        <v>0</v>
      </c>
      <c r="D95" s="120">
        <v>0</v>
      </c>
      <c r="E95" s="121">
        <v>24811.48</v>
      </c>
    </row>
    <row r="96" spans="1:5" ht="22.5">
      <c r="A96" s="119" t="s">
        <v>202</v>
      </c>
      <c r="B96" s="120">
        <v>774.4</v>
      </c>
      <c r="C96" s="120">
        <v>0</v>
      </c>
      <c r="D96" s="120">
        <v>0</v>
      </c>
      <c r="E96" s="121">
        <v>774.4</v>
      </c>
    </row>
    <row r="97" spans="1:5">
      <c r="A97" s="119" t="s">
        <v>203</v>
      </c>
      <c r="B97" s="120">
        <v>17104.7</v>
      </c>
      <c r="C97" s="120">
        <v>0</v>
      </c>
      <c r="D97" s="120">
        <v>0</v>
      </c>
      <c r="E97" s="121">
        <v>17104.7</v>
      </c>
    </row>
    <row r="98" spans="1:5">
      <c r="A98" s="119" t="s">
        <v>204</v>
      </c>
      <c r="B98" s="120">
        <v>618575.02</v>
      </c>
      <c r="C98" s="120">
        <v>0</v>
      </c>
      <c r="D98" s="120">
        <v>0</v>
      </c>
      <c r="E98" s="121">
        <v>618575.02</v>
      </c>
    </row>
    <row r="99" spans="1:5">
      <c r="A99" s="119" t="s">
        <v>205</v>
      </c>
      <c r="B99" s="120">
        <v>1892865.98</v>
      </c>
      <c r="C99" s="120">
        <v>0</v>
      </c>
      <c r="D99" s="120">
        <v>0</v>
      </c>
      <c r="E99" s="121">
        <v>1892865.98</v>
      </c>
    </row>
    <row r="100" spans="1:5" ht="22.5">
      <c r="A100" s="119" t="s">
        <v>244</v>
      </c>
      <c r="B100" s="120">
        <v>303558168.81</v>
      </c>
      <c r="C100" s="120">
        <v>77482.77</v>
      </c>
      <c r="D100" s="120">
        <v>10826612.720000001</v>
      </c>
      <c r="E100" s="121">
        <v>292809038.86000001</v>
      </c>
    </row>
    <row r="101" spans="1:5">
      <c r="A101" s="119" t="s">
        <v>206</v>
      </c>
      <c r="B101" s="120">
        <v>5155292.91</v>
      </c>
      <c r="C101" s="120">
        <v>82581.899999999994</v>
      </c>
      <c r="D101" s="120">
        <v>0</v>
      </c>
      <c r="E101" s="121">
        <v>5237874.8099999996</v>
      </c>
    </row>
    <row r="102" spans="1:5">
      <c r="A102" s="119" t="s">
        <v>207</v>
      </c>
      <c r="B102" s="120">
        <v>4066567.19</v>
      </c>
      <c r="C102" s="120">
        <v>944480.13</v>
      </c>
      <c r="D102" s="120">
        <v>55994.6</v>
      </c>
      <c r="E102" s="121">
        <v>4955052.72</v>
      </c>
    </row>
    <row r="103" spans="1:5">
      <c r="A103" s="119" t="s">
        <v>208</v>
      </c>
      <c r="B103" s="120">
        <v>950.42</v>
      </c>
      <c r="C103" s="120">
        <v>0</v>
      </c>
      <c r="D103" s="120">
        <v>0</v>
      </c>
      <c r="E103" s="121">
        <v>950.42</v>
      </c>
    </row>
    <row r="104" spans="1:5">
      <c r="A104" s="119" t="s">
        <v>209</v>
      </c>
      <c r="B104" s="120">
        <v>349782.27</v>
      </c>
      <c r="C104" s="120">
        <v>0</v>
      </c>
      <c r="D104" s="120">
        <v>183830.39999999999</v>
      </c>
      <c r="E104" s="121">
        <v>165951.87</v>
      </c>
    </row>
    <row r="105" spans="1:5" ht="22.5">
      <c r="A105" s="119" t="s">
        <v>210</v>
      </c>
      <c r="B105" s="120">
        <v>2099926.23</v>
      </c>
      <c r="C105" s="120">
        <v>0</v>
      </c>
      <c r="D105" s="120">
        <v>865148.65</v>
      </c>
      <c r="E105" s="121">
        <v>1234777.58</v>
      </c>
    </row>
    <row r="106" spans="1:5">
      <c r="A106" s="119" t="s">
        <v>741</v>
      </c>
      <c r="B106" s="120">
        <v>645000</v>
      </c>
      <c r="C106" s="120">
        <v>0</v>
      </c>
      <c r="D106" s="120">
        <v>0</v>
      </c>
      <c r="E106" s="121">
        <v>645000</v>
      </c>
    </row>
    <row r="107" spans="1:5">
      <c r="A107" s="119" t="s">
        <v>211</v>
      </c>
      <c r="B107" s="120">
        <v>14031720.85</v>
      </c>
      <c r="C107" s="120">
        <v>53600.01</v>
      </c>
      <c r="D107" s="120">
        <v>373096.33</v>
      </c>
      <c r="E107" s="121">
        <v>13712224.529999999</v>
      </c>
    </row>
    <row r="108" spans="1:5">
      <c r="A108" s="119" t="s">
        <v>212</v>
      </c>
      <c r="B108" s="120">
        <v>1314.01</v>
      </c>
      <c r="C108" s="120">
        <v>0</v>
      </c>
      <c r="D108" s="120">
        <v>0</v>
      </c>
      <c r="E108" s="121">
        <v>1314.01</v>
      </c>
    </row>
    <row r="109" spans="1:5">
      <c r="A109" s="119" t="s">
        <v>164</v>
      </c>
      <c r="B109" s="120">
        <v>20315222.84</v>
      </c>
      <c r="C109" s="120">
        <v>0</v>
      </c>
      <c r="D109" s="120">
        <v>4940600.29</v>
      </c>
      <c r="E109" s="121">
        <v>15374622.550000001</v>
      </c>
    </row>
    <row r="110" spans="1:5" ht="22.5">
      <c r="A110" s="119" t="s">
        <v>166</v>
      </c>
      <c r="B110" s="120">
        <v>1507366470.27</v>
      </c>
      <c r="C110" s="120">
        <v>62212196.200000003</v>
      </c>
      <c r="D110" s="120">
        <v>77443855.209999993</v>
      </c>
      <c r="E110" s="121">
        <v>1492134811.26</v>
      </c>
    </row>
    <row r="111" spans="1:5">
      <c r="A111" s="117" t="s">
        <v>128</v>
      </c>
      <c r="B111" s="109">
        <v>526568756.54000002</v>
      </c>
      <c r="C111" s="109">
        <v>40495642.829999998</v>
      </c>
      <c r="D111" s="109">
        <v>58788304.520000003</v>
      </c>
      <c r="E111" s="118">
        <v>508276094.85000002</v>
      </c>
    </row>
    <row r="112" spans="1:5">
      <c r="A112" s="119" t="s">
        <v>213</v>
      </c>
      <c r="B112" s="120">
        <v>2042.56</v>
      </c>
      <c r="C112" s="120">
        <v>0</v>
      </c>
      <c r="D112" s="120">
        <v>0</v>
      </c>
      <c r="E112" s="121">
        <v>2042.56</v>
      </c>
    </row>
    <row r="113" spans="1:5">
      <c r="A113" s="119" t="s">
        <v>214</v>
      </c>
      <c r="B113" s="120">
        <v>18505.400000000001</v>
      </c>
      <c r="C113" s="120">
        <v>18975.73</v>
      </c>
      <c r="D113" s="120">
        <v>0</v>
      </c>
      <c r="E113" s="121">
        <v>37481.129999999997</v>
      </c>
    </row>
    <row r="114" spans="1:5" ht="22.5">
      <c r="A114" s="119" t="s">
        <v>215</v>
      </c>
      <c r="B114" s="120">
        <v>16490657.92</v>
      </c>
      <c r="C114" s="120">
        <v>40000000</v>
      </c>
      <c r="D114" s="120">
        <v>7130344.1900000004</v>
      </c>
      <c r="E114" s="121">
        <v>49360313.729999997</v>
      </c>
    </row>
    <row r="115" spans="1:5" ht="22.5">
      <c r="A115" s="119" t="s">
        <v>216</v>
      </c>
      <c r="B115" s="120">
        <v>361522321.01999998</v>
      </c>
      <c r="C115" s="120">
        <v>112912.93</v>
      </c>
      <c r="D115" s="120">
        <v>47522869.799999997</v>
      </c>
      <c r="E115" s="121">
        <v>314112364.14999998</v>
      </c>
    </row>
    <row r="116" spans="1:5">
      <c r="A116" s="119" t="s">
        <v>217</v>
      </c>
      <c r="B116" s="120">
        <v>147962733.49000001</v>
      </c>
      <c r="C116" s="120">
        <v>363754.17</v>
      </c>
      <c r="D116" s="120">
        <v>3803659.04</v>
      </c>
      <c r="E116" s="121">
        <v>144522828.62</v>
      </c>
    </row>
    <row r="117" spans="1:5">
      <c r="A117" s="119" t="s">
        <v>218</v>
      </c>
      <c r="B117" s="120">
        <v>335507.57</v>
      </c>
      <c r="C117" s="120">
        <v>0</v>
      </c>
      <c r="D117" s="120">
        <v>331431.49</v>
      </c>
      <c r="E117" s="121">
        <v>4076.08</v>
      </c>
    </row>
    <row r="118" spans="1:5">
      <c r="A118" s="122" t="s">
        <v>219</v>
      </c>
      <c r="B118" s="110">
        <v>236988.58</v>
      </c>
      <c r="C118" s="110">
        <v>0</v>
      </c>
      <c r="D118" s="110">
        <v>0</v>
      </c>
      <c r="E118" s="123">
        <v>236988.58</v>
      </c>
    </row>
  </sheetData>
  <pageMargins left="0.7" right="0.7" top="0.75" bottom="0.75" header="0.3" footer="0.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42"/>
  <sheetViews>
    <sheetView showGridLines="0" topLeftCell="A94" zoomScaleNormal="100" workbookViewId="0">
      <selection activeCell="I156" sqref="I156"/>
    </sheetView>
  </sheetViews>
  <sheetFormatPr defaultRowHeight="12.75"/>
  <cols>
    <col min="1" max="1" width="30" style="81" customWidth="1"/>
    <col min="2" max="5" width="16.7109375" style="81" customWidth="1"/>
    <col min="6" max="6" width="0.28515625" style="81" customWidth="1"/>
    <col min="7" max="7" width="9.140625" style="81"/>
    <col min="8" max="11" width="16.28515625" style="81" bestFit="1" customWidth="1"/>
    <col min="12" max="16384" width="9.140625" style="81"/>
  </cols>
  <sheetData>
    <row r="1" spans="1:5">
      <c r="A1" s="92" t="s">
        <v>241</v>
      </c>
      <c r="B1" s="79"/>
      <c r="C1" s="79"/>
      <c r="D1" s="79"/>
      <c r="E1" s="79"/>
    </row>
    <row r="2" spans="1:5">
      <c r="A2"/>
      <c r="B2" s="79"/>
      <c r="C2" s="79"/>
      <c r="D2" s="79"/>
      <c r="E2" s="79"/>
    </row>
    <row r="3" spans="1:5">
      <c r="A3" s="79"/>
      <c r="B3" s="96" t="s">
        <v>898</v>
      </c>
      <c r="C3" s="79"/>
      <c r="D3" s="79"/>
      <c r="E3" s="79"/>
    </row>
    <row r="4" spans="1:5">
      <c r="A4" s="79"/>
      <c r="B4" s="79"/>
      <c r="C4" s="79"/>
      <c r="D4" s="79"/>
      <c r="E4" s="79"/>
    </row>
    <row r="5" spans="1:5">
      <c r="A5" s="145"/>
      <c r="B5" s="146" t="s">
        <v>771</v>
      </c>
      <c r="C5" s="146" t="s">
        <v>105</v>
      </c>
      <c r="D5" s="146" t="s">
        <v>106</v>
      </c>
      <c r="E5" s="147" t="s">
        <v>107</v>
      </c>
    </row>
    <row r="6" spans="1:5">
      <c r="A6" s="152" t="s">
        <v>62</v>
      </c>
      <c r="B6" s="108">
        <v>105190440324.58</v>
      </c>
      <c r="C6" s="108">
        <v>110375255389.97</v>
      </c>
      <c r="D6" s="108">
        <v>102209585611.48</v>
      </c>
      <c r="E6" s="153">
        <v>113356110103.06999</v>
      </c>
    </row>
    <row r="7" spans="1:5">
      <c r="A7" s="117" t="s">
        <v>120</v>
      </c>
      <c r="B7" s="109">
        <v>5028355897.21</v>
      </c>
      <c r="C7" s="109">
        <v>6530087862.9799995</v>
      </c>
      <c r="D7" s="109">
        <v>6400202148.9799995</v>
      </c>
      <c r="E7" s="118">
        <v>5158241611.21</v>
      </c>
    </row>
    <row r="8" spans="1:5">
      <c r="A8" s="186" t="s">
        <v>774</v>
      </c>
      <c r="B8" s="187">
        <v>170923483.12</v>
      </c>
      <c r="C8" s="187">
        <v>7283233.2699999996</v>
      </c>
      <c r="D8" s="187">
        <v>32569855.699999999</v>
      </c>
      <c r="E8" s="188">
        <v>145636860.69</v>
      </c>
    </row>
    <row r="9" spans="1:5">
      <c r="A9" s="186" t="s">
        <v>775</v>
      </c>
      <c r="B9" s="187">
        <v>635527744.55999994</v>
      </c>
      <c r="C9" s="187">
        <v>74551581.439999998</v>
      </c>
      <c r="D9" s="187">
        <v>43804339.710000001</v>
      </c>
      <c r="E9" s="188">
        <v>666274986.28999996</v>
      </c>
    </row>
    <row r="10" spans="1:5" ht="22.5">
      <c r="A10" s="186" t="s">
        <v>776</v>
      </c>
      <c r="B10" s="187">
        <v>35463620.600000001</v>
      </c>
      <c r="C10" s="187">
        <v>13346881</v>
      </c>
      <c r="D10" s="187">
        <v>2150953.2000000002</v>
      </c>
      <c r="E10" s="188">
        <v>46659548.399999999</v>
      </c>
    </row>
    <row r="11" spans="1:5">
      <c r="A11" s="186" t="s">
        <v>777</v>
      </c>
      <c r="B11" s="187">
        <v>375943606.76999998</v>
      </c>
      <c r="C11" s="187">
        <v>21218161.59</v>
      </c>
      <c r="D11" s="187">
        <v>20546262.539999999</v>
      </c>
      <c r="E11" s="188">
        <v>376615505.81999999</v>
      </c>
    </row>
    <row r="12" spans="1:5">
      <c r="A12" s="186" t="s">
        <v>778</v>
      </c>
      <c r="B12" s="187">
        <v>555853096.80999994</v>
      </c>
      <c r="C12" s="187">
        <v>6853940.4900000002</v>
      </c>
      <c r="D12" s="187">
        <v>11229030.949999999</v>
      </c>
      <c r="E12" s="188">
        <v>551478006.35000002</v>
      </c>
    </row>
    <row r="13" spans="1:5">
      <c r="A13" s="186" t="s">
        <v>779</v>
      </c>
      <c r="B13" s="187">
        <v>1247913964.01</v>
      </c>
      <c r="C13" s="187">
        <v>460654.88</v>
      </c>
      <c r="D13" s="187">
        <v>636084.55000000005</v>
      </c>
      <c r="E13" s="188">
        <v>1247738534.3399999</v>
      </c>
    </row>
    <row r="14" spans="1:5" ht="22.5">
      <c r="A14" s="186" t="s">
        <v>780</v>
      </c>
      <c r="B14" s="187">
        <v>110607602.38</v>
      </c>
      <c r="C14" s="187">
        <v>5728671139.1099997</v>
      </c>
      <c r="D14" s="187">
        <v>5761794031.5299997</v>
      </c>
      <c r="E14" s="188">
        <v>77484709.959999993</v>
      </c>
    </row>
    <row r="15" spans="1:5" ht="22.5">
      <c r="A15" s="186" t="s">
        <v>781</v>
      </c>
      <c r="B15" s="187">
        <v>1896122778.96</v>
      </c>
      <c r="C15" s="187">
        <v>677702271.200001</v>
      </c>
      <c r="D15" s="187">
        <v>527471590.80000103</v>
      </c>
      <c r="E15" s="188">
        <v>2046353459.3599999</v>
      </c>
    </row>
    <row r="16" spans="1:5">
      <c r="A16" s="117" t="s">
        <v>782</v>
      </c>
      <c r="B16" s="109">
        <v>4252445989.3699999</v>
      </c>
      <c r="C16" s="109">
        <v>169154096.53</v>
      </c>
      <c r="D16" s="109">
        <v>855190229.78999996</v>
      </c>
      <c r="E16" s="118">
        <v>3566409856.1100001</v>
      </c>
    </row>
    <row r="17" spans="1:5">
      <c r="A17" s="186" t="s">
        <v>783</v>
      </c>
      <c r="B17" s="187">
        <v>4252445989.3699999</v>
      </c>
      <c r="C17" s="187">
        <v>169154096.53</v>
      </c>
      <c r="D17" s="187">
        <v>855190229.78999996</v>
      </c>
      <c r="E17" s="188">
        <v>3566409856.1100001</v>
      </c>
    </row>
    <row r="18" spans="1:5" ht="22.5">
      <c r="A18" s="117" t="s">
        <v>121</v>
      </c>
      <c r="B18" s="109">
        <v>915674522.07000005</v>
      </c>
      <c r="C18" s="109">
        <v>191151001.16999999</v>
      </c>
      <c r="D18" s="109">
        <v>113427246.15000001</v>
      </c>
      <c r="E18" s="118">
        <v>993398277.09000003</v>
      </c>
    </row>
    <row r="19" spans="1:5">
      <c r="A19" s="186" t="s">
        <v>784</v>
      </c>
      <c r="B19" s="187">
        <v>2112196.9700000002</v>
      </c>
      <c r="C19" s="187">
        <v>1862261.49</v>
      </c>
      <c r="D19" s="187">
        <v>2161040.21</v>
      </c>
      <c r="E19" s="188">
        <v>1813418.25</v>
      </c>
    </row>
    <row r="20" spans="1:5">
      <c r="A20" s="186" t="s">
        <v>785</v>
      </c>
      <c r="B20" s="187">
        <v>8003218.6299999999</v>
      </c>
      <c r="C20" s="187">
        <v>1125152.23</v>
      </c>
      <c r="D20" s="187">
        <v>789165.28</v>
      </c>
      <c r="E20" s="188">
        <v>8339205.5800000001</v>
      </c>
    </row>
    <row r="21" spans="1:5">
      <c r="A21" s="186" t="s">
        <v>786</v>
      </c>
      <c r="B21" s="187">
        <v>0</v>
      </c>
      <c r="C21" s="187">
        <v>100000000</v>
      </c>
      <c r="D21" s="187">
        <v>0</v>
      </c>
      <c r="E21" s="188">
        <v>100000000</v>
      </c>
    </row>
    <row r="22" spans="1:5">
      <c r="A22" s="186" t="s">
        <v>787</v>
      </c>
      <c r="B22" s="187">
        <v>31904377.149999999</v>
      </c>
      <c r="C22" s="187">
        <v>1492305.95</v>
      </c>
      <c r="D22" s="187">
        <v>1052389.32</v>
      </c>
      <c r="E22" s="188">
        <v>32344293.780000001</v>
      </c>
    </row>
    <row r="23" spans="1:5" ht="22.5">
      <c r="A23" s="186" t="s">
        <v>788</v>
      </c>
      <c r="B23" s="187">
        <v>84868790.689999998</v>
      </c>
      <c r="C23" s="187">
        <v>3883002.45</v>
      </c>
      <c r="D23" s="187">
        <v>4641928.7300000004</v>
      </c>
      <c r="E23" s="188">
        <v>84109864.409999996</v>
      </c>
    </row>
    <row r="24" spans="1:5">
      <c r="A24" s="186" t="s">
        <v>789</v>
      </c>
      <c r="B24" s="187">
        <v>214565672.03999999</v>
      </c>
      <c r="C24" s="187">
        <v>2913683.93</v>
      </c>
      <c r="D24" s="187">
        <v>9375235.4199999999</v>
      </c>
      <c r="E24" s="188">
        <v>208104120.55000001</v>
      </c>
    </row>
    <row r="25" spans="1:5" ht="22.5">
      <c r="A25" s="186" t="s">
        <v>790</v>
      </c>
      <c r="B25" s="187">
        <v>141906657.46000001</v>
      </c>
      <c r="C25" s="187">
        <v>75794239.810000002</v>
      </c>
      <c r="D25" s="187">
        <v>85765519.900000006</v>
      </c>
      <c r="E25" s="188">
        <v>131935377.37</v>
      </c>
    </row>
    <row r="26" spans="1:5" ht="22.5">
      <c r="A26" s="189" t="s">
        <v>791</v>
      </c>
      <c r="B26" s="190">
        <v>432313609.13</v>
      </c>
      <c r="C26" s="190">
        <v>4080355.31</v>
      </c>
      <c r="D26" s="190">
        <v>9641967.2899999991</v>
      </c>
      <c r="E26" s="191">
        <v>426751997.14999998</v>
      </c>
    </row>
    <row r="27" spans="1:5">
      <c r="A27" s="117" t="s">
        <v>122</v>
      </c>
      <c r="B27" s="109">
        <v>1179923961.0899999</v>
      </c>
      <c r="C27" s="109">
        <v>231329042.31999999</v>
      </c>
      <c r="D27" s="109">
        <v>123052272.40000001</v>
      </c>
      <c r="E27" s="118">
        <v>1288200731.01</v>
      </c>
    </row>
    <row r="28" spans="1:5" ht="22.5">
      <c r="A28" s="186" t="s">
        <v>792</v>
      </c>
      <c r="B28" s="187">
        <v>33989192.289999999</v>
      </c>
      <c r="C28" s="187">
        <v>35675.440000000002</v>
      </c>
      <c r="D28" s="187">
        <v>1804594.8</v>
      </c>
      <c r="E28" s="188">
        <v>32220272.93</v>
      </c>
    </row>
    <row r="29" spans="1:5">
      <c r="A29" s="186" t="s">
        <v>793</v>
      </c>
      <c r="B29" s="187">
        <v>674997981.59000003</v>
      </c>
      <c r="C29" s="187">
        <v>64846284.829999998</v>
      </c>
      <c r="D29" s="187">
        <v>33581499.560000002</v>
      </c>
      <c r="E29" s="188">
        <v>706262766.86000001</v>
      </c>
    </row>
    <row r="30" spans="1:5">
      <c r="A30" s="186" t="s">
        <v>794</v>
      </c>
      <c r="B30" s="187">
        <v>32068375.739999998</v>
      </c>
      <c r="C30" s="187">
        <v>1469041.96</v>
      </c>
      <c r="D30" s="187">
        <v>12373052.060000001</v>
      </c>
      <c r="E30" s="188">
        <v>21164365.640000001</v>
      </c>
    </row>
    <row r="31" spans="1:5" ht="22.5">
      <c r="A31" s="186" t="s">
        <v>795</v>
      </c>
      <c r="B31" s="187">
        <v>16903237.280000001</v>
      </c>
      <c r="C31" s="187">
        <v>8018348.7800000003</v>
      </c>
      <c r="D31" s="187">
        <v>7918029.5899999999</v>
      </c>
      <c r="E31" s="188">
        <v>17003556.469999999</v>
      </c>
    </row>
    <row r="32" spans="1:5" ht="22.5">
      <c r="A32" s="189" t="s">
        <v>796</v>
      </c>
      <c r="B32" s="190">
        <v>421965174.19</v>
      </c>
      <c r="C32" s="190">
        <v>156959691.31</v>
      </c>
      <c r="D32" s="190">
        <v>67375096.390000001</v>
      </c>
      <c r="E32" s="191">
        <v>511549769.11000001</v>
      </c>
    </row>
    <row r="33" spans="1:5" ht="22.5">
      <c r="A33" s="117" t="s">
        <v>123</v>
      </c>
      <c r="B33" s="109">
        <v>590411413.25</v>
      </c>
      <c r="C33" s="109">
        <v>63598731.310000002</v>
      </c>
      <c r="D33" s="109">
        <v>64190204.880000003</v>
      </c>
      <c r="E33" s="118">
        <v>589819939.67999995</v>
      </c>
    </row>
    <row r="34" spans="1:5" ht="22.5">
      <c r="A34" s="186" t="s">
        <v>797</v>
      </c>
      <c r="B34" s="187">
        <v>116837732.3</v>
      </c>
      <c r="C34" s="187">
        <v>1387508.89</v>
      </c>
      <c r="D34" s="187">
        <v>13513661.98</v>
      </c>
      <c r="E34" s="188">
        <v>104711579.20999999</v>
      </c>
    </row>
    <row r="35" spans="1:5" ht="22.5">
      <c r="A35" s="186" t="s">
        <v>798</v>
      </c>
      <c r="B35" s="187">
        <v>150453919.71000001</v>
      </c>
      <c r="C35" s="187">
        <v>16233188.24</v>
      </c>
      <c r="D35" s="187">
        <v>9302053.3000000007</v>
      </c>
      <c r="E35" s="188">
        <v>157385054.65000001</v>
      </c>
    </row>
    <row r="36" spans="1:5" ht="22.5">
      <c r="A36" s="186" t="s">
        <v>799</v>
      </c>
      <c r="B36" s="187">
        <v>111480110.47</v>
      </c>
      <c r="C36" s="187">
        <v>30103434.739999998</v>
      </c>
      <c r="D36" s="187">
        <v>15020638.15</v>
      </c>
      <c r="E36" s="188">
        <v>126562907.06</v>
      </c>
    </row>
    <row r="37" spans="1:5" ht="22.5">
      <c r="A37" s="186" t="s">
        <v>800</v>
      </c>
      <c r="B37" s="187">
        <v>21527626.870000001</v>
      </c>
      <c r="C37" s="187">
        <v>0</v>
      </c>
      <c r="D37" s="187">
        <v>1084545.21</v>
      </c>
      <c r="E37" s="188">
        <v>20443081.66</v>
      </c>
    </row>
    <row r="38" spans="1:5" ht="22.5">
      <c r="A38" s="186" t="s">
        <v>801</v>
      </c>
      <c r="B38" s="187">
        <v>2955506.01</v>
      </c>
      <c r="C38" s="187">
        <v>781768.52</v>
      </c>
      <c r="D38" s="187">
        <v>223825.52</v>
      </c>
      <c r="E38" s="188">
        <v>3513449.01</v>
      </c>
    </row>
    <row r="39" spans="1:5" ht="22.5">
      <c r="A39" s="186" t="s">
        <v>802</v>
      </c>
      <c r="B39" s="187">
        <v>29835023.18</v>
      </c>
      <c r="C39" s="187">
        <v>202924.43</v>
      </c>
      <c r="D39" s="187">
        <v>4238016.3499999996</v>
      </c>
      <c r="E39" s="188">
        <v>25799931.260000002</v>
      </c>
    </row>
    <row r="40" spans="1:5" ht="22.5">
      <c r="A40" s="186" t="s">
        <v>803</v>
      </c>
      <c r="B40" s="187">
        <v>106575465.43000001</v>
      </c>
      <c r="C40" s="187">
        <v>8686434.8300000001</v>
      </c>
      <c r="D40" s="187">
        <v>13822278.82</v>
      </c>
      <c r="E40" s="188">
        <v>101439621.44</v>
      </c>
    </row>
    <row r="41" spans="1:5" ht="22.5">
      <c r="A41" s="189" t="s">
        <v>804</v>
      </c>
      <c r="B41" s="190">
        <v>50746029.280000001</v>
      </c>
      <c r="C41" s="190">
        <v>6203471.6600000001</v>
      </c>
      <c r="D41" s="190">
        <v>6985185.5499999998</v>
      </c>
      <c r="E41" s="191">
        <v>49964315.390000001</v>
      </c>
    </row>
    <row r="42" spans="1:5">
      <c r="A42" s="117" t="s">
        <v>124</v>
      </c>
      <c r="B42" s="109">
        <v>1115156026.1600001</v>
      </c>
      <c r="C42" s="109">
        <v>718197489.44000006</v>
      </c>
      <c r="D42" s="109">
        <v>609019275.77999997</v>
      </c>
      <c r="E42" s="118">
        <v>1224334239.8199999</v>
      </c>
    </row>
    <row r="43" spans="1:5">
      <c r="A43" s="189" t="s">
        <v>805</v>
      </c>
      <c r="B43" s="190">
        <v>1115156026.1600001</v>
      </c>
      <c r="C43" s="190">
        <v>718197489.44000006</v>
      </c>
      <c r="D43" s="190">
        <v>609019275.77999997</v>
      </c>
      <c r="E43" s="191">
        <v>1224334239.8199999</v>
      </c>
    </row>
    <row r="44" spans="1:5" ht="22.5">
      <c r="A44" s="117" t="s">
        <v>125</v>
      </c>
      <c r="B44" s="109">
        <v>86269877.659999996</v>
      </c>
      <c r="C44" s="109">
        <v>32459926.460000001</v>
      </c>
      <c r="D44" s="109">
        <v>14533250.27</v>
      </c>
      <c r="E44" s="118">
        <v>104196553.84999999</v>
      </c>
    </row>
    <row r="45" spans="1:5">
      <c r="A45" s="186" t="s">
        <v>806</v>
      </c>
      <c r="B45" s="187">
        <v>9020690.1799999997</v>
      </c>
      <c r="C45" s="187">
        <v>5648875.0599999996</v>
      </c>
      <c r="D45" s="187">
        <v>4575960.68</v>
      </c>
      <c r="E45" s="188">
        <v>10093604.560000001</v>
      </c>
    </row>
    <row r="46" spans="1:5">
      <c r="A46" s="186" t="s">
        <v>807</v>
      </c>
      <c r="B46" s="187">
        <v>3773300.61</v>
      </c>
      <c r="C46" s="187">
        <v>663761.77</v>
      </c>
      <c r="D46" s="187">
        <v>994726.33</v>
      </c>
      <c r="E46" s="188">
        <v>3442336.05</v>
      </c>
    </row>
    <row r="47" spans="1:5">
      <c r="A47" s="186" t="s">
        <v>808</v>
      </c>
      <c r="B47" s="187">
        <v>7784164.71</v>
      </c>
      <c r="C47" s="187">
        <v>264086.64</v>
      </c>
      <c r="D47" s="187">
        <v>425411.62</v>
      </c>
      <c r="E47" s="188">
        <v>7622839.7300000004</v>
      </c>
    </row>
    <row r="48" spans="1:5">
      <c r="A48" s="186" t="s">
        <v>809</v>
      </c>
      <c r="B48" s="187">
        <v>1053181.5</v>
      </c>
      <c r="C48" s="187">
        <v>31684.85</v>
      </c>
      <c r="D48" s="187">
        <v>358397.65</v>
      </c>
      <c r="E48" s="188">
        <v>726468.7</v>
      </c>
    </row>
    <row r="49" spans="1:5" ht="22.5">
      <c r="A49" s="186" t="s">
        <v>810</v>
      </c>
      <c r="B49" s="187">
        <v>149450.23999999999</v>
      </c>
      <c r="C49" s="187">
        <v>372613.2</v>
      </c>
      <c r="D49" s="187">
        <v>152286.29999999999</v>
      </c>
      <c r="E49" s="188">
        <v>369777.14</v>
      </c>
    </row>
    <row r="50" spans="1:5" ht="22.5">
      <c r="A50" s="186" t="s">
        <v>811</v>
      </c>
      <c r="B50" s="187">
        <v>32143927.09</v>
      </c>
      <c r="C50" s="187">
        <v>24980266.059999999</v>
      </c>
      <c r="D50" s="187">
        <v>4636877.29</v>
      </c>
      <c r="E50" s="188">
        <v>52487315.859999999</v>
      </c>
    </row>
    <row r="51" spans="1:5">
      <c r="A51" s="189" t="s">
        <v>812</v>
      </c>
      <c r="B51" s="190">
        <v>32345163.329999998</v>
      </c>
      <c r="C51" s="190">
        <v>498638.88</v>
      </c>
      <c r="D51" s="190">
        <v>3389590.4</v>
      </c>
      <c r="E51" s="191">
        <v>29454211.809999999</v>
      </c>
    </row>
    <row r="52" spans="1:5">
      <c r="A52" s="117" t="s">
        <v>126</v>
      </c>
      <c r="B52" s="109">
        <v>3107145137.0999999</v>
      </c>
      <c r="C52" s="109">
        <v>729853283.11000001</v>
      </c>
      <c r="D52" s="109">
        <v>901245902.97000003</v>
      </c>
      <c r="E52" s="118">
        <v>2935752517.2399998</v>
      </c>
    </row>
    <row r="53" spans="1:5" ht="22.5">
      <c r="A53" s="186" t="s">
        <v>813</v>
      </c>
      <c r="B53" s="187">
        <v>32650293.710000001</v>
      </c>
      <c r="C53" s="187">
        <v>6757848.7999999998</v>
      </c>
      <c r="D53" s="187">
        <v>23248233.890000001</v>
      </c>
      <c r="E53" s="188">
        <v>16159908.619999999</v>
      </c>
    </row>
    <row r="54" spans="1:5">
      <c r="A54" s="186" t="s">
        <v>814</v>
      </c>
      <c r="B54" s="187">
        <v>91593352.700000003</v>
      </c>
      <c r="C54" s="187">
        <v>2576897.7400000002</v>
      </c>
      <c r="D54" s="187">
        <v>24594402.539999999</v>
      </c>
      <c r="E54" s="188">
        <v>69575847.900000006</v>
      </c>
    </row>
    <row r="55" spans="1:5">
      <c r="A55" s="186" t="s">
        <v>815</v>
      </c>
      <c r="B55" s="187">
        <v>13901046.83</v>
      </c>
      <c r="C55" s="187">
        <v>102280007.40000001</v>
      </c>
      <c r="D55" s="187">
        <v>36195185.490000002</v>
      </c>
      <c r="E55" s="188">
        <v>79985868.739999995</v>
      </c>
    </row>
    <row r="56" spans="1:5">
      <c r="A56" s="186" t="s">
        <v>816</v>
      </c>
      <c r="B56" s="187">
        <v>38672461.689999998</v>
      </c>
      <c r="C56" s="187">
        <v>2474475.7200000002</v>
      </c>
      <c r="D56" s="187">
        <v>5579213.3399999999</v>
      </c>
      <c r="E56" s="188">
        <v>35567724.07</v>
      </c>
    </row>
    <row r="57" spans="1:5">
      <c r="A57" s="186" t="s">
        <v>817</v>
      </c>
      <c r="B57" s="187">
        <v>7292072.5300000003</v>
      </c>
      <c r="C57" s="187">
        <v>2707276.57</v>
      </c>
      <c r="D57" s="187">
        <v>4828945.25</v>
      </c>
      <c r="E57" s="188">
        <v>5170403.8499999996</v>
      </c>
    </row>
    <row r="58" spans="1:5">
      <c r="A58" s="186" t="s">
        <v>818</v>
      </c>
      <c r="B58" s="187">
        <v>404251241.44</v>
      </c>
      <c r="C58" s="187">
        <v>59919838.18</v>
      </c>
      <c r="D58" s="187">
        <v>42200114.380000003</v>
      </c>
      <c r="E58" s="188">
        <v>421970965.24000001</v>
      </c>
    </row>
    <row r="59" spans="1:5">
      <c r="A59" s="186" t="s">
        <v>819</v>
      </c>
      <c r="B59" s="187">
        <v>8990051.0999999996</v>
      </c>
      <c r="C59" s="187">
        <v>19597.14</v>
      </c>
      <c r="D59" s="187">
        <v>3473117.74</v>
      </c>
      <c r="E59" s="188">
        <v>5536530.5</v>
      </c>
    </row>
    <row r="60" spans="1:5">
      <c r="A60" s="186" t="s">
        <v>820</v>
      </c>
      <c r="B60" s="187">
        <v>20379606.140000001</v>
      </c>
      <c r="C60" s="187">
        <v>2502719.96</v>
      </c>
      <c r="D60" s="187">
        <v>7980168.0700000003</v>
      </c>
      <c r="E60" s="188">
        <v>14902158.029999999</v>
      </c>
    </row>
    <row r="61" spans="1:5">
      <c r="A61" s="186" t="s">
        <v>821</v>
      </c>
      <c r="B61" s="187">
        <v>74170782.900000006</v>
      </c>
      <c r="C61" s="187">
        <v>2919282.67</v>
      </c>
      <c r="D61" s="187">
        <v>22224461.780000001</v>
      </c>
      <c r="E61" s="188">
        <v>54865603.789999999</v>
      </c>
    </row>
    <row r="62" spans="1:5" ht="22.5">
      <c r="A62" s="186" t="s">
        <v>822</v>
      </c>
      <c r="B62" s="187">
        <v>34680595.350000001</v>
      </c>
      <c r="C62" s="187">
        <v>1601901.27</v>
      </c>
      <c r="D62" s="187">
        <v>7792240.1399999997</v>
      </c>
      <c r="E62" s="188">
        <v>28490256.48</v>
      </c>
    </row>
    <row r="63" spans="1:5" ht="22.5">
      <c r="A63" s="186" t="s">
        <v>823</v>
      </c>
      <c r="B63" s="187">
        <v>0</v>
      </c>
      <c r="C63" s="187">
        <v>4301226.74</v>
      </c>
      <c r="D63" s="187">
        <v>0</v>
      </c>
      <c r="E63" s="188">
        <v>4301226.74</v>
      </c>
    </row>
    <row r="64" spans="1:5">
      <c r="A64" s="186" t="s">
        <v>824</v>
      </c>
      <c r="B64" s="187">
        <v>405017551.60000002</v>
      </c>
      <c r="C64" s="187">
        <v>10421640.140000001</v>
      </c>
      <c r="D64" s="187">
        <v>83390598.670000002</v>
      </c>
      <c r="E64" s="188">
        <v>332048593.06999999</v>
      </c>
    </row>
    <row r="65" spans="1:5">
      <c r="A65" s="186" t="s">
        <v>825</v>
      </c>
      <c r="B65" s="187">
        <v>755355845.07000005</v>
      </c>
      <c r="C65" s="187">
        <v>75493383.480000004</v>
      </c>
      <c r="D65" s="187">
        <v>191483470.27000001</v>
      </c>
      <c r="E65" s="188">
        <v>639365758.27999997</v>
      </c>
    </row>
    <row r="66" spans="1:5">
      <c r="A66" s="186" t="s">
        <v>826</v>
      </c>
      <c r="B66" s="187">
        <v>277079122.67000002</v>
      </c>
      <c r="C66" s="187">
        <v>22115687.260000002</v>
      </c>
      <c r="D66" s="187">
        <v>51794969.460000001</v>
      </c>
      <c r="E66" s="188">
        <v>247399840.47</v>
      </c>
    </row>
    <row r="67" spans="1:5">
      <c r="A67" s="186" t="s">
        <v>827</v>
      </c>
      <c r="B67" s="187">
        <v>716347219.22000003</v>
      </c>
      <c r="C67" s="187">
        <v>375050097.44999999</v>
      </c>
      <c r="D67" s="187">
        <v>329670869.73000002</v>
      </c>
      <c r="E67" s="188">
        <v>761726446.94000006</v>
      </c>
    </row>
    <row r="68" spans="1:5">
      <c r="A68" s="186" t="s">
        <v>828</v>
      </c>
      <c r="B68" s="187">
        <v>2915902.94</v>
      </c>
      <c r="C68" s="187">
        <v>256934.09</v>
      </c>
      <c r="D68" s="187">
        <v>767207.89</v>
      </c>
      <c r="E68" s="188">
        <v>2405629.14</v>
      </c>
    </row>
    <row r="69" spans="1:5">
      <c r="A69" s="186" t="s">
        <v>829</v>
      </c>
      <c r="B69" s="187">
        <v>146492694.69</v>
      </c>
      <c r="C69" s="187">
        <v>15032323.279999999</v>
      </c>
      <c r="D69" s="187">
        <v>31620350.18</v>
      </c>
      <c r="E69" s="188">
        <v>129904667.79000001</v>
      </c>
    </row>
    <row r="70" spans="1:5" ht="22.5">
      <c r="A70" s="186" t="s">
        <v>830</v>
      </c>
      <c r="B70" s="187">
        <v>73515210.430000007</v>
      </c>
      <c r="C70" s="187">
        <v>43409932.630000003</v>
      </c>
      <c r="D70" s="187">
        <v>33358390.300000001</v>
      </c>
      <c r="E70" s="188">
        <v>83566752.760000005</v>
      </c>
    </row>
    <row r="71" spans="1:5">
      <c r="A71" s="189" t="s">
        <v>831</v>
      </c>
      <c r="B71" s="190">
        <v>3840086.09</v>
      </c>
      <c r="C71" s="190">
        <v>12212.59</v>
      </c>
      <c r="D71" s="190">
        <v>1043963.85</v>
      </c>
      <c r="E71" s="191">
        <v>2808334.83</v>
      </c>
    </row>
    <row r="72" spans="1:5">
      <c r="A72" s="117" t="s">
        <v>104</v>
      </c>
      <c r="B72" s="109">
        <v>34907738.270000003</v>
      </c>
      <c r="C72" s="109">
        <v>13049473.92</v>
      </c>
      <c r="D72" s="109">
        <v>5653596.5700000003</v>
      </c>
      <c r="E72" s="118">
        <v>42303615.619999997</v>
      </c>
    </row>
    <row r="73" spans="1:5">
      <c r="A73" s="186" t="s">
        <v>774</v>
      </c>
      <c r="B73" s="187">
        <v>538014.63</v>
      </c>
      <c r="C73" s="187">
        <v>0.01</v>
      </c>
      <c r="D73" s="187">
        <v>0</v>
      </c>
      <c r="E73" s="188">
        <v>538014.64</v>
      </c>
    </row>
    <row r="74" spans="1:5">
      <c r="A74" s="186" t="s">
        <v>832</v>
      </c>
      <c r="B74" s="187">
        <v>8174574.5499999998</v>
      </c>
      <c r="C74" s="187">
        <v>802386.97</v>
      </c>
      <c r="D74" s="187">
        <v>1041426.63</v>
      </c>
      <c r="E74" s="188">
        <v>7935534.8899999997</v>
      </c>
    </row>
    <row r="75" spans="1:5">
      <c r="A75" s="186" t="s">
        <v>833</v>
      </c>
      <c r="B75" s="187">
        <v>1443299.81</v>
      </c>
      <c r="C75" s="187">
        <v>50577.51</v>
      </c>
      <c r="D75" s="187">
        <v>48444.22</v>
      </c>
      <c r="E75" s="188">
        <v>1445433.1</v>
      </c>
    </row>
    <row r="76" spans="1:5">
      <c r="A76" s="186" t="s">
        <v>834</v>
      </c>
      <c r="B76" s="187">
        <v>2106018.89</v>
      </c>
      <c r="C76" s="187">
        <v>49483.63</v>
      </c>
      <c r="D76" s="187">
        <v>2721.23</v>
      </c>
      <c r="E76" s="188">
        <v>2152781.29</v>
      </c>
    </row>
    <row r="77" spans="1:5" ht="22.5">
      <c r="A77" s="186" t="s">
        <v>835</v>
      </c>
      <c r="B77" s="187">
        <v>7354054.0700000003</v>
      </c>
      <c r="C77" s="187">
        <v>9202066.8000000007</v>
      </c>
      <c r="D77" s="187">
        <v>1432823.47</v>
      </c>
      <c r="E77" s="188">
        <v>15123297.4</v>
      </c>
    </row>
    <row r="78" spans="1:5">
      <c r="A78" s="186" t="s">
        <v>836</v>
      </c>
      <c r="B78" s="187">
        <v>6010578.1799999997</v>
      </c>
      <c r="C78" s="187">
        <v>325178.69</v>
      </c>
      <c r="D78" s="187">
        <v>613270.73</v>
      </c>
      <c r="E78" s="188">
        <v>5722486.1399999997</v>
      </c>
    </row>
    <row r="79" spans="1:5">
      <c r="A79" s="186" t="s">
        <v>837</v>
      </c>
      <c r="B79" s="187">
        <v>7167955.46</v>
      </c>
      <c r="C79" s="187">
        <v>2180670.61</v>
      </c>
      <c r="D79" s="187">
        <v>1966971.47</v>
      </c>
      <c r="E79" s="188">
        <v>7381654.5999999996</v>
      </c>
    </row>
    <row r="80" spans="1:5">
      <c r="A80" s="186" t="s">
        <v>838</v>
      </c>
      <c r="B80" s="187">
        <v>363900.9</v>
      </c>
      <c r="C80" s="187">
        <v>104322.6</v>
      </c>
      <c r="D80" s="187">
        <v>239110.97</v>
      </c>
      <c r="E80" s="188">
        <v>229112.53</v>
      </c>
    </row>
    <row r="81" spans="1:5">
      <c r="A81" s="186" t="s">
        <v>839</v>
      </c>
      <c r="B81" s="187">
        <v>1496195.12</v>
      </c>
      <c r="C81" s="187">
        <v>334786.92</v>
      </c>
      <c r="D81" s="187">
        <v>308823.45</v>
      </c>
      <c r="E81" s="188">
        <v>1522158.59</v>
      </c>
    </row>
    <row r="82" spans="1:5">
      <c r="A82" s="186" t="s">
        <v>840</v>
      </c>
      <c r="B82" s="187">
        <v>249345.94</v>
      </c>
      <c r="C82" s="187">
        <v>0.18</v>
      </c>
      <c r="D82" s="187">
        <v>4.4000000000000004</v>
      </c>
      <c r="E82" s="188">
        <v>249341.72</v>
      </c>
    </row>
    <row r="83" spans="1:5" ht="22.5">
      <c r="A83" s="189" t="s">
        <v>841</v>
      </c>
      <c r="B83" s="190">
        <v>3800.72</v>
      </c>
      <c r="C83" s="190">
        <v>0</v>
      </c>
      <c r="D83" s="190">
        <v>0</v>
      </c>
      <c r="E83" s="191">
        <v>3800.72</v>
      </c>
    </row>
    <row r="84" spans="1:5">
      <c r="A84" s="117" t="s">
        <v>128</v>
      </c>
      <c r="B84" s="109">
        <v>88880149762.399994</v>
      </c>
      <c r="C84" s="109">
        <v>101696374482.73</v>
      </c>
      <c r="D84" s="109">
        <v>93123071483.690002</v>
      </c>
      <c r="E84" s="118">
        <v>97453452761.440002</v>
      </c>
    </row>
    <row r="85" spans="1:5">
      <c r="A85" s="192" t="s">
        <v>842</v>
      </c>
      <c r="B85" s="108">
        <v>57853269086.059998</v>
      </c>
      <c r="C85" s="108">
        <v>66644976258.5</v>
      </c>
      <c r="D85" s="108">
        <v>57640258397.230003</v>
      </c>
      <c r="E85" s="153">
        <v>66857986947.330002</v>
      </c>
    </row>
    <row r="86" spans="1:5">
      <c r="A86" s="111" t="s">
        <v>843</v>
      </c>
      <c r="B86" s="193">
        <v>4689934112.4499998</v>
      </c>
      <c r="C86" s="193">
        <v>1130327615.7</v>
      </c>
      <c r="D86" s="193">
        <v>875416393.37</v>
      </c>
      <c r="E86" s="194">
        <v>4944845334.7799997</v>
      </c>
    </row>
    <row r="87" spans="1:5" ht="22.5">
      <c r="A87" s="111" t="s">
        <v>844</v>
      </c>
      <c r="B87" s="193">
        <v>16313972527.799999</v>
      </c>
      <c r="C87" s="193">
        <v>10624303060.09</v>
      </c>
      <c r="D87" s="193">
        <v>10206130301</v>
      </c>
      <c r="E87" s="194">
        <v>16732145286.889999</v>
      </c>
    </row>
    <row r="88" spans="1:5">
      <c r="A88" s="111" t="s">
        <v>845</v>
      </c>
      <c r="B88" s="193">
        <v>3373339.61</v>
      </c>
      <c r="C88" s="193">
        <v>5111665.53</v>
      </c>
      <c r="D88" s="193">
        <v>5850371.6100000003</v>
      </c>
      <c r="E88" s="194">
        <v>2634633.5299999998</v>
      </c>
    </row>
    <row r="89" spans="1:5">
      <c r="A89" s="111" t="s">
        <v>846</v>
      </c>
      <c r="B89" s="193">
        <v>177098194.13999999</v>
      </c>
      <c r="C89" s="193">
        <v>81630561.510000005</v>
      </c>
      <c r="D89" s="193">
        <v>66878350.460000001</v>
      </c>
      <c r="E89" s="194">
        <v>191850405.19</v>
      </c>
    </row>
    <row r="90" spans="1:5">
      <c r="A90" s="111" t="s">
        <v>847</v>
      </c>
      <c r="B90" s="193">
        <v>983855891.54999995</v>
      </c>
      <c r="C90" s="193">
        <v>490949178.79000002</v>
      </c>
      <c r="D90" s="193">
        <v>591460332.38</v>
      </c>
      <c r="E90" s="194">
        <v>883344737.95999897</v>
      </c>
    </row>
    <row r="91" spans="1:5" ht="22.5">
      <c r="A91" s="111" t="s">
        <v>848</v>
      </c>
      <c r="B91" s="193">
        <v>4742917792.97999</v>
      </c>
      <c r="C91" s="193">
        <v>2644831736.2199998</v>
      </c>
      <c r="D91" s="193">
        <v>2355496200.3000002</v>
      </c>
      <c r="E91" s="194">
        <v>5032253328.9000101</v>
      </c>
    </row>
    <row r="92" spans="1:5">
      <c r="A92" s="111" t="s">
        <v>849</v>
      </c>
      <c r="B92" s="193">
        <v>32111965.82</v>
      </c>
      <c r="C92" s="193">
        <v>36981286.880000003</v>
      </c>
      <c r="D92" s="193">
        <v>34323809.719999999</v>
      </c>
      <c r="E92" s="194">
        <v>34769442.979999997</v>
      </c>
    </row>
    <row r="93" spans="1:5" ht="22.5">
      <c r="A93" s="111" t="s">
        <v>850</v>
      </c>
      <c r="B93" s="193">
        <v>894466663.23000002</v>
      </c>
      <c r="C93" s="193">
        <v>41575966.170000002</v>
      </c>
      <c r="D93" s="193">
        <v>160054005.93000001</v>
      </c>
      <c r="E93" s="194">
        <v>775988623.47000003</v>
      </c>
    </row>
    <row r="94" spans="1:5">
      <c r="A94" s="111" t="s">
        <v>851</v>
      </c>
      <c r="B94" s="193">
        <v>1734266773.95</v>
      </c>
      <c r="C94" s="193">
        <v>430912802.82999998</v>
      </c>
      <c r="D94" s="193">
        <v>280147322.73000002</v>
      </c>
      <c r="E94" s="194">
        <v>1885032254.05</v>
      </c>
    </row>
    <row r="95" spans="1:5">
      <c r="A95" s="111" t="s">
        <v>852</v>
      </c>
      <c r="B95" s="193">
        <v>3167961.61</v>
      </c>
      <c r="C95" s="193">
        <v>826958.99</v>
      </c>
      <c r="D95" s="193">
        <v>349717.7</v>
      </c>
      <c r="E95" s="194">
        <v>3645202.9</v>
      </c>
    </row>
    <row r="96" spans="1:5">
      <c r="A96" s="111" t="s">
        <v>853</v>
      </c>
      <c r="B96" s="193">
        <v>147601124.06999999</v>
      </c>
      <c r="C96" s="193">
        <v>612040165.5</v>
      </c>
      <c r="D96" s="193">
        <v>589098265.77999997</v>
      </c>
      <c r="E96" s="194">
        <v>170543023.78999999</v>
      </c>
    </row>
    <row r="97" spans="1:5">
      <c r="A97" s="111" t="s">
        <v>854</v>
      </c>
      <c r="B97" s="193">
        <v>2619285987.0599999</v>
      </c>
      <c r="C97" s="193">
        <v>852474571.45000005</v>
      </c>
      <c r="D97" s="193">
        <v>954901282.60000002</v>
      </c>
      <c r="E97" s="194">
        <v>2516859275.9099998</v>
      </c>
    </row>
    <row r="98" spans="1:5">
      <c r="A98" s="111" t="s">
        <v>855</v>
      </c>
      <c r="B98" s="193">
        <v>967203869.21000004</v>
      </c>
      <c r="C98" s="193">
        <v>349840974.81</v>
      </c>
      <c r="D98" s="193">
        <v>428659940.45999998</v>
      </c>
      <c r="E98" s="194">
        <v>888384903.55999994</v>
      </c>
    </row>
    <row r="99" spans="1:5">
      <c r="A99" s="111" t="s">
        <v>856</v>
      </c>
      <c r="B99" s="193">
        <v>227364762.99000001</v>
      </c>
      <c r="C99" s="193">
        <v>129894408.64</v>
      </c>
      <c r="D99" s="193">
        <v>234588224.09</v>
      </c>
      <c r="E99" s="194">
        <v>122670947.54000001</v>
      </c>
    </row>
    <row r="100" spans="1:5">
      <c r="A100" s="111" t="s">
        <v>857</v>
      </c>
      <c r="B100" s="193">
        <v>570379035.66999996</v>
      </c>
      <c r="C100" s="193">
        <v>398671143.27999997</v>
      </c>
      <c r="D100" s="193">
        <v>475574308.27999997</v>
      </c>
      <c r="E100" s="194">
        <v>493475870.67000002</v>
      </c>
    </row>
    <row r="101" spans="1:5">
      <c r="A101" s="111" t="s">
        <v>858</v>
      </c>
      <c r="B101" s="193">
        <v>565480945.67999995</v>
      </c>
      <c r="C101" s="193">
        <v>394608745.44</v>
      </c>
      <c r="D101" s="193">
        <v>396603090.85000002</v>
      </c>
      <c r="E101" s="194">
        <v>563486600.26999998</v>
      </c>
    </row>
    <row r="102" spans="1:5">
      <c r="A102" s="111" t="s">
        <v>859</v>
      </c>
      <c r="B102" s="193">
        <v>200274632.56999999</v>
      </c>
      <c r="C102" s="193">
        <v>58647259.520000003</v>
      </c>
      <c r="D102" s="193">
        <v>91386423.299999997</v>
      </c>
      <c r="E102" s="194">
        <v>167535468.78999999</v>
      </c>
    </row>
    <row r="103" spans="1:5">
      <c r="A103" s="111" t="s">
        <v>860</v>
      </c>
      <c r="B103" s="193">
        <v>55423471.07</v>
      </c>
      <c r="C103" s="193">
        <v>141503146.44</v>
      </c>
      <c r="D103" s="193">
        <v>81851706.930000007</v>
      </c>
      <c r="E103" s="194">
        <v>115074910.58</v>
      </c>
    </row>
    <row r="104" spans="1:5">
      <c r="A104" s="111" t="s">
        <v>861</v>
      </c>
      <c r="B104" s="193">
        <v>520156176.61000001</v>
      </c>
      <c r="C104" s="193">
        <v>1380850931.8900001</v>
      </c>
      <c r="D104" s="193">
        <v>1064549229.74</v>
      </c>
      <c r="E104" s="194">
        <v>836457878.75999999</v>
      </c>
    </row>
    <row r="105" spans="1:5">
      <c r="A105" s="111" t="s">
        <v>862</v>
      </c>
      <c r="B105" s="193">
        <v>200857332.94</v>
      </c>
      <c r="C105" s="193">
        <v>104611352.70999999</v>
      </c>
      <c r="D105" s="193">
        <v>166663833.33000001</v>
      </c>
      <c r="E105" s="194">
        <v>138804852.31999999</v>
      </c>
    </row>
    <row r="106" spans="1:5">
      <c r="A106" s="111" t="s">
        <v>863</v>
      </c>
      <c r="B106" s="193">
        <v>13415432.1</v>
      </c>
      <c r="C106" s="193">
        <v>117317145.68000001</v>
      </c>
      <c r="D106" s="193">
        <v>95156988.579999998</v>
      </c>
      <c r="E106" s="194">
        <v>35575589.200000003</v>
      </c>
    </row>
    <row r="107" spans="1:5">
      <c r="A107" s="111" t="s">
        <v>864</v>
      </c>
      <c r="B107" s="193">
        <v>407696937.39999998</v>
      </c>
      <c r="C107" s="193">
        <v>992987932.34000003</v>
      </c>
      <c r="D107" s="193">
        <v>1148765299.1199999</v>
      </c>
      <c r="E107" s="194">
        <v>251919570.62</v>
      </c>
    </row>
    <row r="108" spans="1:5">
      <c r="A108" s="111" t="s">
        <v>865</v>
      </c>
      <c r="B108" s="193">
        <v>1429601428.8800001</v>
      </c>
      <c r="C108" s="193">
        <v>268184795.34999999</v>
      </c>
      <c r="D108" s="193">
        <v>350617753.08999997</v>
      </c>
      <c r="E108" s="194">
        <v>1347168471.1400001</v>
      </c>
    </row>
    <row r="109" spans="1:5">
      <c r="A109" s="111" t="s">
        <v>866</v>
      </c>
      <c r="B109" s="193">
        <v>117767207.76000001</v>
      </c>
      <c r="C109" s="193">
        <v>111043847.7</v>
      </c>
      <c r="D109" s="193">
        <v>153016912.24000001</v>
      </c>
      <c r="E109" s="194">
        <v>75794143.219999999</v>
      </c>
    </row>
    <row r="110" spans="1:5">
      <c r="A110" s="111" t="s">
        <v>867</v>
      </c>
      <c r="B110" s="193">
        <v>223526840.69999999</v>
      </c>
      <c r="C110" s="193">
        <v>248854590.00999999</v>
      </c>
      <c r="D110" s="193">
        <v>297339623.44</v>
      </c>
      <c r="E110" s="194">
        <v>175041807.27000001</v>
      </c>
    </row>
    <row r="111" spans="1:5">
      <c r="A111" s="111" t="s">
        <v>868</v>
      </c>
      <c r="B111" s="193">
        <v>427666449.13999999</v>
      </c>
      <c r="C111" s="193">
        <v>186195130.41999999</v>
      </c>
      <c r="D111" s="193">
        <v>178713085.63</v>
      </c>
      <c r="E111" s="194">
        <v>435148493.93000001</v>
      </c>
    </row>
    <row r="112" spans="1:5">
      <c r="A112" s="111" t="s">
        <v>869</v>
      </c>
      <c r="B112" s="193">
        <v>1633006112.6700001</v>
      </c>
      <c r="C112" s="193">
        <v>1553021273.5699999</v>
      </c>
      <c r="D112" s="193">
        <v>1275955262.8599999</v>
      </c>
      <c r="E112" s="194">
        <v>1910072123.3800001</v>
      </c>
    </row>
    <row r="113" spans="1:5">
      <c r="A113" s="111" t="s">
        <v>870</v>
      </c>
      <c r="B113" s="193">
        <v>2564583881.1399999</v>
      </c>
      <c r="C113" s="193">
        <v>990548505.59000003</v>
      </c>
      <c r="D113" s="193">
        <v>872372752.54999995</v>
      </c>
      <c r="E113" s="194">
        <v>2682759634.1799998</v>
      </c>
    </row>
    <row r="114" spans="1:5">
      <c r="A114" s="111" t="s">
        <v>871</v>
      </c>
      <c r="B114" s="193">
        <v>292013512.61000001</v>
      </c>
      <c r="C114" s="193">
        <v>78316970.519999996</v>
      </c>
      <c r="D114" s="193">
        <v>85101912.209999993</v>
      </c>
      <c r="E114" s="194">
        <v>285228570.92000002</v>
      </c>
    </row>
    <row r="115" spans="1:5">
      <c r="A115" s="111" t="s">
        <v>872</v>
      </c>
      <c r="B115" s="193">
        <v>2553640473.48</v>
      </c>
      <c r="C115" s="193">
        <v>2409680615.7600002</v>
      </c>
      <c r="D115" s="193">
        <v>1029822621.39</v>
      </c>
      <c r="E115" s="194">
        <v>3933498467.8499999</v>
      </c>
    </row>
    <row r="116" spans="1:5">
      <c r="A116" s="111" t="s">
        <v>873</v>
      </c>
      <c r="B116" s="193">
        <v>812221780.92999995</v>
      </c>
      <c r="C116" s="193">
        <v>3627129725.3299999</v>
      </c>
      <c r="D116" s="193">
        <v>3796104270.71</v>
      </c>
      <c r="E116" s="194">
        <v>643247235.54999995</v>
      </c>
    </row>
    <row r="117" spans="1:5">
      <c r="A117" s="111" t="s">
        <v>874</v>
      </c>
      <c r="B117" s="193">
        <v>638909945.88999999</v>
      </c>
      <c r="C117" s="193">
        <v>1878076633.1300001</v>
      </c>
      <c r="D117" s="193">
        <v>1247102955.8800001</v>
      </c>
      <c r="E117" s="194">
        <v>1269883623.1400001</v>
      </c>
    </row>
    <row r="118" spans="1:5">
      <c r="A118" s="189" t="s">
        <v>875</v>
      </c>
      <c r="B118" s="190">
        <v>11090026522.35</v>
      </c>
      <c r="C118" s="190">
        <v>34273025560.709999</v>
      </c>
      <c r="D118" s="190">
        <v>28050205848.970001</v>
      </c>
      <c r="E118" s="191">
        <v>17312846234.09</v>
      </c>
    </row>
    <row r="119" spans="1:5">
      <c r="A119" s="192" t="s">
        <v>876</v>
      </c>
      <c r="B119" s="108">
        <v>15386201712.68</v>
      </c>
      <c r="C119" s="108">
        <v>33705050372.380001</v>
      </c>
      <c r="D119" s="108">
        <v>31970310788.349998</v>
      </c>
      <c r="E119" s="153">
        <v>17120941296.709999</v>
      </c>
    </row>
    <row r="120" spans="1:5">
      <c r="A120" s="111" t="s">
        <v>877</v>
      </c>
      <c r="B120" s="193">
        <v>282.79000000000002</v>
      </c>
      <c r="C120" s="193">
        <v>0</v>
      </c>
      <c r="D120" s="193">
        <v>0</v>
      </c>
      <c r="E120" s="194">
        <v>282.79000000000002</v>
      </c>
    </row>
    <row r="121" spans="1:5">
      <c r="A121" s="111" t="s">
        <v>878</v>
      </c>
      <c r="B121" s="193">
        <v>114614095.09</v>
      </c>
      <c r="C121" s="193">
        <v>6704364.1600000001</v>
      </c>
      <c r="D121" s="193">
        <v>3833344.42</v>
      </c>
      <c r="E121" s="194">
        <v>117485114.83</v>
      </c>
    </row>
    <row r="122" spans="1:5">
      <c r="A122" s="111" t="s">
        <v>879</v>
      </c>
      <c r="B122" s="193">
        <v>30168199.379999999</v>
      </c>
      <c r="C122" s="193">
        <v>68446.31</v>
      </c>
      <c r="D122" s="193">
        <v>1482984.38</v>
      </c>
      <c r="E122" s="194">
        <v>28753661.309999999</v>
      </c>
    </row>
    <row r="123" spans="1:5">
      <c r="A123" s="111" t="s">
        <v>880</v>
      </c>
      <c r="B123" s="193">
        <v>12364370.550000001</v>
      </c>
      <c r="C123" s="193">
        <v>33289918.960000001</v>
      </c>
      <c r="D123" s="193">
        <v>37754769</v>
      </c>
      <c r="E123" s="194">
        <v>7899520.5099999998</v>
      </c>
    </row>
    <row r="124" spans="1:5">
      <c r="A124" s="111" t="s">
        <v>852</v>
      </c>
      <c r="B124" s="193">
        <v>14841813804.23</v>
      </c>
      <c r="C124" s="193">
        <v>33609931846.240002</v>
      </c>
      <c r="D124" s="193">
        <v>31843694658.529999</v>
      </c>
      <c r="E124" s="194">
        <v>16608050991.940001</v>
      </c>
    </row>
    <row r="125" spans="1:5" ht="22.5">
      <c r="A125" s="189" t="s">
        <v>881</v>
      </c>
      <c r="B125" s="190">
        <v>387240960.63999999</v>
      </c>
      <c r="C125" s="190">
        <v>55055796.710000001</v>
      </c>
      <c r="D125" s="190">
        <v>83545032.019999996</v>
      </c>
      <c r="E125" s="191">
        <v>358751725.32999998</v>
      </c>
    </row>
    <row r="126" spans="1:5">
      <c r="A126" s="192" t="s">
        <v>882</v>
      </c>
      <c r="B126" s="108">
        <v>10883462912.67</v>
      </c>
      <c r="C126" s="108">
        <v>956271008.05999994</v>
      </c>
      <c r="D126" s="108">
        <v>3071297629.1900001</v>
      </c>
      <c r="E126" s="153">
        <v>8768436291.5400009</v>
      </c>
    </row>
    <row r="127" spans="1:5">
      <c r="A127" s="111" t="s">
        <v>883</v>
      </c>
      <c r="B127" s="193">
        <v>55966212.729999997</v>
      </c>
      <c r="C127" s="193">
        <v>27113130.530000001</v>
      </c>
      <c r="D127" s="193">
        <v>30453956.82</v>
      </c>
      <c r="E127" s="194">
        <v>52625386.439999998</v>
      </c>
    </row>
    <row r="128" spans="1:5">
      <c r="A128" s="111" t="s">
        <v>884</v>
      </c>
      <c r="B128" s="193">
        <v>10130750291.23</v>
      </c>
      <c r="C128" s="193">
        <v>732873743.21000004</v>
      </c>
      <c r="D128" s="193">
        <v>2834565088.3600001</v>
      </c>
      <c r="E128" s="194">
        <v>8029058946.0799999</v>
      </c>
    </row>
    <row r="129" spans="1:5">
      <c r="A129" s="111" t="s">
        <v>885</v>
      </c>
      <c r="B129" s="193">
        <v>3237675.58</v>
      </c>
      <c r="C129" s="193">
        <v>283973.25</v>
      </c>
      <c r="D129" s="193">
        <v>229101.79</v>
      </c>
      <c r="E129" s="194">
        <v>3292547.04</v>
      </c>
    </row>
    <row r="130" spans="1:5">
      <c r="A130" s="111" t="s">
        <v>886</v>
      </c>
      <c r="B130" s="193">
        <v>693470430.64999998</v>
      </c>
      <c r="C130" s="193">
        <v>196000161.06999999</v>
      </c>
      <c r="D130" s="193">
        <v>206049482.22</v>
      </c>
      <c r="E130" s="194">
        <v>683421109.5</v>
      </c>
    </row>
    <row r="131" spans="1:5">
      <c r="A131" s="189" t="s">
        <v>847</v>
      </c>
      <c r="B131" s="190">
        <v>38302.480000000003</v>
      </c>
      <c r="C131" s="190">
        <v>0</v>
      </c>
      <c r="D131" s="190">
        <v>0</v>
      </c>
      <c r="E131" s="191">
        <v>38302.480000000003</v>
      </c>
    </row>
    <row r="132" spans="1:5">
      <c r="A132" s="192" t="s">
        <v>887</v>
      </c>
      <c r="B132" s="108">
        <v>4757216050.9899998</v>
      </c>
      <c r="C132" s="108">
        <v>390076843.79000002</v>
      </c>
      <c r="D132" s="108">
        <v>441204668.92000002</v>
      </c>
      <c r="E132" s="153">
        <v>4706088225.8599997</v>
      </c>
    </row>
    <row r="133" spans="1:5">
      <c r="A133" s="111" t="s">
        <v>888</v>
      </c>
      <c r="B133" s="193">
        <v>2432027308.8899999</v>
      </c>
      <c r="C133" s="193">
        <v>192267124.81</v>
      </c>
      <c r="D133" s="193">
        <v>140668283.43000001</v>
      </c>
      <c r="E133" s="194">
        <v>2483626150.27</v>
      </c>
    </row>
    <row r="134" spans="1:5">
      <c r="A134" s="111" t="s">
        <v>889</v>
      </c>
      <c r="B134" s="193">
        <v>237630224.31999999</v>
      </c>
      <c r="C134" s="193">
        <v>7628433.2999999998</v>
      </c>
      <c r="D134" s="193">
        <v>20976198.699999999</v>
      </c>
      <c r="E134" s="194">
        <v>224282458.91999999</v>
      </c>
    </row>
    <row r="135" spans="1:5">
      <c r="A135" s="111" t="s">
        <v>890</v>
      </c>
      <c r="B135" s="193">
        <v>5401467.7800000003</v>
      </c>
      <c r="C135" s="193">
        <v>121277.22</v>
      </c>
      <c r="D135" s="193">
        <v>1684789.63</v>
      </c>
      <c r="E135" s="194">
        <v>3837955.37</v>
      </c>
    </row>
    <row r="136" spans="1:5">
      <c r="A136" s="111" t="s">
        <v>891</v>
      </c>
      <c r="B136" s="193">
        <v>6833472.7999999998</v>
      </c>
      <c r="C136" s="193">
        <v>1146138.69</v>
      </c>
      <c r="D136" s="193">
        <v>2399936.85</v>
      </c>
      <c r="E136" s="194">
        <v>5579674.6399999997</v>
      </c>
    </row>
    <row r="137" spans="1:5">
      <c r="A137" s="111" t="s">
        <v>892</v>
      </c>
      <c r="B137" s="193">
        <v>78834463.939999998</v>
      </c>
      <c r="C137" s="193">
        <v>18473492.870000001</v>
      </c>
      <c r="D137" s="193">
        <v>20468362.879999999</v>
      </c>
      <c r="E137" s="194">
        <v>76839593.930000007</v>
      </c>
    </row>
    <row r="138" spans="1:5">
      <c r="A138" s="111" t="s">
        <v>893</v>
      </c>
      <c r="B138" s="193">
        <v>1843074620.1800001</v>
      </c>
      <c r="C138" s="193">
        <v>150747515.84999999</v>
      </c>
      <c r="D138" s="193">
        <v>207509299.59</v>
      </c>
      <c r="E138" s="194">
        <v>1786312836.4400001</v>
      </c>
    </row>
    <row r="139" spans="1:5">
      <c r="A139" s="189" t="s">
        <v>894</v>
      </c>
      <c r="B139" s="190">
        <v>95012532.420000002</v>
      </c>
      <c r="C139" s="190">
        <v>17440647.539999999</v>
      </c>
      <c r="D139" s="190">
        <v>40166472.469999999</v>
      </c>
      <c r="E139" s="191">
        <v>72286707.489999995</v>
      </c>
    </row>
    <row r="140" spans="1:5">
      <c r="A140" s="111" t="s">
        <v>895</v>
      </c>
      <c r="B140" s="193">
        <v>75243.25</v>
      </c>
      <c r="C140" s="193">
        <v>238402.77</v>
      </c>
      <c r="D140" s="193">
        <v>160237.64000000001</v>
      </c>
      <c r="E140" s="194">
        <v>153408.38</v>
      </c>
    </row>
    <row r="141" spans="1:5">
      <c r="A141" s="189" t="s">
        <v>896</v>
      </c>
      <c r="B141" s="190">
        <v>47632022.310000002</v>
      </c>
      <c r="C141" s="190">
        <v>1338421.5</v>
      </c>
      <c r="D141" s="190">
        <v>6201791.8600000003</v>
      </c>
      <c r="E141" s="191">
        <v>42768651.950000003</v>
      </c>
    </row>
    <row r="142" spans="1:5">
      <c r="A142" s="114" t="s">
        <v>897</v>
      </c>
      <c r="B142" s="195">
        <v>10694695.1</v>
      </c>
      <c r="C142" s="195">
        <v>675389.24</v>
      </c>
      <c r="D142" s="195">
        <v>969295.87</v>
      </c>
      <c r="E142" s="196">
        <v>10400788.470000001</v>
      </c>
    </row>
  </sheetData>
  <pageMargins left="0.7" right="0.7" top="0.75" bottom="0.75" header="0.3" footer="0.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4"/>
  <sheetViews>
    <sheetView showGridLines="0" workbookViewId="0">
      <selection activeCell="A5" sqref="A5:E14"/>
    </sheetView>
  </sheetViews>
  <sheetFormatPr defaultColWidth="20.28515625" defaultRowHeight="34.5" customHeight="1"/>
  <cols>
    <col min="1" max="1" width="31" style="6" customWidth="1"/>
    <col min="2" max="2" width="20.42578125" style="6" customWidth="1"/>
    <col min="3" max="3" width="20" style="6" customWidth="1"/>
    <col min="4" max="4" width="19.140625" style="6" customWidth="1"/>
    <col min="5" max="5" width="20.140625" style="6" customWidth="1"/>
    <col min="6" max="16384" width="20.28515625" style="6"/>
  </cols>
  <sheetData>
    <row r="1" spans="1:5" ht="12">
      <c r="A1" s="92" t="s">
        <v>233</v>
      </c>
      <c r="B1" s="104"/>
      <c r="C1" s="104"/>
      <c r="D1" s="104"/>
      <c r="E1" s="104"/>
    </row>
    <row r="2" spans="1:5" ht="11.25">
      <c r="A2" s="104"/>
      <c r="B2" s="104"/>
      <c r="C2" s="104"/>
      <c r="D2" s="104"/>
      <c r="E2" s="104"/>
    </row>
    <row r="3" spans="1:5" ht="17.25" customHeight="1">
      <c r="A3" s="104"/>
      <c r="B3" s="96" t="s">
        <v>898</v>
      </c>
      <c r="C3" s="104"/>
      <c r="D3" s="104"/>
      <c r="E3" s="104"/>
    </row>
    <row r="4" spans="1:5" ht="18" customHeight="1">
      <c r="A4" s="105"/>
      <c r="B4" s="104"/>
      <c r="C4" s="104"/>
      <c r="D4" s="104"/>
      <c r="E4" s="104"/>
    </row>
    <row r="5" spans="1:5" ht="15" customHeight="1">
      <c r="A5" s="229" t="s">
        <v>70</v>
      </c>
      <c r="B5" s="202" t="s">
        <v>71</v>
      </c>
      <c r="C5" s="228" t="s">
        <v>72</v>
      </c>
      <c r="D5" s="228"/>
      <c r="E5" s="24" t="s">
        <v>71</v>
      </c>
    </row>
    <row r="6" spans="1:5" ht="22.5">
      <c r="A6" s="230"/>
      <c r="B6" s="25" t="s">
        <v>769</v>
      </c>
      <c r="C6" s="26" t="s">
        <v>79</v>
      </c>
      <c r="D6" s="26" t="s">
        <v>80</v>
      </c>
      <c r="E6" s="27" t="s">
        <v>900</v>
      </c>
    </row>
    <row r="7" spans="1:5" ht="16.5" customHeight="1">
      <c r="A7" s="10" t="s">
        <v>73</v>
      </c>
      <c r="B7" s="7">
        <v>1496676.6399999987</v>
      </c>
      <c r="C7" s="7">
        <v>2185929.2599999998</v>
      </c>
      <c r="D7" s="7">
        <v>1736700.1</v>
      </c>
      <c r="E7" s="8">
        <f>B7+C7-D7</f>
        <v>1945905.7999999984</v>
      </c>
    </row>
    <row r="8" spans="1:5" ht="16.5" customHeight="1">
      <c r="A8" s="10" t="s">
        <v>74</v>
      </c>
      <c r="B8" s="7">
        <v>4887603.3099999996</v>
      </c>
      <c r="C8" s="7">
        <v>1897089.54</v>
      </c>
      <c r="D8" s="7">
        <v>4887603.3099999996</v>
      </c>
      <c r="E8" s="8">
        <f t="shared" ref="E8:E13" si="0">B8+C8-D8</f>
        <v>1897089.54</v>
      </c>
    </row>
    <row r="9" spans="1:5" ht="16.5" customHeight="1">
      <c r="A9" s="10" t="s">
        <v>75</v>
      </c>
      <c r="B9" s="7">
        <v>28224678.219999999</v>
      </c>
      <c r="C9" s="7">
        <v>38833210.810000002</v>
      </c>
      <c r="D9" s="7">
        <v>51968560.219999999</v>
      </c>
      <c r="E9" s="8">
        <f t="shared" si="0"/>
        <v>15089328.810000002</v>
      </c>
    </row>
    <row r="10" spans="1:5" ht="16.5" customHeight="1">
      <c r="A10" s="10" t="s">
        <v>76</v>
      </c>
      <c r="B10" s="7">
        <v>57827154.979999959</v>
      </c>
      <c r="C10" s="7">
        <v>60489735.670000002</v>
      </c>
      <c r="D10" s="7">
        <v>57827154.979999997</v>
      </c>
      <c r="E10" s="8">
        <f t="shared" si="0"/>
        <v>60489735.669999965</v>
      </c>
    </row>
    <row r="11" spans="1:5" ht="16.5" customHeight="1">
      <c r="A11" s="10" t="s">
        <v>77</v>
      </c>
      <c r="B11" s="7">
        <v>2461835772.02</v>
      </c>
      <c r="C11" s="7">
        <v>596171954.25999999</v>
      </c>
      <c r="D11" s="7">
        <v>750355549.78999996</v>
      </c>
      <c r="E11" s="8">
        <f t="shared" si="0"/>
        <v>2307652176.4899998</v>
      </c>
    </row>
    <row r="12" spans="1:5" ht="16.5" hidden="1" customHeight="1">
      <c r="A12" s="10"/>
      <c r="B12" s="7">
        <v>0</v>
      </c>
      <c r="C12" s="7">
        <v>0</v>
      </c>
      <c r="D12" s="7">
        <v>0</v>
      </c>
      <c r="E12" s="8">
        <f t="shared" si="0"/>
        <v>0</v>
      </c>
    </row>
    <row r="13" spans="1:5" ht="16.5" customHeight="1">
      <c r="A13" s="10" t="s">
        <v>63</v>
      </c>
      <c r="B13" s="7">
        <v>1272189.8099999996</v>
      </c>
      <c r="C13" s="7">
        <v>423454.19</v>
      </c>
      <c r="D13" s="7">
        <v>1313436.94</v>
      </c>
      <c r="E13" s="8">
        <f t="shared" si="0"/>
        <v>382207.05999999959</v>
      </c>
    </row>
    <row r="14" spans="1:5" ht="25.5" customHeight="1">
      <c r="A14" s="3" t="s">
        <v>62</v>
      </c>
      <c r="B14" s="162">
        <f>SUM(B7:B13)</f>
        <v>2555544074.98</v>
      </c>
      <c r="C14" s="162">
        <f>SUM(C7:C13)</f>
        <v>700001373.73000002</v>
      </c>
      <c r="D14" s="162">
        <f t="shared" ref="D14" si="1">SUM(D7:D13)</f>
        <v>868089005.34000003</v>
      </c>
      <c r="E14" s="9">
        <f>B14+C14-D14</f>
        <v>2387456443.3699999</v>
      </c>
    </row>
  </sheetData>
  <mergeCells count="2">
    <mergeCell ref="C5:D5"/>
    <mergeCell ref="A5:A6"/>
  </mergeCells>
  <pageMargins left="0.7" right="0.7" top="0.75" bottom="0.75" header="0.3" footer="0.3"/>
  <pageSetup paperSize="9" orientation="portrait" verticalDpi="59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27"/>
  <sheetViews>
    <sheetView showGridLines="0" zoomScaleNormal="100" workbookViewId="0">
      <selection activeCell="G25" sqref="G25"/>
    </sheetView>
  </sheetViews>
  <sheetFormatPr defaultRowHeight="11.25"/>
  <cols>
    <col min="1" max="1" width="42.5703125" style="4" bestFit="1" customWidth="1"/>
    <col min="2" max="2" width="16" style="4" bestFit="1" customWidth="1"/>
    <col min="3" max="3" width="16.5703125" style="4" bestFit="1" customWidth="1"/>
    <col min="4" max="4" width="18" style="4" customWidth="1"/>
    <col min="5" max="16384" width="9.140625" style="4"/>
  </cols>
  <sheetData>
    <row r="1" spans="1:4" ht="12">
      <c r="A1" s="106" t="s">
        <v>234</v>
      </c>
      <c r="B1" s="107"/>
      <c r="C1" s="107"/>
      <c r="D1" s="107"/>
    </row>
    <row r="2" spans="1:4">
      <c r="A2" s="107"/>
      <c r="B2" s="107"/>
      <c r="C2" s="107"/>
      <c r="D2" s="107"/>
    </row>
    <row r="3" spans="1:4" ht="12">
      <c r="A3" s="92"/>
      <c r="B3" s="96" t="s">
        <v>898</v>
      </c>
      <c r="C3" s="107"/>
      <c r="D3" s="107"/>
    </row>
    <row r="4" spans="1:4" ht="15" customHeight="1">
      <c r="A4" s="105"/>
      <c r="B4" s="107"/>
      <c r="C4" s="107"/>
      <c r="D4" s="107"/>
    </row>
    <row r="5" spans="1:4" s="12" customFormat="1" ht="33.75">
      <c r="A5" s="28" t="s">
        <v>64</v>
      </c>
      <c r="B5" s="29" t="s">
        <v>78</v>
      </c>
      <c r="C5" s="29" t="s">
        <v>901</v>
      </c>
      <c r="D5" s="30" t="s">
        <v>81</v>
      </c>
    </row>
    <row r="6" spans="1:4" ht="15" customHeight="1">
      <c r="A6" s="13" t="s">
        <v>65</v>
      </c>
      <c r="B6" s="14">
        <v>3731737.2</v>
      </c>
      <c r="C6" s="14">
        <v>0</v>
      </c>
      <c r="D6" s="15">
        <f>B6+C6</f>
        <v>3731737.2</v>
      </c>
    </row>
    <row r="7" spans="1:4" ht="15" customHeight="1">
      <c r="A7" s="13" t="s">
        <v>66</v>
      </c>
      <c r="B7" s="14">
        <v>13623680</v>
      </c>
      <c r="C7" s="14">
        <v>0</v>
      </c>
      <c r="D7" s="15">
        <f t="shared" ref="D7:D15" si="0">B7+C7</f>
        <v>13623680</v>
      </c>
    </row>
    <row r="8" spans="1:4" ht="15" customHeight="1">
      <c r="A8" s="22">
        <v>2</v>
      </c>
      <c r="B8" s="14">
        <v>1690808304</v>
      </c>
      <c r="C8" s="14">
        <v>3500000</v>
      </c>
      <c r="D8" s="15">
        <f t="shared" si="0"/>
        <v>1694308304</v>
      </c>
    </row>
    <row r="9" spans="1:4" ht="15" customHeight="1">
      <c r="A9" s="22">
        <v>1</v>
      </c>
      <c r="B9" s="14">
        <v>1639992627</v>
      </c>
      <c r="C9" s="14">
        <v>1620000</v>
      </c>
      <c r="D9" s="15">
        <f t="shared" si="0"/>
        <v>1641612627</v>
      </c>
    </row>
    <row r="10" spans="1:4" ht="15" customHeight="1">
      <c r="A10" s="22">
        <v>0.5</v>
      </c>
      <c r="B10" s="14">
        <v>619219156.5</v>
      </c>
      <c r="C10" s="14">
        <v>691200</v>
      </c>
      <c r="D10" s="15">
        <f t="shared" si="0"/>
        <v>619910356.5</v>
      </c>
    </row>
    <row r="11" spans="1:4" ht="15" customHeight="1">
      <c r="A11" s="22">
        <v>0.2</v>
      </c>
      <c r="B11" s="14">
        <v>348996344.40000004</v>
      </c>
      <c r="C11" s="14">
        <v>544000</v>
      </c>
      <c r="D11" s="15">
        <f t="shared" si="0"/>
        <v>349540344.40000004</v>
      </c>
    </row>
    <row r="12" spans="1:4" ht="15" customHeight="1">
      <c r="A12" s="22">
        <v>0.1</v>
      </c>
      <c r="B12" s="14">
        <v>224877132</v>
      </c>
      <c r="C12" s="14">
        <v>495000</v>
      </c>
      <c r="D12" s="15">
        <f t="shared" si="0"/>
        <v>225372132</v>
      </c>
    </row>
    <row r="13" spans="1:4" ht="15" customHeight="1">
      <c r="A13" s="22">
        <v>0.05</v>
      </c>
      <c r="B13" s="14">
        <v>119422550.5</v>
      </c>
      <c r="C13" s="14">
        <v>648000</v>
      </c>
      <c r="D13" s="15">
        <f t="shared" si="0"/>
        <v>120070550.5</v>
      </c>
    </row>
    <row r="14" spans="1:4" ht="15" customHeight="1">
      <c r="A14" s="22">
        <v>0.02</v>
      </c>
      <c r="B14" s="14">
        <v>59996751.68</v>
      </c>
      <c r="C14" s="14">
        <v>0</v>
      </c>
      <c r="D14" s="15">
        <f t="shared" si="0"/>
        <v>59996751.68</v>
      </c>
    </row>
    <row r="15" spans="1:4" ht="15" customHeight="1">
      <c r="A15" s="22">
        <v>0.01</v>
      </c>
      <c r="B15" s="14">
        <v>38836576.980000004</v>
      </c>
      <c r="C15" s="14">
        <v>0</v>
      </c>
      <c r="D15" s="15">
        <f t="shared" si="0"/>
        <v>38836576.980000004</v>
      </c>
    </row>
    <row r="16" spans="1:4" ht="25.5" customHeight="1">
      <c r="A16" s="17" t="s">
        <v>62</v>
      </c>
      <c r="B16" s="18">
        <f>SUM(B6:B15)</f>
        <v>4759504860.2599993</v>
      </c>
      <c r="C16" s="18">
        <f>SUM(C6:C15)</f>
        <v>7498200</v>
      </c>
      <c r="D16" s="19">
        <f>SUM(D6:D15)</f>
        <v>4767003060.2599993</v>
      </c>
    </row>
    <row r="18" spans="1:4">
      <c r="A18" s="16" t="s">
        <v>69</v>
      </c>
    </row>
    <row r="20" spans="1:4" ht="39.75" customHeight="1">
      <c r="A20" s="203" t="s">
        <v>67</v>
      </c>
      <c r="B20" s="29" t="s">
        <v>78</v>
      </c>
      <c r="C20" s="29" t="s">
        <v>901</v>
      </c>
      <c r="D20" s="30" t="s">
        <v>81</v>
      </c>
    </row>
    <row r="21" spans="1:4" ht="15" customHeight="1">
      <c r="A21" s="20" t="s">
        <v>657</v>
      </c>
      <c r="B21" s="5">
        <v>453300</v>
      </c>
      <c r="C21" s="5">
        <v>0</v>
      </c>
      <c r="D21" s="21">
        <f>B21+C21</f>
        <v>453300</v>
      </c>
    </row>
    <row r="22" spans="1:4" ht="15" customHeight="1">
      <c r="A22" s="20" t="s">
        <v>88</v>
      </c>
      <c r="B22" s="11">
        <v>3893380</v>
      </c>
      <c r="C22" s="5">
        <v>0</v>
      </c>
      <c r="D22" s="21">
        <f t="shared" ref="D22:D26" si="1">B22+C22</f>
        <v>3893380</v>
      </c>
    </row>
    <row r="23" spans="1:4" ht="15" customHeight="1">
      <c r="A23" s="20" t="s">
        <v>68</v>
      </c>
      <c r="B23" s="11">
        <v>5789320</v>
      </c>
      <c r="C23" s="5">
        <v>0</v>
      </c>
      <c r="D23" s="21">
        <f t="shared" si="1"/>
        <v>5789320</v>
      </c>
    </row>
    <row r="24" spans="1:4" ht="15" customHeight="1">
      <c r="A24" s="20" t="s">
        <v>757</v>
      </c>
      <c r="B24" s="11">
        <v>11500</v>
      </c>
      <c r="C24" s="5">
        <v>0</v>
      </c>
      <c r="D24" s="21">
        <v>11500</v>
      </c>
    </row>
    <row r="25" spans="1:4" ht="15" customHeight="1">
      <c r="A25" s="20" t="s">
        <v>658</v>
      </c>
      <c r="B25" s="11">
        <v>1671880</v>
      </c>
      <c r="C25" s="5">
        <v>0</v>
      </c>
      <c r="D25" s="21">
        <f t="shared" si="1"/>
        <v>1671880</v>
      </c>
    </row>
    <row r="26" spans="1:4" ht="25.5" customHeight="1">
      <c r="A26" s="20" t="s">
        <v>659</v>
      </c>
      <c r="B26" s="11">
        <v>1804300</v>
      </c>
      <c r="C26" s="5">
        <v>0</v>
      </c>
      <c r="D26" s="21">
        <f t="shared" si="1"/>
        <v>1804300</v>
      </c>
    </row>
    <row r="27" spans="1:4" ht="18.75" customHeight="1">
      <c r="A27" s="17" t="s">
        <v>62</v>
      </c>
      <c r="B27" s="18">
        <f>SUM(B21:B26)</f>
        <v>13623680</v>
      </c>
      <c r="C27" s="18">
        <f>SUM(C21:C26)</f>
        <v>0</v>
      </c>
      <c r="D27" s="23">
        <f>SUM(D21:D26)</f>
        <v>13623680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2"/>
  <sheetViews>
    <sheetView showGridLines="0" workbookViewId="0">
      <selection activeCell="C21" sqref="C21"/>
    </sheetView>
  </sheetViews>
  <sheetFormatPr defaultRowHeight="12.75"/>
  <cols>
    <col min="1" max="1" width="23.42578125" customWidth="1"/>
    <col min="2" max="2" width="20.42578125" customWidth="1"/>
    <col min="3" max="3" width="22" customWidth="1"/>
    <col min="4" max="4" width="21.85546875" customWidth="1"/>
    <col min="5" max="5" width="19.140625" customWidth="1"/>
    <col min="7" max="7" width="16.5703125" bestFit="1" customWidth="1"/>
    <col min="8" max="9" width="17.7109375" bestFit="1" customWidth="1"/>
    <col min="10" max="10" width="16.5703125" bestFit="1" customWidth="1"/>
  </cols>
  <sheetData>
    <row r="1" spans="1:5">
      <c r="A1" s="92" t="s">
        <v>224</v>
      </c>
      <c r="B1" s="93"/>
      <c r="C1" s="93"/>
    </row>
    <row r="2" spans="1:5">
      <c r="A2" s="93"/>
      <c r="B2" s="93"/>
      <c r="C2" s="93"/>
    </row>
    <row r="3" spans="1:5">
      <c r="A3" s="93"/>
      <c r="B3" s="92" t="s">
        <v>898</v>
      </c>
      <c r="C3" s="93"/>
    </row>
    <row r="4" spans="1:5" ht="15">
      <c r="A4" s="2"/>
    </row>
    <row r="5" spans="1:5" ht="30" customHeight="1">
      <c r="A5" s="197" t="s">
        <v>18</v>
      </c>
      <c r="B5" s="45" t="s">
        <v>768</v>
      </c>
      <c r="C5" s="45" t="s">
        <v>6</v>
      </c>
      <c r="D5" s="45" t="s">
        <v>7</v>
      </c>
      <c r="E5" s="198" t="s">
        <v>899</v>
      </c>
    </row>
    <row r="6" spans="1:5" ht="33" customHeight="1">
      <c r="A6" s="31" t="s">
        <v>19</v>
      </c>
      <c r="B6" s="32"/>
      <c r="C6" s="32"/>
      <c r="D6" s="33"/>
      <c r="E6" s="34"/>
    </row>
    <row r="7" spans="1:5" ht="22.5">
      <c r="A7" s="35" t="s">
        <v>0</v>
      </c>
      <c r="B7" s="36">
        <v>113928904000</v>
      </c>
      <c r="C7" s="36">
        <v>45525000000</v>
      </c>
      <c r="D7" s="36">
        <v>40975000000</v>
      </c>
      <c r="E7" s="37">
        <f>B7+C7-D7</f>
        <v>118478904000</v>
      </c>
    </row>
    <row r="8" spans="1:5" ht="22.5">
      <c r="A8" s="35" t="s">
        <v>1</v>
      </c>
      <c r="B8" s="36">
        <v>0</v>
      </c>
      <c r="C8" s="36">
        <v>0</v>
      </c>
      <c r="D8" s="36">
        <v>0</v>
      </c>
      <c r="E8" s="37">
        <f>B8+C8-D8</f>
        <v>0</v>
      </c>
    </row>
    <row r="9" spans="1:5" ht="25.5" customHeight="1">
      <c r="A9" s="76" t="s">
        <v>13</v>
      </c>
      <c r="B9" s="71">
        <f>SUM(B7:B8)</f>
        <v>113928904000</v>
      </c>
      <c r="C9" s="71">
        <f>SUM(C7:C8)</f>
        <v>45525000000</v>
      </c>
      <c r="D9" s="71">
        <f>SUM(D7:D8)</f>
        <v>40975000000</v>
      </c>
      <c r="E9" s="72">
        <f>SUM(E7:E8)</f>
        <v>118478904000</v>
      </c>
    </row>
    <row r="10" spans="1:5" ht="22.5">
      <c r="A10" s="38" t="s">
        <v>83</v>
      </c>
      <c r="B10" s="39"/>
      <c r="C10" s="39"/>
      <c r="D10" s="40"/>
      <c r="E10" s="41"/>
    </row>
    <row r="11" spans="1:5">
      <c r="A11" s="35" t="s">
        <v>754</v>
      </c>
      <c r="B11" s="36">
        <v>192229540842.70001</v>
      </c>
      <c r="C11" s="36">
        <v>50223527809.959999</v>
      </c>
      <c r="D11" s="36">
        <v>37923898226.360001</v>
      </c>
      <c r="E11" s="37">
        <f>B11+C11-D11</f>
        <v>204529170426.29999</v>
      </c>
    </row>
    <row r="12" spans="1:5" ht="15" customHeight="1">
      <c r="A12" s="35" t="s">
        <v>755</v>
      </c>
      <c r="B12" s="36">
        <v>176641463421.06</v>
      </c>
      <c r="C12" s="36">
        <v>125783057103.11</v>
      </c>
      <c r="D12" s="36">
        <v>131549373348.11</v>
      </c>
      <c r="E12" s="37">
        <f>B12+C12-D12</f>
        <v>170875147176.06</v>
      </c>
    </row>
    <row r="13" spans="1:5" ht="15" customHeight="1">
      <c r="A13" s="35" t="s">
        <v>2</v>
      </c>
      <c r="B13" s="36">
        <v>53234654355.089996</v>
      </c>
      <c r="C13" s="36">
        <v>223376040467.04999</v>
      </c>
      <c r="D13" s="36">
        <v>206538119933.89999</v>
      </c>
      <c r="E13" s="37">
        <f>B13+C13-D13</f>
        <v>70072574888.240021</v>
      </c>
    </row>
    <row r="14" spans="1:5" ht="15" customHeight="1">
      <c r="A14" s="35" t="s">
        <v>756</v>
      </c>
      <c r="B14" s="36">
        <v>105190440324.58</v>
      </c>
      <c r="C14" s="36">
        <v>110375255389.97</v>
      </c>
      <c r="D14" s="36">
        <v>102209585611.48</v>
      </c>
      <c r="E14" s="37">
        <f>B14+C14-D14</f>
        <v>113356110103.06999</v>
      </c>
    </row>
    <row r="15" spans="1:5" ht="25.5" customHeight="1">
      <c r="A15" s="76" t="s">
        <v>13</v>
      </c>
      <c r="B15" s="71">
        <f>SUM(B11:B14)</f>
        <v>527296098943.42999</v>
      </c>
      <c r="C15" s="71">
        <f>SUM(C11:C14)</f>
        <v>509757880770.08997</v>
      </c>
      <c r="D15" s="71">
        <f t="shared" ref="D15:E15" si="0">SUM(D11:D14)</f>
        <v>478220977119.84998</v>
      </c>
      <c r="E15" s="72">
        <f t="shared" si="0"/>
        <v>558833002593.66992</v>
      </c>
    </row>
    <row r="16" spans="1:5" ht="15" customHeight="1">
      <c r="A16" s="38" t="s">
        <v>20</v>
      </c>
      <c r="B16" s="39"/>
      <c r="C16" s="39"/>
      <c r="D16" s="40"/>
      <c r="E16" s="41"/>
    </row>
    <row r="17" spans="1:10" ht="22.5">
      <c r="A17" s="35" t="s">
        <v>3</v>
      </c>
      <c r="B17" s="36">
        <v>1117257124.1099999</v>
      </c>
      <c r="C17" s="36">
        <v>5676839565.8000002</v>
      </c>
      <c r="D17" s="36">
        <v>5752751939.71</v>
      </c>
      <c r="E17" s="37">
        <f>B17+C17-D17</f>
        <v>1041344750.1999998</v>
      </c>
    </row>
    <row r="18" spans="1:10" ht="15" customHeight="1">
      <c r="A18" s="35" t="s">
        <v>21</v>
      </c>
      <c r="B18" s="36">
        <v>436812426.29000002</v>
      </c>
      <c r="C18" s="36">
        <v>61380268454.839996</v>
      </c>
      <c r="D18" s="36">
        <v>61718117453.099998</v>
      </c>
      <c r="E18" s="37">
        <f>B18+C18-D18</f>
        <v>98963428.029998779</v>
      </c>
    </row>
    <row r="19" spans="1:10" ht="15" customHeight="1">
      <c r="A19" s="35" t="s">
        <v>4</v>
      </c>
      <c r="B19" s="36">
        <v>265765850.41</v>
      </c>
      <c r="C19" s="36">
        <v>26406735.280000001</v>
      </c>
      <c r="D19" s="36">
        <v>59275548.039999999</v>
      </c>
      <c r="E19" s="37">
        <f>B19+C19-D19</f>
        <v>232897037.65000001</v>
      </c>
    </row>
    <row r="20" spans="1:10" ht="15" customHeight="1">
      <c r="A20" s="35" t="s">
        <v>5</v>
      </c>
      <c r="B20" s="36">
        <v>24604102.530000001</v>
      </c>
      <c r="C20" s="36">
        <v>1612138.79</v>
      </c>
      <c r="D20" s="36">
        <v>2424035.2999999998</v>
      </c>
      <c r="E20" s="37">
        <f>B20+C20-D20</f>
        <v>23792206.02</v>
      </c>
    </row>
    <row r="21" spans="1:10" ht="25.5" customHeight="1">
      <c r="A21" s="76" t="s">
        <v>13</v>
      </c>
      <c r="B21" s="71">
        <f>SUM(B17:B20)</f>
        <v>1844439503.3399999</v>
      </c>
      <c r="C21" s="71">
        <f t="shared" ref="C21:E21" si="1">SUM(C17:C20)</f>
        <v>67085126894.709999</v>
      </c>
      <c r="D21" s="71">
        <f t="shared" si="1"/>
        <v>67532568976.150002</v>
      </c>
      <c r="E21" s="72">
        <f t="shared" si="1"/>
        <v>1396997421.8999987</v>
      </c>
      <c r="G21" s="1"/>
      <c r="H21" s="1"/>
      <c r="I21" s="1"/>
      <c r="J21" s="1"/>
    </row>
    <row r="22" spans="1:10" ht="25.5" customHeight="1">
      <c r="A22" s="42" t="s">
        <v>62</v>
      </c>
      <c r="B22" s="43">
        <f>B9+B15+B21</f>
        <v>643069442446.7699</v>
      </c>
      <c r="C22" s="43">
        <f t="shared" ref="C22:D22" si="2">C9+C15+C21</f>
        <v>622368007664.79993</v>
      </c>
      <c r="D22" s="43">
        <f t="shared" si="2"/>
        <v>586728546096</v>
      </c>
      <c r="E22" s="44">
        <f>B22+C22-D22</f>
        <v>678708904015.56982</v>
      </c>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33"/>
  <sheetViews>
    <sheetView showGridLines="0" zoomScaleNormal="100" workbookViewId="0">
      <selection activeCell="G17" sqref="G17"/>
    </sheetView>
  </sheetViews>
  <sheetFormatPr defaultRowHeight="12.75"/>
  <cols>
    <col min="1" max="1" width="23.28515625" customWidth="1"/>
    <col min="2" max="2" width="22.5703125" customWidth="1"/>
    <col min="3" max="3" width="20.42578125" customWidth="1"/>
    <col min="4" max="4" width="19" customWidth="1"/>
    <col min="5" max="5" width="20.28515625" customWidth="1"/>
    <col min="6" max="6" width="16.42578125" bestFit="1" customWidth="1"/>
  </cols>
  <sheetData>
    <row r="1" spans="1:7">
      <c r="A1" s="94" t="s">
        <v>225</v>
      </c>
      <c r="B1" s="93"/>
      <c r="C1" s="93"/>
    </row>
    <row r="2" spans="1:7">
      <c r="A2" s="93"/>
      <c r="B2" s="93"/>
      <c r="C2" s="93"/>
    </row>
    <row r="3" spans="1:7">
      <c r="A3" s="93"/>
      <c r="B3" s="92" t="s">
        <v>898</v>
      </c>
      <c r="C3" s="93"/>
    </row>
    <row r="5" spans="1:7" ht="30" customHeight="1">
      <c r="A5" s="28" t="s">
        <v>765</v>
      </c>
      <c r="B5" s="29" t="s">
        <v>768</v>
      </c>
      <c r="C5" s="29" t="s">
        <v>7</v>
      </c>
      <c r="D5" s="29" t="s">
        <v>6</v>
      </c>
      <c r="E5" s="198" t="s">
        <v>899</v>
      </c>
    </row>
    <row r="6" spans="1:7" ht="22.5">
      <c r="A6" s="38" t="s">
        <v>22</v>
      </c>
      <c r="B6" s="39"/>
      <c r="C6" s="39"/>
      <c r="D6" s="40"/>
      <c r="E6" s="46"/>
    </row>
    <row r="7" spans="1:7" ht="22.5">
      <c r="A7" s="35" t="s">
        <v>23</v>
      </c>
      <c r="B7" s="36">
        <v>11459021640.780001</v>
      </c>
      <c r="C7" s="36">
        <v>33880528314.119999</v>
      </c>
      <c r="D7" s="36">
        <v>27733744260.490002</v>
      </c>
      <c r="E7" s="37">
        <f>B7+C7-D7</f>
        <v>17605805694.41</v>
      </c>
      <c r="F7" s="67"/>
      <c r="G7" s="68"/>
    </row>
    <row r="8" spans="1:7" ht="22.5">
      <c r="A8" s="35" t="s">
        <v>24</v>
      </c>
      <c r="B8" s="36">
        <v>21000000000</v>
      </c>
      <c r="C8" s="36">
        <v>60501000000</v>
      </c>
      <c r="D8" s="36">
        <v>69501000000</v>
      </c>
      <c r="E8" s="37">
        <f>B8+C8-D8</f>
        <v>12000000000</v>
      </c>
    </row>
    <row r="9" spans="1:7" ht="25.5" customHeight="1">
      <c r="A9" s="76" t="s">
        <v>13</v>
      </c>
      <c r="B9" s="71">
        <f>SUM(B7:B8)</f>
        <v>32459021640.779999</v>
      </c>
      <c r="C9" s="71">
        <f>SUM(C7:C8)</f>
        <v>94381528314.119995</v>
      </c>
      <c r="D9" s="71">
        <f t="shared" ref="D9" si="0">SUM(D7:D8)</f>
        <v>97234744260.490005</v>
      </c>
      <c r="E9" s="72">
        <f t="shared" ref="E9:E32" si="1">+B9+C9-D9</f>
        <v>29605805694.409988</v>
      </c>
    </row>
    <row r="10" spans="1:7">
      <c r="A10" s="38" t="s">
        <v>25</v>
      </c>
      <c r="B10" s="39"/>
      <c r="C10" s="39"/>
      <c r="D10" s="40"/>
      <c r="E10" s="46"/>
    </row>
    <row r="11" spans="1:7" ht="22.5">
      <c r="A11" s="35" t="s">
        <v>26</v>
      </c>
      <c r="B11" s="36">
        <v>2235261907.0299997</v>
      </c>
      <c r="C11" s="36">
        <v>2943983363.4000001</v>
      </c>
      <c r="D11" s="36">
        <v>2591471030.5599999</v>
      </c>
      <c r="E11" s="37">
        <f>B11+C11-D11</f>
        <v>2587774239.8700004</v>
      </c>
      <c r="F11" s="69"/>
    </row>
    <row r="12" spans="1:7" ht="22.5">
      <c r="A12" s="35" t="s">
        <v>27</v>
      </c>
      <c r="B12" s="36">
        <v>64182969.600000024</v>
      </c>
      <c r="C12" s="36">
        <v>6686925</v>
      </c>
      <c r="D12" s="36">
        <v>39223688.299999997</v>
      </c>
      <c r="E12" s="37">
        <f>B12+C12-D12</f>
        <v>31646206.300000027</v>
      </c>
    </row>
    <row r="13" spans="1:7" ht="22.5">
      <c r="A13" s="35" t="s">
        <v>28</v>
      </c>
      <c r="B13" s="36">
        <v>22624940571.699997</v>
      </c>
      <c r="C13" s="36">
        <v>10593476756.07</v>
      </c>
      <c r="D13" s="36">
        <v>6206866218.6599998</v>
      </c>
      <c r="E13" s="37">
        <f>B13+C13-D13</f>
        <v>27011551109.109997</v>
      </c>
    </row>
    <row r="14" spans="1:7" ht="22.5">
      <c r="A14" s="35" t="s">
        <v>82</v>
      </c>
      <c r="B14" s="36">
        <v>4578941894.519989</v>
      </c>
      <c r="C14" s="36">
        <v>38012148947.43</v>
      </c>
      <c r="D14" s="36">
        <v>38758592040.989998</v>
      </c>
      <c r="E14" s="37">
        <f>B14+C14-D14</f>
        <v>3832498800.9599915</v>
      </c>
    </row>
    <row r="15" spans="1:7">
      <c r="A15" s="47" t="s">
        <v>29</v>
      </c>
      <c r="B15" s="48"/>
      <c r="C15" s="48"/>
      <c r="D15" s="48"/>
      <c r="E15" s="49"/>
    </row>
    <row r="16" spans="1:7" ht="22.5">
      <c r="A16" s="50" t="s">
        <v>30</v>
      </c>
      <c r="B16" s="51">
        <v>980268544.52998352</v>
      </c>
      <c r="C16" s="51">
        <v>16495196826.43</v>
      </c>
      <c r="D16" s="51">
        <v>17475465370.959999</v>
      </c>
      <c r="E16" s="52">
        <f>B16+C16-D16</f>
        <v>0</v>
      </c>
    </row>
    <row r="17" spans="1:6">
      <c r="A17" s="50" t="s">
        <v>31</v>
      </c>
      <c r="B17" s="51">
        <v>3598673349.9899902</v>
      </c>
      <c r="C17" s="51">
        <v>21516952121</v>
      </c>
      <c r="D17" s="51">
        <v>21283126670.029999</v>
      </c>
      <c r="E17" s="52">
        <f>B17+C17-D17</f>
        <v>3832498800.9599915</v>
      </c>
    </row>
    <row r="18" spans="1:6" ht="3.75" customHeight="1">
      <c r="A18" s="50"/>
      <c r="B18" s="48"/>
      <c r="C18" s="48"/>
      <c r="D18" s="48"/>
      <c r="E18" s="49"/>
    </row>
    <row r="19" spans="1:6" ht="22.5">
      <c r="A19" s="35" t="s">
        <v>32</v>
      </c>
      <c r="B19" s="36">
        <v>7190159249.25</v>
      </c>
      <c r="C19" s="36">
        <v>0</v>
      </c>
      <c r="D19" s="36">
        <v>2400000000</v>
      </c>
      <c r="E19" s="37">
        <f>B19+C19-D19</f>
        <v>4790159249.25</v>
      </c>
    </row>
    <row r="20" spans="1:6" ht="22.5">
      <c r="A20" s="35" t="s">
        <v>84</v>
      </c>
      <c r="B20" s="36">
        <v>0</v>
      </c>
      <c r="C20" s="36">
        <v>0</v>
      </c>
      <c r="D20" s="36">
        <v>0</v>
      </c>
      <c r="E20" s="37">
        <f>B20+C20-D20</f>
        <v>0</v>
      </c>
    </row>
    <row r="21" spans="1:6">
      <c r="A21" s="35" t="s">
        <v>33</v>
      </c>
      <c r="B21" s="36">
        <v>335677747.97000027</v>
      </c>
      <c r="C21" s="36">
        <v>958852323.32000005</v>
      </c>
      <c r="D21" s="36">
        <v>968328408.98000002</v>
      </c>
      <c r="E21" s="37">
        <f>B21+C21-D21</f>
        <v>326201662.31000042</v>
      </c>
    </row>
    <row r="22" spans="1:6">
      <c r="A22" s="47" t="s">
        <v>29</v>
      </c>
      <c r="B22" s="48"/>
      <c r="C22" s="48"/>
      <c r="D22" s="48"/>
      <c r="E22" s="49"/>
    </row>
    <row r="23" spans="1:6">
      <c r="A23" s="50" t="s">
        <v>34</v>
      </c>
      <c r="B23" s="53">
        <v>113927400.97000027</v>
      </c>
      <c r="C23" s="53">
        <v>958852323.32000005</v>
      </c>
      <c r="D23" s="53">
        <v>746578061.98000002</v>
      </c>
      <c r="E23" s="52">
        <f>B23+C23-D23</f>
        <v>326201662.3100003</v>
      </c>
      <c r="F23" s="69"/>
    </row>
    <row r="24" spans="1:6">
      <c r="A24" s="50" t="s">
        <v>35</v>
      </c>
      <c r="B24" s="53">
        <v>221750347</v>
      </c>
      <c r="C24" s="53">
        <v>0</v>
      </c>
      <c r="D24" s="51">
        <v>221750347</v>
      </c>
      <c r="E24" s="52">
        <f>B24+C24-D24</f>
        <v>0</v>
      </c>
      <c r="F24" s="128"/>
    </row>
    <row r="25" spans="1:6" ht="22.5">
      <c r="A25" s="35" t="s">
        <v>36</v>
      </c>
      <c r="B25" s="36">
        <v>30918183.539999962</v>
      </c>
      <c r="C25" s="36">
        <v>1243175339.46</v>
      </c>
      <c r="D25" s="36">
        <v>0</v>
      </c>
      <c r="E25" s="37">
        <f>B25+C25-D25</f>
        <v>1274093523</v>
      </c>
    </row>
    <row r="26" spans="1:6">
      <c r="A26" s="35" t="s">
        <v>37</v>
      </c>
      <c r="B26" s="36">
        <v>144319059.71000004</v>
      </c>
      <c r="C26" s="36">
        <v>4597868439.96</v>
      </c>
      <c r="D26" s="36">
        <v>3781529259.2399998</v>
      </c>
      <c r="E26" s="37">
        <f>B26+C26-D26</f>
        <v>960658240.43000031</v>
      </c>
      <c r="F26" s="69"/>
    </row>
    <row r="27" spans="1:6" ht="25.5" customHeight="1">
      <c r="A27" s="76" t="s">
        <v>13</v>
      </c>
      <c r="B27" s="71">
        <f>B11+B12+B13+B14+B19+B20+B21+B25+B26</f>
        <v>37204401583.319992</v>
      </c>
      <c r="C27" s="71">
        <f t="shared" ref="C27:D27" si="2">C11+C12+C13+C14+C19+C20+C21+C25+C26</f>
        <v>58356192094.639999</v>
      </c>
      <c r="D27" s="71">
        <f t="shared" si="2"/>
        <v>54746010646.729996</v>
      </c>
      <c r="E27" s="72">
        <f t="shared" si="1"/>
        <v>40814583031.229996</v>
      </c>
    </row>
    <row r="28" spans="1:6">
      <c r="A28" s="38" t="s">
        <v>38</v>
      </c>
      <c r="B28" s="39"/>
      <c r="C28" s="39"/>
      <c r="D28" s="40"/>
      <c r="E28" s="41"/>
    </row>
    <row r="29" spans="1:6" ht="56.25">
      <c r="A29" s="35" t="s">
        <v>39</v>
      </c>
      <c r="B29" s="36">
        <v>2555544074.9799991</v>
      </c>
      <c r="C29" s="36">
        <v>700001373.73000002</v>
      </c>
      <c r="D29" s="36">
        <v>868089005.34000003</v>
      </c>
      <c r="E29" s="37">
        <f>B29+C29-D29</f>
        <v>2387456443.3699989</v>
      </c>
    </row>
    <row r="30" spans="1:6" ht="22.5">
      <c r="A30" s="35" t="s">
        <v>40</v>
      </c>
      <c r="B30" s="36">
        <v>33628831727.810001</v>
      </c>
      <c r="C30" s="36">
        <v>0</v>
      </c>
      <c r="D30" s="36">
        <v>0</v>
      </c>
      <c r="E30" s="37">
        <f>B30+C30-D30</f>
        <v>33628831727.810001</v>
      </c>
    </row>
    <row r="31" spans="1:6">
      <c r="A31" s="35" t="s">
        <v>4</v>
      </c>
      <c r="B31" s="36">
        <v>260856250.61000013</v>
      </c>
      <c r="C31" s="36">
        <v>24020797.800000001</v>
      </c>
      <c r="D31" s="36">
        <v>59275548.039999999</v>
      </c>
      <c r="E31" s="37">
        <f>B31+C31-D31</f>
        <v>225601500.37000015</v>
      </c>
    </row>
    <row r="32" spans="1:6" ht="25.5" customHeight="1">
      <c r="A32" s="76" t="s">
        <v>13</v>
      </c>
      <c r="B32" s="71">
        <f>SUM(B29:B31)</f>
        <v>36445232053.400002</v>
      </c>
      <c r="C32" s="71">
        <f t="shared" ref="C32:D32" si="3">SUM(C29:C31)</f>
        <v>724022171.52999997</v>
      </c>
      <c r="D32" s="71">
        <f t="shared" si="3"/>
        <v>927364553.38</v>
      </c>
      <c r="E32" s="72">
        <f t="shared" si="1"/>
        <v>36241889671.550003</v>
      </c>
    </row>
    <row r="33" spans="1:5" ht="25.5" customHeight="1">
      <c r="A33" s="42" t="s">
        <v>62</v>
      </c>
      <c r="B33" s="43">
        <f>+B9+B27+B32</f>
        <v>106108655277.5</v>
      </c>
      <c r="C33" s="43">
        <f t="shared" ref="C33:E33" si="4">+C9+C27+C32</f>
        <v>153461742580.29001</v>
      </c>
      <c r="D33" s="43">
        <f t="shared" si="4"/>
        <v>152908119460.60001</v>
      </c>
      <c r="E33" s="44">
        <f t="shared" si="4"/>
        <v>106662278397.18999</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41"/>
  <sheetViews>
    <sheetView showGridLines="0" topLeftCell="A7" workbookViewId="0">
      <selection activeCell="D33" sqref="D33"/>
    </sheetView>
  </sheetViews>
  <sheetFormatPr defaultRowHeight="15" customHeight="1"/>
  <cols>
    <col min="1" max="1" width="71.5703125" customWidth="1"/>
    <col min="2" max="2" width="19" bestFit="1" customWidth="1"/>
    <col min="3" max="3" width="17.7109375" bestFit="1" customWidth="1"/>
    <col min="4" max="5" width="15.28515625" bestFit="1" customWidth="1"/>
  </cols>
  <sheetData>
    <row r="1" spans="1:3" ht="15" customHeight="1">
      <c r="A1" s="94" t="s">
        <v>235</v>
      </c>
      <c r="B1" s="93"/>
      <c r="C1" s="93"/>
    </row>
    <row r="2" spans="1:3" ht="15" customHeight="1">
      <c r="A2" s="93"/>
      <c r="B2" s="93"/>
      <c r="C2" s="93"/>
    </row>
    <row r="3" spans="1:3" ht="15" customHeight="1">
      <c r="A3" s="96" t="s">
        <v>898</v>
      </c>
      <c r="B3" s="129"/>
    </row>
    <row r="5" spans="1:3" ht="30" customHeight="1">
      <c r="A5" s="211"/>
      <c r="B5" s="212"/>
    </row>
    <row r="6" spans="1:3" ht="15" customHeight="1">
      <c r="A6" s="213" t="s">
        <v>42</v>
      </c>
      <c r="B6" s="214"/>
    </row>
    <row r="7" spans="1:3" ht="15" customHeight="1">
      <c r="A7" s="38" t="s">
        <v>43</v>
      </c>
      <c r="B7" s="131">
        <v>-44687809465.449997</v>
      </c>
    </row>
    <row r="8" spans="1:3" ht="15" customHeight="1">
      <c r="A8" s="35" t="s">
        <v>10</v>
      </c>
      <c r="B8" s="37">
        <v>103664967202.14</v>
      </c>
    </row>
    <row r="9" spans="1:3" ht="15" customHeight="1">
      <c r="A9" s="35" t="s">
        <v>44</v>
      </c>
      <c r="B9" s="37">
        <v>-148352776667.59</v>
      </c>
    </row>
    <row r="10" spans="1:3" ht="15" customHeight="1">
      <c r="A10" s="38" t="s">
        <v>45</v>
      </c>
      <c r="B10" s="131">
        <v>15162054468.649948</v>
      </c>
    </row>
    <row r="11" spans="1:3" ht="15" customHeight="1">
      <c r="A11" s="35" t="s">
        <v>46</v>
      </c>
      <c r="B11" s="37">
        <v>19237274066.639954</v>
      </c>
    </row>
    <row r="12" spans="1:3" ht="15" customHeight="1">
      <c r="A12" s="35" t="s">
        <v>47</v>
      </c>
      <c r="B12" s="37">
        <v>-4075219597.9900045</v>
      </c>
    </row>
    <row r="13" spans="1:3" ht="15" customHeight="1">
      <c r="A13" s="50" t="s">
        <v>48</v>
      </c>
      <c r="B13" s="49"/>
    </row>
    <row r="14" spans="1:3" ht="15" customHeight="1">
      <c r="A14" s="50" t="s">
        <v>49</v>
      </c>
      <c r="B14" s="52">
        <v>-2376482194.1100082</v>
      </c>
      <c r="C14" s="69"/>
    </row>
    <row r="15" spans="1:3" ht="15" customHeight="1">
      <c r="A15" s="50" t="s">
        <v>50</v>
      </c>
      <c r="B15" s="52">
        <v>168087631.61000013</v>
      </c>
    </row>
    <row r="16" spans="1:3" ht="15" customHeight="1">
      <c r="A16" s="50" t="s">
        <v>51</v>
      </c>
      <c r="B16" s="52">
        <v>-212274261.34000003</v>
      </c>
    </row>
    <row r="17" spans="1:3" ht="25.5" customHeight="1">
      <c r="A17" s="76" t="s">
        <v>89</v>
      </c>
      <c r="B17" s="72">
        <v>-29525754996.800049</v>
      </c>
      <c r="C17" s="69"/>
    </row>
    <row r="18" spans="1:3" ht="15" customHeight="1">
      <c r="A18" s="213" t="s">
        <v>52</v>
      </c>
      <c r="B18" s="214"/>
    </row>
    <row r="19" spans="1:3" ht="15" customHeight="1">
      <c r="A19" s="38" t="s">
        <v>43</v>
      </c>
      <c r="B19" s="131">
        <v>9601971016.340004</v>
      </c>
      <c r="C19" s="69"/>
    </row>
    <row r="20" spans="1:3" ht="15" customHeight="1">
      <c r="A20" s="35" t="s">
        <v>53</v>
      </c>
      <c r="B20" s="37">
        <v>75779273360.580002</v>
      </c>
    </row>
    <row r="21" spans="1:3" ht="15" customHeight="1">
      <c r="A21" s="35" t="s">
        <v>12</v>
      </c>
      <c r="B21" s="37">
        <v>-66177302344.239998</v>
      </c>
    </row>
    <row r="22" spans="1:3" ht="15" customHeight="1">
      <c r="A22" s="38" t="s">
        <v>45</v>
      </c>
      <c r="B22" s="131">
        <v>17070568034.090006</v>
      </c>
    </row>
    <row r="23" spans="1:3" ht="15" customHeight="1">
      <c r="A23" s="35" t="s">
        <v>54</v>
      </c>
      <c r="B23" s="37">
        <v>4550000000</v>
      </c>
      <c r="C23" s="69"/>
    </row>
    <row r="24" spans="1:3" ht="15" customHeight="1">
      <c r="A24" s="35" t="s">
        <v>55</v>
      </c>
      <c r="B24" s="37">
        <v>12299629583.600006</v>
      </c>
    </row>
    <row r="25" spans="1:3" ht="15" customHeight="1">
      <c r="A25" s="35" t="s">
        <v>47</v>
      </c>
      <c r="B25" s="37">
        <v>220938450.49000001</v>
      </c>
      <c r="C25" s="69"/>
    </row>
    <row r="26" spans="1:3" ht="15" customHeight="1">
      <c r="A26" s="50" t="s">
        <v>99</v>
      </c>
      <c r="B26" s="52">
        <v>221750347</v>
      </c>
    </row>
    <row r="27" spans="1:3" ht="15" customHeight="1">
      <c r="A27" s="50" t="s">
        <v>100</v>
      </c>
      <c r="B27" s="52">
        <v>-811896.50999999791</v>
      </c>
      <c r="C27" s="69"/>
    </row>
    <row r="28" spans="1:3" ht="15" customHeight="1">
      <c r="A28" s="38" t="s">
        <v>56</v>
      </c>
      <c r="B28" s="131">
        <v>2853215946.3700066</v>
      </c>
    </row>
    <row r="29" spans="1:3" ht="15" customHeight="1">
      <c r="A29" s="35" t="s">
        <v>90</v>
      </c>
      <c r="B29" s="37">
        <v>9000000000</v>
      </c>
    </row>
    <row r="30" spans="1:3" ht="15" customHeight="1">
      <c r="A30" s="35" t="s">
        <v>91</v>
      </c>
      <c r="B30" s="37">
        <v>-6146784053.6299934</v>
      </c>
    </row>
    <row r="31" spans="1:3" ht="25.5" customHeight="1">
      <c r="A31" s="76" t="s">
        <v>89</v>
      </c>
      <c r="B31" s="72">
        <v>29525754996.800014</v>
      </c>
      <c r="C31" s="69"/>
    </row>
    <row r="32" spans="1:3" ht="15" customHeight="1">
      <c r="A32" s="213" t="s">
        <v>41</v>
      </c>
      <c r="B32" s="214"/>
    </row>
    <row r="33" spans="1:5" ht="15" customHeight="1">
      <c r="A33" s="38" t="s">
        <v>13</v>
      </c>
      <c r="B33" s="131">
        <v>-1392320532.7700002</v>
      </c>
    </row>
    <row r="34" spans="1:5" ht="15" customHeight="1">
      <c r="A34" s="35" t="s">
        <v>57</v>
      </c>
      <c r="B34" s="37">
        <v>-1453820532.7700002</v>
      </c>
    </row>
    <row r="35" spans="1:5" ht="15" customHeight="1">
      <c r="A35" s="35" t="s">
        <v>92</v>
      </c>
      <c r="B35" s="37">
        <v>-92000000</v>
      </c>
    </row>
    <row r="36" spans="1:5" ht="15" customHeight="1">
      <c r="A36" s="35" t="s">
        <v>93</v>
      </c>
      <c r="B36" s="37">
        <v>52000000</v>
      </c>
    </row>
    <row r="37" spans="1:5" ht="15" customHeight="1">
      <c r="A37" s="35" t="s">
        <v>58</v>
      </c>
      <c r="B37" s="37">
        <v>-121000000</v>
      </c>
      <c r="E37" s="69"/>
    </row>
    <row r="38" spans="1:5" ht="15" customHeight="1">
      <c r="A38" s="35" t="s">
        <v>770</v>
      </c>
      <c r="B38" s="37">
        <v>222500000</v>
      </c>
    </row>
    <row r="39" spans="1:5" ht="25.5" customHeight="1">
      <c r="A39" s="132" t="s">
        <v>98</v>
      </c>
      <c r="B39" s="64">
        <v>-30918075529.570049</v>
      </c>
      <c r="C39" s="128"/>
    </row>
    <row r="40" spans="1:5" ht="15" customHeight="1">
      <c r="A40" s="130"/>
    </row>
    <row r="41" spans="1:5" ht="15" customHeight="1">
      <c r="B41" s="69"/>
    </row>
  </sheetData>
  <mergeCells count="4">
    <mergeCell ref="A5:B5"/>
    <mergeCell ref="A6:B6"/>
    <mergeCell ref="A18:B18"/>
    <mergeCell ref="A32:B32"/>
  </mergeCells>
  <pageMargins left="0.7" right="0.7" top="0.75" bottom="0.75" header="0.3" footer="0.3"/>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15"/>
  <sheetViews>
    <sheetView showGridLines="0" tabSelected="1" workbookViewId="0">
      <selection activeCell="D19" sqref="D19"/>
    </sheetView>
  </sheetViews>
  <sheetFormatPr defaultRowHeight="12.75"/>
  <cols>
    <col min="1" max="1" width="63.28515625" customWidth="1"/>
    <col min="2" max="2" width="19.7109375" customWidth="1"/>
    <col min="3" max="3" width="17.7109375" bestFit="1" customWidth="1"/>
    <col min="4" max="4" width="51.7109375" customWidth="1"/>
    <col min="5" max="5" width="20.7109375" customWidth="1"/>
  </cols>
  <sheetData>
    <row r="1" spans="1:2">
      <c r="A1" s="94" t="s">
        <v>239</v>
      </c>
    </row>
    <row r="2" spans="1:2">
      <c r="A2" s="93"/>
    </row>
    <row r="3" spans="1:2">
      <c r="A3" s="96" t="s">
        <v>898</v>
      </c>
    </row>
    <row r="5" spans="1:2" ht="30.75" customHeight="1">
      <c r="A5" s="211"/>
      <c r="B5" s="212"/>
    </row>
    <row r="6" spans="1:2" ht="21.95" customHeight="1">
      <c r="A6" s="38" t="s">
        <v>94</v>
      </c>
      <c r="B6" s="131">
        <v>14151971016.340004</v>
      </c>
    </row>
    <row r="7" spans="1:2" ht="21.95" customHeight="1">
      <c r="A7" s="35" t="s">
        <v>95</v>
      </c>
      <c r="B7" s="37">
        <v>9601971016.340004</v>
      </c>
    </row>
    <row r="8" spans="1:2" ht="21.95" customHeight="1">
      <c r="A8" s="50" t="s">
        <v>48</v>
      </c>
      <c r="B8" s="49"/>
    </row>
    <row r="9" spans="1:2" ht="21.95" customHeight="1">
      <c r="A9" s="50" t="s">
        <v>96</v>
      </c>
      <c r="B9" s="133">
        <v>9720000000</v>
      </c>
    </row>
    <row r="10" spans="1:2" ht="21.95" customHeight="1">
      <c r="A10" s="35" t="s">
        <v>54</v>
      </c>
      <c r="B10" s="37">
        <v>4550000000</v>
      </c>
    </row>
    <row r="11" spans="1:2" ht="21.95" customHeight="1">
      <c r="A11" s="38" t="s">
        <v>97</v>
      </c>
      <c r="B11" s="131">
        <v>12520568034.090006</v>
      </c>
    </row>
    <row r="12" spans="1:2" ht="21.95" customHeight="1">
      <c r="A12" s="76" t="s">
        <v>59</v>
      </c>
      <c r="B12" s="72">
        <v>26672539050.430008</v>
      </c>
    </row>
    <row r="13" spans="1:2" ht="21.95" customHeight="1">
      <c r="A13" s="35" t="s">
        <v>56</v>
      </c>
      <c r="B13" s="37">
        <v>2853215946.3700066</v>
      </c>
    </row>
    <row r="14" spans="1:2" ht="21.95" customHeight="1">
      <c r="A14" s="35" t="s">
        <v>60</v>
      </c>
      <c r="B14" s="37">
        <v>-29525754996.800049</v>
      </c>
    </row>
    <row r="15" spans="1:2" ht="21.95" customHeight="1">
      <c r="A15" s="76" t="s">
        <v>61</v>
      </c>
      <c r="B15" s="72">
        <v>-26672539050.430042</v>
      </c>
    </row>
  </sheetData>
  <mergeCells count="1">
    <mergeCell ref="A5:B5"/>
  </mergeCells>
  <pageMargins left="0.7" right="0.7" top="0.75" bottom="0.75" header="0.3" footer="0.3"/>
  <pageSetup paperSize="9" orientation="portrait" verticalDpi="59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38"/>
  <sheetViews>
    <sheetView topLeftCell="A125" zoomScale="130" zoomScaleNormal="130" workbookViewId="0">
      <selection activeCell="G132" sqref="G132"/>
    </sheetView>
  </sheetViews>
  <sheetFormatPr defaultRowHeight="12.75"/>
  <cols>
    <col min="1" max="1" width="50.28515625" style="79" customWidth="1"/>
    <col min="2" max="4" width="16.7109375" style="79" customWidth="1"/>
    <col min="5" max="5" width="2.7109375" style="79" customWidth="1"/>
    <col min="6" max="6" width="4.7109375" style="79" customWidth="1"/>
    <col min="7" max="16384" width="9.140625" style="79"/>
  </cols>
  <sheetData>
    <row r="1" spans="1:5">
      <c r="A1" s="95" t="s">
        <v>226</v>
      </c>
    </row>
    <row r="3" spans="1:5" s="78" customFormat="1" ht="12.75" customHeight="1">
      <c r="B3" s="199" t="s">
        <v>898</v>
      </c>
      <c r="C3" s="200"/>
    </row>
    <row r="4" spans="1:5" s="78" customFormat="1" ht="12.75" customHeight="1">
      <c r="A4" s="215"/>
      <c r="B4" s="215"/>
      <c r="C4" s="215"/>
      <c r="D4" s="215"/>
      <c r="E4" s="215"/>
    </row>
    <row r="6" spans="1:5">
      <c r="A6" s="163" t="s">
        <v>660</v>
      </c>
      <c r="B6" s="164" t="s">
        <v>448</v>
      </c>
      <c r="C6" s="164" t="s">
        <v>449</v>
      </c>
      <c r="D6" s="165" t="s">
        <v>13</v>
      </c>
    </row>
    <row r="7" spans="1:5" ht="16.5" customHeight="1">
      <c r="A7" s="166" t="s">
        <v>530</v>
      </c>
      <c r="B7" s="108">
        <v>92126802182.789993</v>
      </c>
      <c r="C7" s="108">
        <v>2807073327.3400002</v>
      </c>
      <c r="D7" s="167">
        <v>94933875510.130005</v>
      </c>
    </row>
    <row r="8" spans="1:5" ht="17.25" customHeight="1">
      <c r="A8" s="168" t="s">
        <v>531</v>
      </c>
      <c r="B8" s="109">
        <v>54567826238.339996</v>
      </c>
      <c r="C8" s="109">
        <v>514619585.61000001</v>
      </c>
      <c r="D8" s="169">
        <v>55082445823.949997</v>
      </c>
    </row>
    <row r="9" spans="1:5">
      <c r="A9" s="170" t="s">
        <v>532</v>
      </c>
      <c r="B9" s="171">
        <v>47846049892.120003</v>
      </c>
      <c r="C9" s="171">
        <v>370924845.76999998</v>
      </c>
      <c r="D9" s="172">
        <v>48216974737.889999</v>
      </c>
    </row>
    <row r="10" spans="1:5">
      <c r="A10" s="170" t="s">
        <v>533</v>
      </c>
      <c r="B10" s="171">
        <v>1423472559.47</v>
      </c>
      <c r="C10" s="171">
        <v>97510043.980000004</v>
      </c>
      <c r="D10" s="172">
        <v>1520982603.45</v>
      </c>
    </row>
    <row r="11" spans="1:5" ht="22.5">
      <c r="A11" s="170" t="s">
        <v>534</v>
      </c>
      <c r="B11" s="171">
        <v>1923306794.2</v>
      </c>
      <c r="C11" s="171">
        <v>4123007.3</v>
      </c>
      <c r="D11" s="172">
        <v>1927429801.5</v>
      </c>
    </row>
    <row r="12" spans="1:5" ht="22.5">
      <c r="A12" s="170" t="s">
        <v>535</v>
      </c>
      <c r="B12" s="171">
        <v>809735893.80999994</v>
      </c>
      <c r="C12" s="171">
        <v>3819991.5</v>
      </c>
      <c r="D12" s="172">
        <v>813555885.30999994</v>
      </c>
    </row>
    <row r="13" spans="1:5" ht="22.5">
      <c r="A13" s="170" t="s">
        <v>536</v>
      </c>
      <c r="B13" s="171">
        <v>54521870.780000001</v>
      </c>
      <c r="C13" s="171">
        <v>4160895.6</v>
      </c>
      <c r="D13" s="172">
        <v>58682766.380000003</v>
      </c>
    </row>
    <row r="14" spans="1:5" ht="22.5">
      <c r="A14" s="170" t="s">
        <v>537</v>
      </c>
      <c r="B14" s="171">
        <v>23672.19</v>
      </c>
      <c r="C14" s="171">
        <v>0</v>
      </c>
      <c r="D14" s="172">
        <v>23672.19</v>
      </c>
    </row>
    <row r="15" spans="1:5" ht="45">
      <c r="A15" s="170" t="s">
        <v>764</v>
      </c>
      <c r="B15" s="171">
        <v>68002184.120000005</v>
      </c>
      <c r="C15" s="171">
        <v>3677317.83</v>
      </c>
      <c r="D15" s="172">
        <v>71679501.950000003</v>
      </c>
    </row>
    <row r="16" spans="1:5" ht="22.5">
      <c r="A16" s="170" t="s">
        <v>538</v>
      </c>
      <c r="B16" s="171">
        <v>30584581.289999999</v>
      </c>
      <c r="C16" s="171">
        <v>915430.22</v>
      </c>
      <c r="D16" s="172">
        <v>31500011.510000002</v>
      </c>
    </row>
    <row r="17" spans="1:4" ht="22.5">
      <c r="A17" s="170" t="s">
        <v>539</v>
      </c>
      <c r="B17" s="171">
        <v>293932923.56</v>
      </c>
      <c r="C17" s="171">
        <v>38.14</v>
      </c>
      <c r="D17" s="172">
        <v>293932961.69999999</v>
      </c>
    </row>
    <row r="18" spans="1:4" ht="33.75">
      <c r="A18" s="170" t="s">
        <v>540</v>
      </c>
      <c r="B18" s="171">
        <v>18047597.41</v>
      </c>
      <c r="C18" s="171">
        <v>534585.56000000006</v>
      </c>
      <c r="D18" s="172">
        <v>18582182.969999999</v>
      </c>
    </row>
    <row r="19" spans="1:4" ht="22.5">
      <c r="A19" s="170" t="s">
        <v>541</v>
      </c>
      <c r="B19" s="171">
        <v>2995890.79</v>
      </c>
      <c r="C19" s="171">
        <v>165900.9</v>
      </c>
      <c r="D19" s="172">
        <v>3161791.69</v>
      </c>
    </row>
    <row r="20" spans="1:4" ht="22.5">
      <c r="A20" s="170" t="s">
        <v>542</v>
      </c>
      <c r="B20" s="171">
        <v>136670235.53</v>
      </c>
      <c r="C20" s="171">
        <v>267363.78999999998</v>
      </c>
      <c r="D20" s="172">
        <v>136937599.31999999</v>
      </c>
    </row>
    <row r="21" spans="1:4" ht="33.75">
      <c r="A21" s="170" t="s">
        <v>543</v>
      </c>
      <c r="B21" s="171">
        <v>1195396983.4400001</v>
      </c>
      <c r="C21" s="171">
        <v>0</v>
      </c>
      <c r="D21" s="172">
        <v>1195396983.4400001</v>
      </c>
    </row>
    <row r="22" spans="1:4" ht="33.75">
      <c r="A22" s="170" t="s">
        <v>544</v>
      </c>
      <c r="B22" s="171">
        <v>548380.31999999995</v>
      </c>
      <c r="C22" s="171">
        <v>482921.7</v>
      </c>
      <c r="D22" s="172">
        <v>1031302.02</v>
      </c>
    </row>
    <row r="23" spans="1:4" ht="33.75">
      <c r="A23" s="170" t="s">
        <v>545</v>
      </c>
      <c r="B23" s="171">
        <v>24085157.120000001</v>
      </c>
      <c r="C23" s="171">
        <v>1078342.33</v>
      </c>
      <c r="D23" s="172">
        <v>25163499.449999999</v>
      </c>
    </row>
    <row r="24" spans="1:4" ht="45">
      <c r="A24" s="170" t="s">
        <v>546</v>
      </c>
      <c r="B24" s="171">
        <v>341240.62</v>
      </c>
      <c r="C24" s="171">
        <v>0</v>
      </c>
      <c r="D24" s="172">
        <v>341240.62</v>
      </c>
    </row>
    <row r="25" spans="1:4" ht="22.5">
      <c r="A25" s="170" t="s">
        <v>547</v>
      </c>
      <c r="B25" s="171">
        <v>54906881.009999998</v>
      </c>
      <c r="C25" s="171">
        <v>7559783.2199999997</v>
      </c>
      <c r="D25" s="172">
        <v>62466664.229999997</v>
      </c>
    </row>
    <row r="26" spans="1:4" ht="33.75">
      <c r="A26" s="170" t="s">
        <v>548</v>
      </c>
      <c r="B26" s="171">
        <v>2156172.67</v>
      </c>
      <c r="C26" s="171">
        <v>213242.58</v>
      </c>
      <c r="D26" s="172">
        <v>2369415.25</v>
      </c>
    </row>
    <row r="27" spans="1:4">
      <c r="A27" s="170" t="s">
        <v>549</v>
      </c>
      <c r="B27" s="171">
        <v>683047327.88999999</v>
      </c>
      <c r="C27" s="171">
        <v>19185875.190000001</v>
      </c>
      <c r="D27" s="172">
        <v>702233203.08000004</v>
      </c>
    </row>
    <row r="28" spans="1:4">
      <c r="A28" s="168" t="s">
        <v>550</v>
      </c>
      <c r="B28" s="109">
        <v>26699394539.130001</v>
      </c>
      <c r="C28" s="109">
        <v>2209842628.5</v>
      </c>
      <c r="D28" s="169">
        <v>28909237167.630001</v>
      </c>
    </row>
    <row r="29" spans="1:4">
      <c r="A29" s="170" t="s">
        <v>551</v>
      </c>
      <c r="B29" s="171">
        <v>22861041604.57</v>
      </c>
      <c r="C29" s="171">
        <v>1985245448.5899999</v>
      </c>
      <c r="D29" s="172">
        <v>24846287053.16</v>
      </c>
    </row>
    <row r="30" spans="1:4">
      <c r="A30" s="170" t="s">
        <v>552</v>
      </c>
      <c r="B30" s="171">
        <v>966010984.80999994</v>
      </c>
      <c r="C30" s="171">
        <v>28926693.809999999</v>
      </c>
      <c r="D30" s="172">
        <v>994937678.62</v>
      </c>
    </row>
    <row r="31" spans="1:4">
      <c r="A31" s="170" t="s">
        <v>553</v>
      </c>
      <c r="B31" s="171">
        <v>954272887.94000006</v>
      </c>
      <c r="C31" s="171">
        <v>78841317.709999993</v>
      </c>
      <c r="D31" s="172">
        <v>1033114205.65</v>
      </c>
    </row>
    <row r="32" spans="1:4">
      <c r="A32" s="170" t="s">
        <v>554</v>
      </c>
      <c r="B32" s="171">
        <v>391180989</v>
      </c>
      <c r="C32" s="171">
        <v>37957862.479999997</v>
      </c>
      <c r="D32" s="172">
        <v>429138851.48000002</v>
      </c>
    </row>
    <row r="33" spans="1:4">
      <c r="A33" s="170" t="s">
        <v>555</v>
      </c>
      <c r="B33" s="171">
        <v>273032777.61000001</v>
      </c>
      <c r="C33" s="171">
        <v>6075112.5700000003</v>
      </c>
      <c r="D33" s="172">
        <v>279107890.18000001</v>
      </c>
    </row>
    <row r="34" spans="1:4">
      <c r="A34" s="170" t="s">
        <v>556</v>
      </c>
      <c r="B34" s="171">
        <v>84463401.200000003</v>
      </c>
      <c r="C34" s="171">
        <v>3366379.76</v>
      </c>
      <c r="D34" s="172">
        <v>87829780.959999993</v>
      </c>
    </row>
    <row r="35" spans="1:4">
      <c r="A35" s="170" t="s">
        <v>557</v>
      </c>
      <c r="B35" s="171">
        <v>174742362.88</v>
      </c>
      <c r="C35" s="171">
        <v>5320089.95</v>
      </c>
      <c r="D35" s="172">
        <v>180062452.83000001</v>
      </c>
    </row>
    <row r="36" spans="1:4">
      <c r="A36" s="170" t="s">
        <v>558</v>
      </c>
      <c r="B36" s="171">
        <v>338471245.13999999</v>
      </c>
      <c r="C36" s="171">
        <v>23197170.239999998</v>
      </c>
      <c r="D36" s="172">
        <v>361668415.38</v>
      </c>
    </row>
    <row r="37" spans="1:4" ht="22.5">
      <c r="A37" s="170" t="s">
        <v>559</v>
      </c>
      <c r="B37" s="171">
        <v>295108179.26999998</v>
      </c>
      <c r="C37" s="171">
        <v>1848127.57</v>
      </c>
      <c r="D37" s="172">
        <v>296956306.83999997</v>
      </c>
    </row>
    <row r="38" spans="1:4">
      <c r="A38" s="170" t="s">
        <v>560</v>
      </c>
      <c r="B38" s="171">
        <v>134153673.27</v>
      </c>
      <c r="C38" s="171">
        <v>8722510.5199999996</v>
      </c>
      <c r="D38" s="172">
        <v>142876183.78999999</v>
      </c>
    </row>
    <row r="39" spans="1:4">
      <c r="A39" s="170" t="s">
        <v>561</v>
      </c>
      <c r="B39" s="171">
        <v>99405204.840000004</v>
      </c>
      <c r="C39" s="171">
        <v>9568.9500000000007</v>
      </c>
      <c r="D39" s="172">
        <v>99414773.790000007</v>
      </c>
    </row>
    <row r="40" spans="1:4" ht="22.5">
      <c r="A40" s="170" t="s">
        <v>562</v>
      </c>
      <c r="B40" s="171">
        <v>5931859.0099999998</v>
      </c>
      <c r="C40" s="171">
        <v>543826.61</v>
      </c>
      <c r="D40" s="172">
        <v>6475685.6200000001</v>
      </c>
    </row>
    <row r="41" spans="1:4" ht="22.5">
      <c r="A41" s="170" t="s">
        <v>563</v>
      </c>
      <c r="B41" s="171">
        <v>39219201.350000001</v>
      </c>
      <c r="C41" s="171">
        <v>5399843.0099999998</v>
      </c>
      <c r="D41" s="172">
        <v>44619044.359999999</v>
      </c>
    </row>
    <row r="42" spans="1:4">
      <c r="A42" s="170" t="s">
        <v>564</v>
      </c>
      <c r="B42" s="171">
        <v>8054945.6799999997</v>
      </c>
      <c r="C42" s="171">
        <v>65676</v>
      </c>
      <c r="D42" s="172">
        <v>8120621.6799999997</v>
      </c>
    </row>
    <row r="43" spans="1:4">
      <c r="A43" s="170" t="s">
        <v>565</v>
      </c>
      <c r="B43" s="171">
        <v>9920750.0099999998</v>
      </c>
      <c r="C43" s="171">
        <v>1870.72</v>
      </c>
      <c r="D43" s="172">
        <v>9922620.7300000004</v>
      </c>
    </row>
    <row r="44" spans="1:4" ht="22.5">
      <c r="A44" s="170" t="s">
        <v>566</v>
      </c>
      <c r="B44" s="171">
        <v>836113.48</v>
      </c>
      <c r="C44" s="171">
        <v>1820045.35</v>
      </c>
      <c r="D44" s="172">
        <v>2656158.83</v>
      </c>
    </row>
    <row r="45" spans="1:4">
      <c r="A45" s="170" t="s">
        <v>567</v>
      </c>
      <c r="B45" s="171">
        <v>63548359.07</v>
      </c>
      <c r="C45" s="171">
        <v>22501084.66</v>
      </c>
      <c r="D45" s="172">
        <v>86049443.730000004</v>
      </c>
    </row>
    <row r="46" spans="1:4" ht="22.5">
      <c r="A46" s="168" t="s">
        <v>568</v>
      </c>
      <c r="B46" s="109">
        <v>6686193901.3199997</v>
      </c>
      <c r="C46" s="109">
        <v>23190621.09</v>
      </c>
      <c r="D46" s="169">
        <v>6709384522.4099998</v>
      </c>
    </row>
    <row r="47" spans="1:4">
      <c r="A47" s="170" t="s">
        <v>569</v>
      </c>
      <c r="B47" s="171">
        <v>4963069314.5200005</v>
      </c>
      <c r="C47" s="171">
        <v>8416035.4299999997</v>
      </c>
      <c r="D47" s="172">
        <v>4971485349.9499998</v>
      </c>
    </row>
    <row r="48" spans="1:4">
      <c r="A48" s="170" t="s">
        <v>570</v>
      </c>
      <c r="B48" s="171">
        <v>555683475.21000004</v>
      </c>
      <c r="C48" s="171">
        <v>8306886.0800000001</v>
      </c>
      <c r="D48" s="172">
        <v>563990361.28999996</v>
      </c>
    </row>
    <row r="49" spans="1:4">
      <c r="A49" s="170" t="s">
        <v>571</v>
      </c>
      <c r="B49" s="171">
        <v>733754516.38999999</v>
      </c>
      <c r="C49" s="171">
        <v>1134369.67</v>
      </c>
      <c r="D49" s="172">
        <v>734888886.05999994</v>
      </c>
    </row>
    <row r="50" spans="1:4">
      <c r="A50" s="170" t="s">
        <v>572</v>
      </c>
      <c r="B50" s="171">
        <v>100410520.48999999</v>
      </c>
      <c r="C50" s="171">
        <v>331894.24</v>
      </c>
      <c r="D50" s="172">
        <v>100742414.73</v>
      </c>
    </row>
    <row r="51" spans="1:4">
      <c r="A51" s="170" t="s">
        <v>573</v>
      </c>
      <c r="B51" s="171">
        <v>120372026.92</v>
      </c>
      <c r="C51" s="171">
        <v>450448.43</v>
      </c>
      <c r="D51" s="172">
        <v>120822475.34999999</v>
      </c>
    </row>
    <row r="52" spans="1:4" ht="33.75">
      <c r="A52" s="170" t="s">
        <v>574</v>
      </c>
      <c r="B52" s="171">
        <v>155122960.66</v>
      </c>
      <c r="C52" s="171">
        <v>310467.32</v>
      </c>
      <c r="D52" s="172">
        <v>155433427.97999999</v>
      </c>
    </row>
    <row r="53" spans="1:4">
      <c r="A53" s="170" t="s">
        <v>575</v>
      </c>
      <c r="B53" s="171">
        <v>47413809.649999999</v>
      </c>
      <c r="C53" s="171">
        <v>369187.71</v>
      </c>
      <c r="D53" s="172">
        <v>47782997.359999999</v>
      </c>
    </row>
    <row r="54" spans="1:4" ht="22.5">
      <c r="A54" s="170" t="s">
        <v>576</v>
      </c>
      <c r="B54" s="171">
        <v>6670.78</v>
      </c>
      <c r="C54" s="171">
        <v>4173.63</v>
      </c>
      <c r="D54" s="172">
        <v>10844.41</v>
      </c>
    </row>
    <row r="55" spans="1:4" ht="22.5">
      <c r="A55" s="170" t="s">
        <v>577</v>
      </c>
      <c r="B55" s="171">
        <v>10438.540000000001</v>
      </c>
      <c r="C55" s="171">
        <v>1686.08</v>
      </c>
      <c r="D55" s="172">
        <v>12124.62</v>
      </c>
    </row>
    <row r="56" spans="1:4" ht="45">
      <c r="A56" s="170" t="s">
        <v>578</v>
      </c>
      <c r="B56" s="171">
        <v>2491963.81</v>
      </c>
      <c r="C56" s="171">
        <v>92058.99</v>
      </c>
      <c r="D56" s="172">
        <v>2584022.7999999998</v>
      </c>
    </row>
    <row r="57" spans="1:4" ht="33.75">
      <c r="A57" s="170" t="s">
        <v>579</v>
      </c>
      <c r="B57" s="171">
        <v>631009.88</v>
      </c>
      <c r="C57" s="171">
        <v>462681.04</v>
      </c>
      <c r="D57" s="172">
        <v>1093690.92</v>
      </c>
    </row>
    <row r="58" spans="1:4">
      <c r="A58" s="170" t="s">
        <v>580</v>
      </c>
      <c r="B58" s="171">
        <v>7227194.4699999997</v>
      </c>
      <c r="C58" s="171">
        <v>3310732.47</v>
      </c>
      <c r="D58" s="172">
        <v>10537926.939999999</v>
      </c>
    </row>
    <row r="59" spans="1:4">
      <c r="A59" s="168" t="s">
        <v>581</v>
      </c>
      <c r="B59" s="109">
        <v>2396439291.9899998</v>
      </c>
      <c r="C59" s="109">
        <v>97385.78</v>
      </c>
      <c r="D59" s="169">
        <v>2396536677.77</v>
      </c>
    </row>
    <row r="60" spans="1:4">
      <c r="A60" s="170" t="s">
        <v>582</v>
      </c>
      <c r="B60" s="171">
        <v>2388465030.1300001</v>
      </c>
      <c r="C60" s="171">
        <v>19285.61</v>
      </c>
      <c r="D60" s="172">
        <v>2388484315.7399998</v>
      </c>
    </row>
    <row r="61" spans="1:4">
      <c r="A61" s="170" t="s">
        <v>583</v>
      </c>
      <c r="B61" s="171">
        <v>7974261.8600000003</v>
      </c>
      <c r="C61" s="171">
        <v>78100.17</v>
      </c>
      <c r="D61" s="172">
        <v>8052362.0300000003</v>
      </c>
    </row>
    <row r="62" spans="1:4" ht="22.5">
      <c r="A62" s="168" t="s">
        <v>584</v>
      </c>
      <c r="B62" s="109">
        <v>1776948212.01</v>
      </c>
      <c r="C62" s="109">
        <v>59323106.359999999</v>
      </c>
      <c r="D62" s="169">
        <v>1836271318.3699999</v>
      </c>
    </row>
    <row r="63" spans="1:4">
      <c r="A63" s="170" t="s">
        <v>585</v>
      </c>
      <c r="B63" s="171">
        <v>263833836.91999999</v>
      </c>
      <c r="C63" s="171">
        <v>47499067.350000001</v>
      </c>
      <c r="D63" s="172">
        <v>311332904.26999998</v>
      </c>
    </row>
    <row r="64" spans="1:4" ht="33.75">
      <c r="A64" s="170" t="s">
        <v>586</v>
      </c>
      <c r="B64" s="171">
        <v>1342339524.1099999</v>
      </c>
      <c r="C64" s="171">
        <v>935717.39</v>
      </c>
      <c r="D64" s="172">
        <v>1343275241.5</v>
      </c>
    </row>
    <row r="65" spans="1:4">
      <c r="A65" s="170" t="s">
        <v>587</v>
      </c>
      <c r="B65" s="171">
        <v>73175364.329999998</v>
      </c>
      <c r="C65" s="171">
        <v>79.83</v>
      </c>
      <c r="D65" s="172">
        <v>73175444.159999996</v>
      </c>
    </row>
    <row r="66" spans="1:4" ht="22.5">
      <c r="A66" s="170" t="s">
        <v>588</v>
      </c>
      <c r="B66" s="171">
        <v>62890221</v>
      </c>
      <c r="C66" s="171">
        <v>8659248.5500000007</v>
      </c>
      <c r="D66" s="172">
        <v>71549469.549999997</v>
      </c>
    </row>
    <row r="67" spans="1:4">
      <c r="A67" s="170" t="s">
        <v>589</v>
      </c>
      <c r="B67" s="171">
        <v>15168241.43</v>
      </c>
      <c r="C67" s="171">
        <v>0</v>
      </c>
      <c r="D67" s="172">
        <v>15168241.43</v>
      </c>
    </row>
    <row r="68" spans="1:4">
      <c r="A68" s="184" t="s">
        <v>590</v>
      </c>
      <c r="B68" s="110">
        <v>19541024.219999999</v>
      </c>
      <c r="C68" s="110">
        <v>2228993.2400000002</v>
      </c>
      <c r="D68" s="185">
        <v>21770017.460000001</v>
      </c>
    </row>
    <row r="69" spans="1:4">
      <c r="A69" s="166" t="s">
        <v>591</v>
      </c>
      <c r="B69" s="108">
        <v>6133197627.5799999</v>
      </c>
      <c r="C69" s="108">
        <v>776810943.65999997</v>
      </c>
      <c r="D69" s="167">
        <v>6910008571.2399998</v>
      </c>
    </row>
    <row r="70" spans="1:4">
      <c r="A70" s="168" t="s">
        <v>592</v>
      </c>
      <c r="B70" s="109">
        <v>116013921.91</v>
      </c>
      <c r="C70" s="109">
        <v>4911834.97</v>
      </c>
      <c r="D70" s="169">
        <v>120925756.88</v>
      </c>
    </row>
    <row r="71" spans="1:4">
      <c r="A71" s="170" t="s">
        <v>593</v>
      </c>
      <c r="B71" s="171">
        <v>2672367.9</v>
      </c>
      <c r="C71" s="171">
        <v>1143939.6000000001</v>
      </c>
      <c r="D71" s="172">
        <v>3816307.5</v>
      </c>
    </row>
    <row r="72" spans="1:4" ht="22.5">
      <c r="A72" s="170" t="s">
        <v>733</v>
      </c>
      <c r="B72" s="171">
        <v>58474685.810000002</v>
      </c>
      <c r="C72" s="171">
        <v>0</v>
      </c>
      <c r="D72" s="172">
        <v>58474685.810000002</v>
      </c>
    </row>
    <row r="73" spans="1:4" ht="22.5">
      <c r="A73" s="170" t="s">
        <v>594</v>
      </c>
      <c r="B73" s="171">
        <v>38844847.350000001</v>
      </c>
      <c r="C73" s="171">
        <v>1698280.46</v>
      </c>
      <c r="D73" s="172">
        <v>40543127.810000002</v>
      </c>
    </row>
    <row r="74" spans="1:4">
      <c r="A74" s="170" t="s">
        <v>595</v>
      </c>
      <c r="B74" s="171">
        <v>16022020.85</v>
      </c>
      <c r="C74" s="171">
        <v>2069614.91</v>
      </c>
      <c r="D74" s="172">
        <v>18091635.760000002</v>
      </c>
    </row>
    <row r="75" spans="1:4">
      <c r="A75" s="168" t="s">
        <v>596</v>
      </c>
      <c r="B75" s="109">
        <v>2499988005.6999998</v>
      </c>
      <c r="C75" s="109">
        <v>353063042.88</v>
      </c>
      <c r="D75" s="169">
        <v>2853051048.5799999</v>
      </c>
    </row>
    <row r="76" spans="1:4" ht="33.75">
      <c r="A76" s="170" t="s">
        <v>734</v>
      </c>
      <c r="B76" s="171">
        <v>9332601.1999999993</v>
      </c>
      <c r="C76" s="171">
        <v>0</v>
      </c>
      <c r="D76" s="172">
        <v>9332601.1999999993</v>
      </c>
    </row>
    <row r="77" spans="1:4" ht="33.75">
      <c r="A77" s="170" t="s">
        <v>751</v>
      </c>
      <c r="B77" s="171">
        <v>250</v>
      </c>
      <c r="C77" s="171">
        <v>0</v>
      </c>
      <c r="D77" s="172">
        <v>250</v>
      </c>
    </row>
    <row r="78" spans="1:4" ht="22.5">
      <c r="A78" s="170" t="s">
        <v>597</v>
      </c>
      <c r="B78" s="171">
        <v>206396004.12</v>
      </c>
      <c r="C78" s="171">
        <v>139600906.59</v>
      </c>
      <c r="D78" s="172">
        <v>345996910.70999998</v>
      </c>
    </row>
    <row r="79" spans="1:4" ht="33.75">
      <c r="A79" s="170" t="s">
        <v>598</v>
      </c>
      <c r="B79" s="171">
        <v>131653022.77</v>
      </c>
      <c r="C79" s="171">
        <v>2143203.4500000002</v>
      </c>
      <c r="D79" s="172">
        <v>133796226.22</v>
      </c>
    </row>
    <row r="80" spans="1:4">
      <c r="A80" s="170" t="s">
        <v>599</v>
      </c>
      <c r="B80" s="171">
        <v>1353205189.29</v>
      </c>
      <c r="C80" s="171">
        <v>1220040</v>
      </c>
      <c r="D80" s="172">
        <v>1354425229.29</v>
      </c>
    </row>
    <row r="81" spans="1:4" ht="33.75">
      <c r="A81" s="170" t="s">
        <v>600</v>
      </c>
      <c r="B81" s="171">
        <v>23470740.199999999</v>
      </c>
      <c r="C81" s="171">
        <v>564790.43999999994</v>
      </c>
      <c r="D81" s="172">
        <v>24035530.640000001</v>
      </c>
    </row>
    <row r="82" spans="1:4" ht="45">
      <c r="A82" s="170" t="s">
        <v>601</v>
      </c>
      <c r="B82" s="171">
        <v>38142646.140000001</v>
      </c>
      <c r="C82" s="171">
        <v>22018088.890000001</v>
      </c>
      <c r="D82" s="172">
        <v>60160735.030000001</v>
      </c>
    </row>
    <row r="83" spans="1:4" ht="33.75">
      <c r="A83" s="170" t="s">
        <v>602</v>
      </c>
      <c r="B83" s="171">
        <v>91995448.680000007</v>
      </c>
      <c r="C83" s="171">
        <v>8938.35</v>
      </c>
      <c r="D83" s="172">
        <v>92004387.030000001</v>
      </c>
    </row>
    <row r="84" spans="1:4" ht="22.5">
      <c r="A84" s="170" t="s">
        <v>603</v>
      </c>
      <c r="B84" s="171">
        <v>13116704.5</v>
      </c>
      <c r="C84" s="171">
        <v>24288872.350000001</v>
      </c>
      <c r="D84" s="172">
        <v>37405576.850000001</v>
      </c>
    </row>
    <row r="85" spans="1:4">
      <c r="A85" s="170" t="s">
        <v>604</v>
      </c>
      <c r="B85" s="171">
        <v>88332094.650000006</v>
      </c>
      <c r="C85" s="171">
        <v>60103367.350000001</v>
      </c>
      <c r="D85" s="172">
        <v>148435462</v>
      </c>
    </row>
    <row r="86" spans="1:4" ht="33.75">
      <c r="A86" s="170" t="s">
        <v>605</v>
      </c>
      <c r="B86" s="171">
        <v>37175561.670000002</v>
      </c>
      <c r="C86" s="171">
        <v>17348006.07</v>
      </c>
      <c r="D86" s="172">
        <v>54523567.740000002</v>
      </c>
    </row>
    <row r="87" spans="1:4">
      <c r="A87" s="170" t="s">
        <v>606</v>
      </c>
      <c r="B87" s="171">
        <v>22957162.899999999</v>
      </c>
      <c r="C87" s="171">
        <v>0</v>
      </c>
      <c r="D87" s="172">
        <v>22957162.899999999</v>
      </c>
    </row>
    <row r="88" spans="1:4">
      <c r="A88" s="170" t="s">
        <v>607</v>
      </c>
      <c r="B88" s="171">
        <v>484210579.57999998</v>
      </c>
      <c r="C88" s="171">
        <v>85766829.390000001</v>
      </c>
      <c r="D88" s="172">
        <v>569977408.97000003</v>
      </c>
    </row>
    <row r="89" spans="1:4">
      <c r="A89" s="168" t="s">
        <v>608</v>
      </c>
      <c r="B89" s="109">
        <v>52358873.329999998</v>
      </c>
      <c r="C89" s="109">
        <v>9580365.8300000001</v>
      </c>
      <c r="D89" s="169">
        <v>61939239.159999996</v>
      </c>
    </row>
    <row r="90" spans="1:4" ht="33.75">
      <c r="A90" s="170" t="s">
        <v>609</v>
      </c>
      <c r="B90" s="171">
        <v>5613844.9400000004</v>
      </c>
      <c r="C90" s="171">
        <v>8070779.6699999999</v>
      </c>
      <c r="D90" s="172">
        <v>13684624.609999999</v>
      </c>
    </row>
    <row r="91" spans="1:4" ht="22.5">
      <c r="A91" s="170" t="s">
        <v>610</v>
      </c>
      <c r="B91" s="171">
        <v>15976599.359999999</v>
      </c>
      <c r="C91" s="171">
        <v>896230.86</v>
      </c>
      <c r="D91" s="172">
        <v>16872830.219999999</v>
      </c>
    </row>
    <row r="92" spans="1:4" ht="33.75">
      <c r="A92" s="170" t="s">
        <v>611</v>
      </c>
      <c r="B92" s="171">
        <v>3927017.49</v>
      </c>
      <c r="C92" s="171">
        <v>0</v>
      </c>
      <c r="D92" s="172">
        <v>3927017.49</v>
      </c>
    </row>
    <row r="93" spans="1:4" ht="78.75">
      <c r="A93" s="170" t="s">
        <v>612</v>
      </c>
      <c r="B93" s="171">
        <v>7483461.2400000002</v>
      </c>
      <c r="C93" s="171">
        <v>0</v>
      </c>
      <c r="D93" s="172">
        <v>7483461.2400000002</v>
      </c>
    </row>
    <row r="94" spans="1:4" ht="45">
      <c r="A94" s="170" t="s">
        <v>613</v>
      </c>
      <c r="B94" s="171">
        <v>5497895.1799999997</v>
      </c>
      <c r="C94" s="171">
        <v>416612.77</v>
      </c>
      <c r="D94" s="172">
        <v>5914507.9500000002</v>
      </c>
    </row>
    <row r="95" spans="1:4">
      <c r="A95" s="170" t="s">
        <v>614</v>
      </c>
      <c r="B95" s="171">
        <v>1675666.52</v>
      </c>
      <c r="C95" s="171">
        <v>79126.02</v>
      </c>
      <c r="D95" s="172">
        <v>1754792.54</v>
      </c>
    </row>
    <row r="96" spans="1:4" ht="22.5">
      <c r="A96" s="170" t="s">
        <v>615</v>
      </c>
      <c r="B96" s="171">
        <v>153049.44</v>
      </c>
      <c r="C96" s="171">
        <v>1563.38</v>
      </c>
      <c r="D96" s="172">
        <v>154612.82</v>
      </c>
    </row>
    <row r="97" spans="1:4" ht="22.5">
      <c r="A97" s="170" t="s">
        <v>616</v>
      </c>
      <c r="B97" s="171">
        <v>370231.51</v>
      </c>
      <c r="C97" s="171">
        <v>81240.69</v>
      </c>
      <c r="D97" s="172">
        <v>451472.2</v>
      </c>
    </row>
    <row r="98" spans="1:4">
      <c r="A98" s="184" t="s">
        <v>617</v>
      </c>
      <c r="B98" s="110">
        <v>11661107.65</v>
      </c>
      <c r="C98" s="110">
        <v>34812.44</v>
      </c>
      <c r="D98" s="185">
        <v>11695920.09</v>
      </c>
    </row>
    <row r="99" spans="1:4" ht="22.5">
      <c r="A99" s="168" t="s">
        <v>618</v>
      </c>
      <c r="B99" s="109">
        <v>390434015.70999998</v>
      </c>
      <c r="C99" s="109">
        <v>0</v>
      </c>
      <c r="D99" s="169">
        <v>390434015.70999998</v>
      </c>
    </row>
    <row r="100" spans="1:4" ht="33.75">
      <c r="A100" s="170" t="s">
        <v>619</v>
      </c>
      <c r="B100" s="171">
        <v>390434006.72000003</v>
      </c>
      <c r="C100" s="171">
        <v>0</v>
      </c>
      <c r="D100" s="172">
        <v>390434006.72000003</v>
      </c>
    </row>
    <row r="101" spans="1:4">
      <c r="A101" s="170" t="s">
        <v>745</v>
      </c>
      <c r="B101" s="171">
        <v>8.99</v>
      </c>
      <c r="C101" s="171">
        <v>0</v>
      </c>
      <c r="D101" s="172">
        <v>8.99</v>
      </c>
    </row>
    <row r="102" spans="1:4" ht="22.5">
      <c r="A102" s="168" t="s">
        <v>620</v>
      </c>
      <c r="B102" s="109">
        <v>544972691.09000003</v>
      </c>
      <c r="C102" s="109">
        <v>55158813.549999997</v>
      </c>
      <c r="D102" s="169">
        <v>600131504.63999999</v>
      </c>
    </row>
    <row r="103" spans="1:4" ht="45">
      <c r="A103" s="170" t="s">
        <v>735</v>
      </c>
      <c r="B103" s="171">
        <v>39644724.060000002</v>
      </c>
      <c r="C103" s="171">
        <v>0</v>
      </c>
      <c r="D103" s="172">
        <v>39644724.060000002</v>
      </c>
    </row>
    <row r="104" spans="1:4" ht="33.75">
      <c r="A104" s="170" t="s">
        <v>621</v>
      </c>
      <c r="B104" s="171">
        <v>152351739.11000001</v>
      </c>
      <c r="C104" s="171">
        <v>0</v>
      </c>
      <c r="D104" s="172">
        <v>152351739.11000001</v>
      </c>
    </row>
    <row r="105" spans="1:4" ht="56.25">
      <c r="A105" s="170" t="s">
        <v>622</v>
      </c>
      <c r="B105" s="171">
        <v>280013614.86000001</v>
      </c>
      <c r="C105" s="171">
        <v>0</v>
      </c>
      <c r="D105" s="172">
        <v>280013614.86000001</v>
      </c>
    </row>
    <row r="106" spans="1:4">
      <c r="A106" s="170" t="s">
        <v>623</v>
      </c>
      <c r="B106" s="171">
        <v>65377375.93</v>
      </c>
      <c r="C106" s="171">
        <v>55121802.979999997</v>
      </c>
      <c r="D106" s="172">
        <v>120499178.91</v>
      </c>
    </row>
    <row r="107" spans="1:4">
      <c r="A107" s="170" t="s">
        <v>624</v>
      </c>
      <c r="B107" s="171">
        <v>7585237.1299999999</v>
      </c>
      <c r="C107" s="171">
        <v>37010.57</v>
      </c>
      <c r="D107" s="172">
        <v>7622247.7000000002</v>
      </c>
    </row>
    <row r="108" spans="1:4">
      <c r="A108" s="168" t="s">
        <v>625</v>
      </c>
      <c r="B108" s="109">
        <v>2095865123.5699999</v>
      </c>
      <c r="C108" s="109">
        <v>196221843.94999999</v>
      </c>
      <c r="D108" s="169">
        <v>2292086967.52</v>
      </c>
    </row>
    <row r="109" spans="1:4">
      <c r="A109" s="170" t="s">
        <v>626</v>
      </c>
      <c r="B109" s="171">
        <v>118391131.73999999</v>
      </c>
      <c r="C109" s="171">
        <v>0</v>
      </c>
      <c r="D109" s="172">
        <v>118391131.73999999</v>
      </c>
    </row>
    <row r="110" spans="1:4">
      <c r="A110" s="170" t="s">
        <v>627</v>
      </c>
      <c r="B110" s="171">
        <v>296849391.04000002</v>
      </c>
      <c r="C110" s="171">
        <v>24308212.75</v>
      </c>
      <c r="D110" s="172">
        <v>321157603.79000002</v>
      </c>
    </row>
    <row r="111" spans="1:4">
      <c r="A111" s="170" t="s">
        <v>628</v>
      </c>
      <c r="B111" s="171">
        <v>165391442.94999999</v>
      </c>
      <c r="C111" s="171">
        <v>73022988.030000001</v>
      </c>
      <c r="D111" s="172">
        <v>238414430.97999999</v>
      </c>
    </row>
    <row r="112" spans="1:4">
      <c r="A112" s="170" t="s">
        <v>629</v>
      </c>
      <c r="B112" s="171">
        <v>203549319.37</v>
      </c>
      <c r="C112" s="171">
        <v>83084710.459999993</v>
      </c>
      <c r="D112" s="172">
        <v>286634029.82999998</v>
      </c>
    </row>
    <row r="113" spans="1:4" ht="22.5">
      <c r="A113" s="170" t="s">
        <v>630</v>
      </c>
      <c r="B113" s="171">
        <v>108128201.73999999</v>
      </c>
      <c r="C113" s="171">
        <v>0</v>
      </c>
      <c r="D113" s="172">
        <v>108128201.73999999</v>
      </c>
    </row>
    <row r="114" spans="1:4" ht="22.5">
      <c r="A114" s="170" t="s">
        <v>631</v>
      </c>
      <c r="B114" s="171">
        <v>77943393.209999993</v>
      </c>
      <c r="C114" s="171">
        <v>3632437.9</v>
      </c>
      <c r="D114" s="172">
        <v>81575831.109999999</v>
      </c>
    </row>
    <row r="115" spans="1:4" ht="33.75">
      <c r="A115" s="170" t="s">
        <v>632</v>
      </c>
      <c r="B115" s="171">
        <v>24573693.77</v>
      </c>
      <c r="C115" s="171">
        <v>0</v>
      </c>
      <c r="D115" s="172">
        <v>24573693.77</v>
      </c>
    </row>
    <row r="116" spans="1:4" ht="33.75">
      <c r="A116" s="170" t="s">
        <v>650</v>
      </c>
      <c r="B116" s="171">
        <v>59000000</v>
      </c>
      <c r="C116" s="171">
        <v>0</v>
      </c>
      <c r="D116" s="172">
        <v>59000000</v>
      </c>
    </row>
    <row r="117" spans="1:4" ht="45">
      <c r="A117" s="170" t="s">
        <v>736</v>
      </c>
      <c r="B117" s="171">
        <v>103439.8</v>
      </c>
      <c r="C117" s="171">
        <v>0</v>
      </c>
      <c r="D117" s="172">
        <v>103439.8</v>
      </c>
    </row>
    <row r="118" spans="1:4" ht="22.5">
      <c r="A118" s="170" t="s">
        <v>633</v>
      </c>
      <c r="B118" s="171">
        <v>25301792.870000001</v>
      </c>
      <c r="C118" s="171">
        <v>403836.91</v>
      </c>
      <c r="D118" s="172">
        <v>25705629.780000001</v>
      </c>
    </row>
    <row r="119" spans="1:4">
      <c r="A119" s="170" t="s">
        <v>634</v>
      </c>
      <c r="B119" s="171">
        <v>1016633317.08</v>
      </c>
      <c r="C119" s="171">
        <v>11769657.9</v>
      </c>
      <c r="D119" s="172">
        <v>1028402974.98</v>
      </c>
    </row>
    <row r="120" spans="1:4">
      <c r="A120" s="168" t="s">
        <v>635</v>
      </c>
      <c r="B120" s="109">
        <v>433564996.26999998</v>
      </c>
      <c r="C120" s="109">
        <v>157875042.47999999</v>
      </c>
      <c r="D120" s="169">
        <v>591440038.75</v>
      </c>
    </row>
    <row r="121" spans="1:4" ht="22.5">
      <c r="A121" s="170" t="s">
        <v>636</v>
      </c>
      <c r="B121" s="171">
        <v>390210667.36000001</v>
      </c>
      <c r="C121" s="171">
        <v>153184015.11000001</v>
      </c>
      <c r="D121" s="172">
        <v>543394682.47000003</v>
      </c>
    </row>
    <row r="122" spans="1:4">
      <c r="A122" s="170" t="s">
        <v>637</v>
      </c>
      <c r="B122" s="171">
        <v>43354328.909999996</v>
      </c>
      <c r="C122" s="171">
        <v>4691027.37</v>
      </c>
      <c r="D122" s="172">
        <v>48045356.280000001</v>
      </c>
    </row>
    <row r="123" spans="1:4" ht="22.5">
      <c r="A123" s="166" t="s">
        <v>638</v>
      </c>
      <c r="B123" s="108">
        <v>1819611330.5</v>
      </c>
      <c r="C123" s="108">
        <v>1471790.27</v>
      </c>
      <c r="D123" s="167">
        <v>1821083120.77</v>
      </c>
    </row>
    <row r="124" spans="1:4" ht="22.5">
      <c r="A124" s="168" t="s">
        <v>639</v>
      </c>
      <c r="B124" s="109">
        <v>7740646.8600000003</v>
      </c>
      <c r="C124" s="109">
        <v>3135.18</v>
      </c>
      <c r="D124" s="169">
        <v>7743782.04</v>
      </c>
    </row>
    <row r="125" spans="1:4" ht="56.25">
      <c r="A125" s="170" t="s">
        <v>758</v>
      </c>
      <c r="B125" s="171">
        <v>88500</v>
      </c>
      <c r="C125" s="171">
        <v>0</v>
      </c>
      <c r="D125" s="172">
        <v>88500</v>
      </c>
    </row>
    <row r="126" spans="1:4" ht="22.5">
      <c r="A126" s="170" t="s">
        <v>640</v>
      </c>
      <c r="B126" s="171">
        <v>1258491.54</v>
      </c>
      <c r="C126" s="171">
        <v>0</v>
      </c>
      <c r="D126" s="172">
        <v>1258491.54</v>
      </c>
    </row>
    <row r="127" spans="1:4" ht="45">
      <c r="A127" s="170" t="s">
        <v>641</v>
      </c>
      <c r="B127" s="171">
        <v>14174.63</v>
      </c>
      <c r="C127" s="171">
        <v>0</v>
      </c>
      <c r="D127" s="172">
        <v>14174.63</v>
      </c>
    </row>
    <row r="128" spans="1:4">
      <c r="A128" s="170" t="s">
        <v>642</v>
      </c>
      <c r="B128" s="171">
        <v>6328640.2000000002</v>
      </c>
      <c r="C128" s="171">
        <v>3133.62</v>
      </c>
      <c r="D128" s="172">
        <v>6331773.8200000003</v>
      </c>
    </row>
    <row r="129" spans="1:4">
      <c r="A129" s="170" t="s">
        <v>643</v>
      </c>
      <c r="B129" s="171">
        <v>50840.49</v>
      </c>
      <c r="C129" s="171">
        <v>1.56</v>
      </c>
      <c r="D129" s="172">
        <v>50842.05</v>
      </c>
    </row>
    <row r="130" spans="1:4" ht="22.5">
      <c r="A130" s="168" t="s">
        <v>644</v>
      </c>
      <c r="B130" s="109">
        <v>1811870683.6400001</v>
      </c>
      <c r="C130" s="109">
        <v>1468655.09</v>
      </c>
      <c r="D130" s="169">
        <v>1813339338.73</v>
      </c>
    </row>
    <row r="131" spans="1:4" ht="22.5">
      <c r="A131" s="170" t="s">
        <v>737</v>
      </c>
      <c r="B131" s="171">
        <v>344058700.31</v>
      </c>
      <c r="C131" s="171">
        <v>0</v>
      </c>
      <c r="D131" s="172">
        <v>344058700.31</v>
      </c>
    </row>
    <row r="132" spans="1:4" ht="45">
      <c r="A132" s="170" t="s">
        <v>652</v>
      </c>
      <c r="B132" s="171">
        <v>125273084.66</v>
      </c>
      <c r="C132" s="171">
        <v>0</v>
      </c>
      <c r="D132" s="172">
        <v>125273084.66</v>
      </c>
    </row>
    <row r="133" spans="1:4">
      <c r="A133" s="170" t="s">
        <v>645</v>
      </c>
      <c r="B133" s="171">
        <v>1342538898.6700001</v>
      </c>
      <c r="C133" s="171">
        <v>1468655.09</v>
      </c>
      <c r="D133" s="172">
        <v>1344007553.76</v>
      </c>
    </row>
    <row r="134" spans="1:4">
      <c r="A134" s="166" t="s">
        <v>646</v>
      </c>
      <c r="B134" s="108">
        <v>75779273360.580002</v>
      </c>
      <c r="C134" s="108">
        <v>0</v>
      </c>
      <c r="D134" s="167">
        <v>75779273360.580002</v>
      </c>
    </row>
    <row r="135" spans="1:4">
      <c r="A135" s="168" t="s">
        <v>738</v>
      </c>
      <c r="B135" s="109">
        <v>75779273360.580002</v>
      </c>
      <c r="C135" s="109">
        <v>0</v>
      </c>
      <c r="D135" s="169">
        <v>75779273360.580002</v>
      </c>
    </row>
    <row r="136" spans="1:4" ht="22.5">
      <c r="A136" s="170" t="s">
        <v>647</v>
      </c>
      <c r="B136" s="171">
        <v>75771775160.580002</v>
      </c>
      <c r="C136" s="171">
        <v>0</v>
      </c>
      <c r="D136" s="172">
        <v>75771775160.580002</v>
      </c>
    </row>
    <row r="137" spans="1:4">
      <c r="A137" s="170" t="s">
        <v>902</v>
      </c>
      <c r="B137" s="171">
        <v>7498200</v>
      </c>
      <c r="C137" s="171">
        <v>0</v>
      </c>
      <c r="D137" s="172">
        <v>7498200</v>
      </c>
    </row>
    <row r="138" spans="1:4" ht="21" customHeight="1">
      <c r="A138" s="166" t="s">
        <v>62</v>
      </c>
      <c r="B138" s="108">
        <v>175858884501.45001</v>
      </c>
      <c r="C138" s="108">
        <v>3585356061.27</v>
      </c>
      <c r="D138" s="167">
        <v>179444240562.72</v>
      </c>
    </row>
  </sheetData>
  <mergeCells count="1">
    <mergeCell ref="A4:E4"/>
  </mergeCells>
  <pageMargins left="0.7" right="0.7" top="0.75" bottom="0.75"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83"/>
  <sheetViews>
    <sheetView showGridLines="0" topLeftCell="A52" workbookViewId="0">
      <selection activeCell="G76" sqref="G76"/>
    </sheetView>
  </sheetViews>
  <sheetFormatPr defaultRowHeight="12.75"/>
  <cols>
    <col min="1" max="1" width="49.7109375" style="81" customWidth="1"/>
    <col min="2" max="2" width="15.85546875" style="81" customWidth="1"/>
    <col min="3" max="3" width="14" style="81" customWidth="1"/>
    <col min="4" max="4" width="17.28515625" style="81" customWidth="1"/>
    <col min="5" max="5" width="6.5703125" style="81" customWidth="1"/>
    <col min="6" max="6" width="4.7109375" style="81" customWidth="1"/>
    <col min="7" max="7" width="17" style="81" bestFit="1" customWidth="1"/>
    <col min="8" max="16384" width="9.140625" style="81"/>
  </cols>
  <sheetData>
    <row r="1" spans="1:5" s="80" customFormat="1" ht="14.45" customHeight="1">
      <c r="A1" s="219" t="s">
        <v>227</v>
      </c>
      <c r="B1" s="219"/>
      <c r="C1" s="219"/>
      <c r="D1" s="219"/>
      <c r="E1" s="82"/>
    </row>
    <row r="2" spans="1:5" s="80" customFormat="1" ht="13.5" customHeight="1">
      <c r="A2" s="220"/>
      <c r="B2" s="220"/>
      <c r="C2" s="220"/>
      <c r="D2" s="220"/>
      <c r="E2" s="220"/>
    </row>
    <row r="3" spans="1:5" s="80" customFormat="1" ht="16.5" customHeight="1">
      <c r="B3" s="96" t="s">
        <v>898</v>
      </c>
      <c r="C3" s="96"/>
      <c r="D3" s="96"/>
      <c r="E3" s="96"/>
    </row>
    <row r="4" spans="1:5" s="80" customFormat="1" ht="12.75" customHeight="1"/>
    <row r="5" spans="1:5" s="80" customFormat="1" ht="12" customHeight="1"/>
    <row r="6" spans="1:5" s="80" customFormat="1" ht="18.2" customHeight="1">
      <c r="A6" s="221" t="s">
        <v>101</v>
      </c>
      <c r="B6" s="221"/>
      <c r="C6" s="221"/>
    </row>
    <row r="7" spans="1:5" s="80" customFormat="1" ht="21.95" customHeight="1"/>
    <row r="8" spans="1:5" s="80" customFormat="1" ht="15.4" customHeight="1">
      <c r="A8" s="217" t="s">
        <v>514</v>
      </c>
      <c r="B8" s="216" t="s">
        <v>515</v>
      </c>
      <c r="C8" s="216"/>
      <c r="D8" s="216"/>
    </row>
    <row r="9" spans="1:5" s="80" customFormat="1" ht="21.4" customHeight="1">
      <c r="A9" s="217"/>
      <c r="B9" s="148" t="s">
        <v>448</v>
      </c>
      <c r="C9" s="148" t="s">
        <v>449</v>
      </c>
      <c r="D9" s="149" t="s">
        <v>13</v>
      </c>
    </row>
    <row r="10" spans="1:5" s="80" customFormat="1" ht="15.4" customHeight="1">
      <c r="A10" s="83" t="s">
        <v>516</v>
      </c>
      <c r="B10" s="84">
        <v>80791064093.240005</v>
      </c>
      <c r="C10" s="84">
        <v>755150817.91000104</v>
      </c>
      <c r="D10" s="85">
        <v>81546214911.149994</v>
      </c>
    </row>
    <row r="11" spans="1:5" s="80" customFormat="1" ht="15.4" customHeight="1">
      <c r="A11" s="83" t="s">
        <v>517</v>
      </c>
      <c r="B11" s="84">
        <v>46046183.090000004</v>
      </c>
      <c r="C11" s="84">
        <v>6171738.3499999996</v>
      </c>
      <c r="D11" s="85">
        <v>52217921.439999998</v>
      </c>
    </row>
    <row r="12" spans="1:5" s="80" customFormat="1" ht="15.4" customHeight="1">
      <c r="A12" s="83" t="s">
        <v>518</v>
      </c>
      <c r="B12" s="84">
        <v>30061728609.09</v>
      </c>
      <c r="C12" s="84">
        <v>54305532.009999998</v>
      </c>
      <c r="D12" s="85">
        <v>30116034141.099998</v>
      </c>
    </row>
    <row r="13" spans="1:5" s="80" customFormat="1" ht="15.4" customHeight="1">
      <c r="A13" s="83" t="s">
        <v>519</v>
      </c>
      <c r="B13" s="84">
        <v>1513457920.5899999</v>
      </c>
      <c r="C13" s="84">
        <v>55261782.049999997</v>
      </c>
      <c r="D13" s="85">
        <v>1568719702.6400001</v>
      </c>
    </row>
    <row r="14" spans="1:5" s="80" customFormat="1" ht="15.4" customHeight="1">
      <c r="A14" s="83" t="s">
        <v>520</v>
      </c>
      <c r="B14" s="84">
        <v>866889649.73000002</v>
      </c>
      <c r="C14" s="84">
        <v>5725489.0099999998</v>
      </c>
      <c r="D14" s="85">
        <v>872615138.74000001</v>
      </c>
    </row>
    <row r="15" spans="1:5" s="80" customFormat="1" ht="15.4" customHeight="1">
      <c r="A15" s="83" t="s">
        <v>521</v>
      </c>
      <c r="B15" s="84">
        <v>11195042972.68</v>
      </c>
      <c r="C15" s="84">
        <v>177310758.97999999</v>
      </c>
      <c r="D15" s="85">
        <v>11372353731.66</v>
      </c>
    </row>
    <row r="16" spans="1:5" s="80" customFormat="1" ht="15.4" customHeight="1">
      <c r="A16" s="83" t="s">
        <v>522</v>
      </c>
      <c r="B16" s="84">
        <v>8350014844.6099997</v>
      </c>
      <c r="C16" s="84">
        <v>366434159.35000002</v>
      </c>
      <c r="D16" s="85">
        <v>8716449003.9599991</v>
      </c>
    </row>
    <row r="17" spans="1:4" s="80" customFormat="1" ht="15.4" customHeight="1">
      <c r="A17" s="83" t="s">
        <v>523</v>
      </c>
      <c r="B17" s="84">
        <v>81766494.480000004</v>
      </c>
      <c r="C17" s="84">
        <v>5962611.5599999996</v>
      </c>
      <c r="D17" s="85">
        <v>87729106.040000007</v>
      </c>
    </row>
    <row r="18" spans="1:4" s="80" customFormat="1" ht="15.4" customHeight="1">
      <c r="A18" s="83" t="s">
        <v>524</v>
      </c>
      <c r="B18" s="84">
        <v>254066745.28999999</v>
      </c>
      <c r="C18" s="84">
        <v>11456762.789999999</v>
      </c>
      <c r="D18" s="85">
        <v>265523508.08000001</v>
      </c>
    </row>
    <row r="19" spans="1:4" s="80" customFormat="1" ht="15.4" customHeight="1">
      <c r="A19" s="83" t="s">
        <v>525</v>
      </c>
      <c r="B19" s="84">
        <v>4099884714.8899999</v>
      </c>
      <c r="C19" s="84">
        <v>61302999.43</v>
      </c>
      <c r="D19" s="85">
        <v>4161187714.3200002</v>
      </c>
    </row>
    <row r="20" spans="1:4" s="80" customFormat="1" ht="15.4" customHeight="1">
      <c r="A20" s="83" t="s">
        <v>762</v>
      </c>
      <c r="B20" s="84">
        <v>71634601.370000005</v>
      </c>
      <c r="C20" s="84">
        <v>3878921.27</v>
      </c>
      <c r="D20" s="85">
        <v>75513522.640000001</v>
      </c>
    </row>
    <row r="21" spans="1:4" s="80" customFormat="1" ht="15.4" customHeight="1">
      <c r="A21" s="83" t="s">
        <v>763</v>
      </c>
      <c r="B21" s="84">
        <v>151933795.24000001</v>
      </c>
      <c r="C21" s="84">
        <v>2662912.21</v>
      </c>
      <c r="D21" s="85">
        <v>154596707.44999999</v>
      </c>
    </row>
    <row r="22" spans="1:4" s="80" customFormat="1" ht="15.4" customHeight="1">
      <c r="A22" s="83" t="s">
        <v>526</v>
      </c>
      <c r="B22" s="84">
        <v>170433074.31999999</v>
      </c>
      <c r="C22" s="84">
        <v>29686834.079999998</v>
      </c>
      <c r="D22" s="85">
        <v>200119908.40000001</v>
      </c>
    </row>
    <row r="23" spans="1:4" s="80" customFormat="1" ht="26.1" customHeight="1">
      <c r="A23" s="86" t="s">
        <v>527</v>
      </c>
      <c r="B23" s="87">
        <v>137653963698.62</v>
      </c>
      <c r="C23" s="87">
        <v>1535311319</v>
      </c>
      <c r="D23" s="88">
        <v>139189275017.62</v>
      </c>
    </row>
    <row r="24" spans="1:4" s="80" customFormat="1" ht="33" customHeight="1"/>
    <row r="26" spans="1:4">
      <c r="A26" s="218" t="s">
        <v>102</v>
      </c>
      <c r="B26" s="218"/>
      <c r="C26" s="82"/>
      <c r="D26" s="82"/>
    </row>
    <row r="28" spans="1:4">
      <c r="A28" s="217" t="s">
        <v>514</v>
      </c>
      <c r="B28" s="216" t="s">
        <v>528</v>
      </c>
      <c r="C28" s="216"/>
      <c r="D28" s="216"/>
    </row>
    <row r="29" spans="1:4">
      <c r="A29" s="217"/>
      <c r="B29" s="148" t="s">
        <v>448</v>
      </c>
      <c r="C29" s="148" t="s">
        <v>449</v>
      </c>
      <c r="D29" s="149" t="s">
        <v>13</v>
      </c>
    </row>
    <row r="30" spans="1:4" ht="15.6" customHeight="1">
      <c r="A30" s="83" t="s">
        <v>516</v>
      </c>
      <c r="B30" s="84">
        <v>7026821263.46</v>
      </c>
      <c r="C30" s="84">
        <v>714729165.17999995</v>
      </c>
      <c r="D30" s="85">
        <v>7741550428.6400003</v>
      </c>
    </row>
    <row r="31" spans="1:4" ht="15.6" customHeight="1">
      <c r="A31" s="83" t="s">
        <v>517</v>
      </c>
      <c r="B31" s="84">
        <v>54491579.32</v>
      </c>
      <c r="C31" s="84">
        <v>14438644.699999999</v>
      </c>
      <c r="D31" s="85">
        <v>68930224.019999996</v>
      </c>
    </row>
    <row r="32" spans="1:4" ht="15.6" customHeight="1">
      <c r="A32" s="83" t="s">
        <v>518</v>
      </c>
      <c r="B32" s="84">
        <v>6231575.0700000003</v>
      </c>
      <c r="C32" s="84">
        <v>2031555.58</v>
      </c>
      <c r="D32" s="85">
        <v>8263130.6500000004</v>
      </c>
    </row>
    <row r="33" spans="1:4" ht="15.6" customHeight="1">
      <c r="A33" s="83" t="s">
        <v>519</v>
      </c>
      <c r="B33" s="84">
        <v>16455996.279999999</v>
      </c>
      <c r="C33" s="84">
        <v>14631855.27</v>
      </c>
      <c r="D33" s="85">
        <v>31087851.550000001</v>
      </c>
    </row>
    <row r="34" spans="1:4" ht="15.6" customHeight="1">
      <c r="A34" s="83" t="s">
        <v>520</v>
      </c>
      <c r="B34" s="84">
        <v>4112937.91</v>
      </c>
      <c r="C34" s="84">
        <v>4779023.22</v>
      </c>
      <c r="D34" s="85">
        <v>8891961.1300000008</v>
      </c>
    </row>
    <row r="35" spans="1:4" ht="15.6" customHeight="1">
      <c r="A35" s="83" t="s">
        <v>521</v>
      </c>
      <c r="B35" s="84">
        <v>481454521.31</v>
      </c>
      <c r="C35" s="84">
        <v>36443070.090000004</v>
      </c>
      <c r="D35" s="85">
        <v>517897591.39999998</v>
      </c>
    </row>
    <row r="36" spans="1:4" ht="15.6" customHeight="1">
      <c r="A36" s="83" t="s">
        <v>522</v>
      </c>
      <c r="B36" s="84">
        <v>340339525.50999999</v>
      </c>
      <c r="C36" s="84">
        <v>67828712.849999994</v>
      </c>
      <c r="D36" s="85">
        <v>408168238.36000001</v>
      </c>
    </row>
    <row r="37" spans="1:4" ht="15.6" customHeight="1">
      <c r="A37" s="83" t="s">
        <v>523</v>
      </c>
      <c r="B37" s="84">
        <v>22036349.170000002</v>
      </c>
      <c r="C37" s="84">
        <v>2953821.72</v>
      </c>
      <c r="D37" s="85">
        <v>24990170.890000001</v>
      </c>
    </row>
    <row r="38" spans="1:4" ht="15.6" customHeight="1">
      <c r="A38" s="83" t="s">
        <v>524</v>
      </c>
      <c r="B38" s="84">
        <v>45712725.600000001</v>
      </c>
      <c r="C38" s="84">
        <v>148116715.59</v>
      </c>
      <c r="D38" s="85">
        <v>193829441.19</v>
      </c>
    </row>
    <row r="39" spans="1:4" ht="15.6" customHeight="1">
      <c r="A39" s="83" t="s">
        <v>525</v>
      </c>
      <c r="B39" s="84">
        <v>38452409.200000003</v>
      </c>
      <c r="C39" s="84">
        <v>70167476.129999995</v>
      </c>
      <c r="D39" s="85">
        <v>108619885.33</v>
      </c>
    </row>
    <row r="40" spans="1:4" ht="15.6" customHeight="1">
      <c r="A40" s="83" t="s">
        <v>762</v>
      </c>
      <c r="B40" s="84">
        <v>309891.40000000002</v>
      </c>
      <c r="C40" s="84">
        <v>1302078.6299999999</v>
      </c>
      <c r="D40" s="85">
        <v>1611970.03</v>
      </c>
    </row>
    <row r="41" spans="1:4" ht="15.6" customHeight="1">
      <c r="A41" s="83" t="s">
        <v>763</v>
      </c>
      <c r="B41" s="84">
        <v>44484641.579999998</v>
      </c>
      <c r="C41" s="84">
        <v>2393121.65</v>
      </c>
      <c r="D41" s="85">
        <v>46877763.229999997</v>
      </c>
    </row>
    <row r="42" spans="1:4" ht="15.6" customHeight="1">
      <c r="A42" s="83" t="s">
        <v>526</v>
      </c>
      <c r="B42" s="84">
        <v>23964.9</v>
      </c>
      <c r="C42" s="84">
        <v>2759028.65</v>
      </c>
      <c r="D42" s="85">
        <v>2782993.55</v>
      </c>
    </row>
    <row r="43" spans="1:4" ht="21" customHeight="1">
      <c r="A43" s="86" t="s">
        <v>529</v>
      </c>
      <c r="B43" s="87">
        <v>8080927380.71</v>
      </c>
      <c r="C43" s="87">
        <v>1082574269.26</v>
      </c>
      <c r="D43" s="88">
        <v>9163501649.9699993</v>
      </c>
    </row>
    <row r="46" spans="1:4" ht="17.25" customHeight="1">
      <c r="A46" s="218" t="s">
        <v>103</v>
      </c>
      <c r="B46" s="218"/>
    </row>
    <row r="48" spans="1:4">
      <c r="A48" s="217" t="s">
        <v>514</v>
      </c>
      <c r="B48" s="216" t="s">
        <v>655</v>
      </c>
      <c r="C48" s="216"/>
      <c r="D48" s="216"/>
    </row>
    <row r="49" spans="1:4">
      <c r="A49" s="217"/>
      <c r="B49" s="148" t="s">
        <v>448</v>
      </c>
      <c r="C49" s="148" t="s">
        <v>449</v>
      </c>
      <c r="D49" s="149" t="s">
        <v>13</v>
      </c>
    </row>
    <row r="50" spans="1:4" ht="15.6" customHeight="1">
      <c r="A50" s="83" t="s">
        <v>516</v>
      </c>
      <c r="B50" s="84">
        <v>66177302344.239998</v>
      </c>
      <c r="C50" s="84">
        <v>0</v>
      </c>
      <c r="D50" s="85">
        <v>66177302344.239998</v>
      </c>
    </row>
    <row r="51" spans="1:4" ht="15.6" customHeight="1">
      <c r="A51" s="83" t="s">
        <v>517</v>
      </c>
      <c r="B51" s="84"/>
      <c r="C51" s="84"/>
      <c r="D51" s="85"/>
    </row>
    <row r="52" spans="1:4" ht="15.6" customHeight="1">
      <c r="A52" s="83" t="s">
        <v>518</v>
      </c>
      <c r="B52" s="84"/>
      <c r="C52" s="84"/>
      <c r="D52" s="85"/>
    </row>
    <row r="53" spans="1:4" ht="15.6" customHeight="1">
      <c r="A53" s="83" t="s">
        <v>519</v>
      </c>
      <c r="B53" s="84"/>
      <c r="C53" s="84"/>
      <c r="D53" s="85"/>
    </row>
    <row r="54" spans="1:4" ht="15.6" customHeight="1">
      <c r="A54" s="83" t="s">
        <v>520</v>
      </c>
      <c r="B54" s="84"/>
      <c r="C54" s="84"/>
      <c r="D54" s="85"/>
    </row>
    <row r="55" spans="1:4" ht="15.6" customHeight="1">
      <c r="A55" s="83" t="s">
        <v>521</v>
      </c>
      <c r="B55" s="84"/>
      <c r="C55" s="84"/>
      <c r="D55" s="85"/>
    </row>
    <row r="56" spans="1:4" ht="15.6" customHeight="1">
      <c r="A56" s="83" t="s">
        <v>522</v>
      </c>
      <c r="B56" s="84"/>
      <c r="C56" s="84"/>
      <c r="D56" s="85"/>
    </row>
    <row r="57" spans="1:4" ht="15.6" customHeight="1">
      <c r="A57" s="83" t="s">
        <v>523</v>
      </c>
      <c r="B57" s="84"/>
      <c r="C57" s="84"/>
      <c r="D57" s="85"/>
    </row>
    <row r="58" spans="1:4" ht="15.6" customHeight="1">
      <c r="A58" s="83" t="s">
        <v>524</v>
      </c>
      <c r="B58" s="84"/>
      <c r="C58" s="84"/>
      <c r="D58" s="85"/>
    </row>
    <row r="59" spans="1:4" ht="15.6" customHeight="1">
      <c r="A59" s="83" t="s">
        <v>525</v>
      </c>
      <c r="B59" s="84"/>
      <c r="C59" s="84"/>
      <c r="D59" s="85"/>
    </row>
    <row r="60" spans="1:4" ht="15.6" customHeight="1">
      <c r="A60" s="83" t="s">
        <v>762</v>
      </c>
      <c r="B60" s="84"/>
      <c r="C60" s="84"/>
      <c r="D60" s="85"/>
    </row>
    <row r="61" spans="1:4" ht="15.6" customHeight="1">
      <c r="A61" s="83" t="s">
        <v>763</v>
      </c>
      <c r="B61" s="84"/>
      <c r="C61" s="84"/>
      <c r="D61" s="85"/>
    </row>
    <row r="62" spans="1:4" ht="15.6" customHeight="1">
      <c r="A62" s="83" t="s">
        <v>526</v>
      </c>
      <c r="B62" s="84"/>
      <c r="C62" s="84"/>
      <c r="D62" s="85"/>
    </row>
    <row r="63" spans="1:4" ht="23.25" customHeight="1">
      <c r="A63" s="86" t="s">
        <v>656</v>
      </c>
      <c r="B63" s="87">
        <v>66177302344.239998</v>
      </c>
      <c r="C63" s="174">
        <v>0</v>
      </c>
      <c r="D63" s="88">
        <v>66177302344.239998</v>
      </c>
    </row>
    <row r="66" spans="1:7">
      <c r="A66" s="218" t="s">
        <v>62</v>
      </c>
      <c r="B66" s="218"/>
    </row>
    <row r="68" spans="1:7">
      <c r="A68" s="217" t="s">
        <v>514</v>
      </c>
      <c r="B68" s="216" t="s">
        <v>62</v>
      </c>
      <c r="C68" s="216"/>
      <c r="D68" s="216"/>
    </row>
    <row r="69" spans="1:7">
      <c r="A69" s="217"/>
      <c r="B69" s="148" t="s">
        <v>448</v>
      </c>
      <c r="C69" s="148" t="s">
        <v>449</v>
      </c>
      <c r="D69" s="149" t="s">
        <v>13</v>
      </c>
    </row>
    <row r="70" spans="1:7" ht="15.6" customHeight="1">
      <c r="A70" s="83" t="s">
        <v>516</v>
      </c>
      <c r="B70" s="84">
        <v>153995187700.94</v>
      </c>
      <c r="C70" s="84">
        <v>1469879983.0899999</v>
      </c>
      <c r="D70" s="85">
        <v>155465067684.03</v>
      </c>
    </row>
    <row r="71" spans="1:7" ht="15.6" customHeight="1">
      <c r="A71" s="83" t="s">
        <v>517</v>
      </c>
      <c r="B71" s="84">
        <v>100537762.41</v>
      </c>
      <c r="C71" s="84">
        <v>20610383.050000001</v>
      </c>
      <c r="D71" s="85">
        <v>121148145.45999999</v>
      </c>
      <c r="G71" s="175"/>
    </row>
    <row r="72" spans="1:7" ht="15.6" customHeight="1">
      <c r="A72" s="83" t="s">
        <v>518</v>
      </c>
      <c r="B72" s="84">
        <v>30067960184.16</v>
      </c>
      <c r="C72" s="84">
        <v>56337087.590000004</v>
      </c>
      <c r="D72" s="85">
        <v>30124297271.75</v>
      </c>
    </row>
    <row r="73" spans="1:7" ht="15.6" customHeight="1">
      <c r="A73" s="83" t="s">
        <v>519</v>
      </c>
      <c r="B73" s="84">
        <v>1529913916.8699999</v>
      </c>
      <c r="C73" s="84">
        <v>69893637.319999993</v>
      </c>
      <c r="D73" s="85">
        <v>1599807554.1900001</v>
      </c>
    </row>
    <row r="74" spans="1:7" ht="15.6" customHeight="1">
      <c r="A74" s="83" t="s">
        <v>520</v>
      </c>
      <c r="B74" s="84">
        <v>871002587.63999999</v>
      </c>
      <c r="C74" s="84">
        <v>10504512.23</v>
      </c>
      <c r="D74" s="85">
        <v>881507099.87</v>
      </c>
    </row>
    <row r="75" spans="1:7" ht="15.6" customHeight="1">
      <c r="A75" s="83" t="s">
        <v>521</v>
      </c>
      <c r="B75" s="84">
        <v>11676497493.99</v>
      </c>
      <c r="C75" s="84">
        <v>213753829.06999999</v>
      </c>
      <c r="D75" s="85">
        <v>11890251323.059999</v>
      </c>
    </row>
    <row r="76" spans="1:7" ht="15.6" customHeight="1">
      <c r="A76" s="83" t="s">
        <v>522</v>
      </c>
      <c r="B76" s="84">
        <v>8690354370.1199894</v>
      </c>
      <c r="C76" s="84">
        <v>434262872.19999999</v>
      </c>
      <c r="D76" s="85">
        <v>9124617242.3199902</v>
      </c>
    </row>
    <row r="77" spans="1:7" ht="15.6" customHeight="1">
      <c r="A77" s="83" t="s">
        <v>523</v>
      </c>
      <c r="B77" s="84">
        <v>103802843.65000001</v>
      </c>
      <c r="C77" s="84">
        <v>8916433.2799999993</v>
      </c>
      <c r="D77" s="85">
        <v>112719276.93000001</v>
      </c>
    </row>
    <row r="78" spans="1:7" ht="15.6" customHeight="1">
      <c r="A78" s="83" t="s">
        <v>524</v>
      </c>
      <c r="B78" s="84">
        <v>299779470.88999999</v>
      </c>
      <c r="C78" s="84">
        <v>159573478.38</v>
      </c>
      <c r="D78" s="85">
        <v>459352949.26999998</v>
      </c>
    </row>
    <row r="79" spans="1:7" ht="15.6" customHeight="1">
      <c r="A79" s="83" t="s">
        <v>525</v>
      </c>
      <c r="B79" s="84">
        <v>4138337124.0900002</v>
      </c>
      <c r="C79" s="84">
        <v>131470475.56</v>
      </c>
      <c r="D79" s="85">
        <v>4269807599.6500001</v>
      </c>
    </row>
    <row r="80" spans="1:7" ht="15.6" customHeight="1">
      <c r="A80" s="83" t="s">
        <v>762</v>
      </c>
      <c r="B80" s="84">
        <v>71944492.769999996</v>
      </c>
      <c r="C80" s="84">
        <v>5180999.9000000004</v>
      </c>
      <c r="D80" s="85">
        <v>77125492.670000002</v>
      </c>
    </row>
    <row r="81" spans="1:4" ht="15.6" customHeight="1">
      <c r="A81" s="83" t="s">
        <v>763</v>
      </c>
      <c r="B81" s="84">
        <v>196418436.81999999</v>
      </c>
      <c r="C81" s="84">
        <v>5056033.8600000003</v>
      </c>
      <c r="D81" s="85">
        <v>201474470.68000001</v>
      </c>
    </row>
    <row r="82" spans="1:4" ht="15.6" customHeight="1">
      <c r="A82" s="83" t="s">
        <v>526</v>
      </c>
      <c r="B82" s="84">
        <v>170457039.22</v>
      </c>
      <c r="C82" s="84">
        <v>32445862.73</v>
      </c>
      <c r="D82" s="85">
        <v>202902901.94999999</v>
      </c>
    </row>
    <row r="83" spans="1:4" ht="21" customHeight="1">
      <c r="A83" s="86" t="s">
        <v>62</v>
      </c>
      <c r="B83" s="87">
        <v>211912193423.57001</v>
      </c>
      <c r="C83" s="87">
        <v>2617885588.2600002</v>
      </c>
      <c r="D83" s="88">
        <v>214530079011.82999</v>
      </c>
    </row>
  </sheetData>
  <mergeCells count="14">
    <mergeCell ref="A1:D1"/>
    <mergeCell ref="A26:B26"/>
    <mergeCell ref="A2:E2"/>
    <mergeCell ref="A6:C6"/>
    <mergeCell ref="A8:A9"/>
    <mergeCell ref="B8:D8"/>
    <mergeCell ref="B28:D28"/>
    <mergeCell ref="A28:A29"/>
    <mergeCell ref="A66:B66"/>
    <mergeCell ref="A68:A69"/>
    <mergeCell ref="B68:D68"/>
    <mergeCell ref="A46:B46"/>
    <mergeCell ref="A48:A49"/>
    <mergeCell ref="B48:D48"/>
  </mergeCells>
  <pageMargins left="0.7" right="0.7" top="0.75" bottom="0.75"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91"/>
  <sheetViews>
    <sheetView showGridLines="0" topLeftCell="A68" workbookViewId="0">
      <selection activeCell="I88" sqref="I88"/>
    </sheetView>
  </sheetViews>
  <sheetFormatPr defaultRowHeight="12.75"/>
  <cols>
    <col min="1" max="1" width="70.140625" style="79" customWidth="1"/>
    <col min="2" max="2" width="17.85546875" style="79" customWidth="1"/>
    <col min="3" max="3" width="17.28515625" style="79" customWidth="1"/>
    <col min="4" max="4" width="16.85546875" style="79" customWidth="1"/>
    <col min="5" max="16384" width="9.140625" style="79"/>
  </cols>
  <sheetData>
    <row r="1" spans="1:4" s="89" customFormat="1" ht="17.25" customHeight="1">
      <c r="A1" s="219" t="s">
        <v>228</v>
      </c>
      <c r="B1" s="219"/>
      <c r="C1" s="219"/>
      <c r="D1" s="219"/>
    </row>
    <row r="2" spans="1:4" s="89" customFormat="1" ht="15.75" customHeight="1">
      <c r="A2" s="220"/>
      <c r="B2" s="220"/>
      <c r="C2" s="220"/>
      <c r="D2" s="220"/>
    </row>
    <row r="3" spans="1:4" s="89" customFormat="1" ht="15.75" customHeight="1">
      <c r="B3" s="96" t="s">
        <v>898</v>
      </c>
      <c r="C3" s="96"/>
      <c r="D3" s="96"/>
    </row>
    <row r="4" spans="1:4" s="89" customFormat="1" ht="12">
      <c r="A4" s="97"/>
      <c r="B4" s="97"/>
      <c r="C4" s="97"/>
      <c r="D4" s="97"/>
    </row>
    <row r="5" spans="1:4" ht="23.1" customHeight="1">
      <c r="A5" s="204" t="s">
        <v>513</v>
      </c>
      <c r="B5" s="150" t="s">
        <v>448</v>
      </c>
      <c r="C5" s="150" t="s">
        <v>449</v>
      </c>
      <c r="D5" s="151" t="s">
        <v>13</v>
      </c>
    </row>
    <row r="6" spans="1:4" ht="23.1" customHeight="1">
      <c r="A6" s="157" t="s">
        <v>661</v>
      </c>
      <c r="B6" s="139">
        <v>21316691563.610001</v>
      </c>
      <c r="C6" s="139">
        <v>66806049.140000001</v>
      </c>
      <c r="D6" s="140">
        <v>21383497612.75</v>
      </c>
    </row>
    <row r="7" spans="1:4" ht="23.1" customHeight="1">
      <c r="A7" s="83" t="s">
        <v>662</v>
      </c>
      <c r="B7" s="84">
        <v>14035894537.860001</v>
      </c>
      <c r="C7" s="84">
        <v>36349340.32</v>
      </c>
      <c r="D7" s="141">
        <v>14072243878.18</v>
      </c>
    </row>
    <row r="8" spans="1:4" ht="23.1" customHeight="1">
      <c r="A8" s="83" t="s">
        <v>663</v>
      </c>
      <c r="B8" s="84">
        <v>40160500.219999999</v>
      </c>
      <c r="C8" s="84">
        <v>25306023.27</v>
      </c>
      <c r="D8" s="141">
        <v>65466523.490000002</v>
      </c>
    </row>
    <row r="9" spans="1:4" ht="23.1" customHeight="1">
      <c r="A9" s="83" t="s">
        <v>664</v>
      </c>
      <c r="B9" s="84">
        <v>7038178701.46</v>
      </c>
      <c r="C9" s="84">
        <v>5028683.05</v>
      </c>
      <c r="D9" s="141">
        <v>7043207384.5100002</v>
      </c>
    </row>
    <row r="10" spans="1:4" ht="23.1" customHeight="1">
      <c r="A10" s="83" t="s">
        <v>665</v>
      </c>
      <c r="B10" s="84">
        <v>202457824.06999999</v>
      </c>
      <c r="C10" s="84">
        <v>122002.5</v>
      </c>
      <c r="D10" s="141">
        <v>202579826.56999999</v>
      </c>
    </row>
    <row r="11" spans="1:4" ht="23.1" customHeight="1">
      <c r="A11" s="157" t="s">
        <v>666</v>
      </c>
      <c r="B11" s="139">
        <v>1173645192.9200001</v>
      </c>
      <c r="C11" s="139">
        <v>266937909.02000001</v>
      </c>
      <c r="D11" s="140">
        <v>1440583101.9400001</v>
      </c>
    </row>
    <row r="12" spans="1:4" ht="23.1" customHeight="1">
      <c r="A12" s="83" t="s">
        <v>667</v>
      </c>
      <c r="B12" s="84">
        <v>193929009.69999999</v>
      </c>
      <c r="C12" s="84">
        <v>36962274.630000003</v>
      </c>
      <c r="D12" s="141">
        <v>230891284.33000001</v>
      </c>
    </row>
    <row r="13" spans="1:4" ht="23.1" customHeight="1">
      <c r="A13" s="83" t="s">
        <v>668</v>
      </c>
      <c r="B13" s="84">
        <v>979716183.22000003</v>
      </c>
      <c r="C13" s="84">
        <v>229975634.38999999</v>
      </c>
      <c r="D13" s="141">
        <v>1209691817.6099999</v>
      </c>
    </row>
    <row r="14" spans="1:4" ht="23.1" customHeight="1">
      <c r="A14" s="157" t="s">
        <v>669</v>
      </c>
      <c r="B14" s="139">
        <v>1171578844.1300001</v>
      </c>
      <c r="C14" s="139">
        <v>1708478.3</v>
      </c>
      <c r="D14" s="140">
        <v>1173287322.4300001</v>
      </c>
    </row>
    <row r="15" spans="1:4" ht="23.1" customHeight="1">
      <c r="A15" s="83" t="s">
        <v>670</v>
      </c>
      <c r="B15" s="84">
        <v>1171578844.1300001</v>
      </c>
      <c r="C15" s="84">
        <v>1708478.3</v>
      </c>
      <c r="D15" s="141">
        <v>1173287322.4300001</v>
      </c>
    </row>
    <row r="16" spans="1:4" ht="23.1" customHeight="1">
      <c r="A16" s="157" t="s">
        <v>671</v>
      </c>
      <c r="B16" s="139">
        <v>57505776979.190002</v>
      </c>
      <c r="C16" s="139">
        <v>975231560.03999996</v>
      </c>
      <c r="D16" s="140">
        <v>58481008539.230003</v>
      </c>
    </row>
    <row r="17" spans="1:4" ht="23.1" customHeight="1">
      <c r="A17" s="156" t="s">
        <v>672</v>
      </c>
      <c r="B17" s="142">
        <v>1290218803.1199999</v>
      </c>
      <c r="C17" s="142">
        <v>360741.64</v>
      </c>
      <c r="D17" s="85">
        <v>1290579544.76</v>
      </c>
    </row>
    <row r="18" spans="1:4" ht="23.1" customHeight="1">
      <c r="A18" s="158" t="s">
        <v>673</v>
      </c>
      <c r="B18" s="143">
        <v>723739586.88</v>
      </c>
      <c r="C18" s="143">
        <v>3163.16</v>
      </c>
      <c r="D18" s="144">
        <v>723742750.03999996</v>
      </c>
    </row>
    <row r="19" spans="1:4" ht="23.1" customHeight="1">
      <c r="A19" s="158" t="s">
        <v>674</v>
      </c>
      <c r="B19" s="143">
        <v>251266794.49000001</v>
      </c>
      <c r="C19" s="143">
        <v>168501.48</v>
      </c>
      <c r="D19" s="144">
        <v>251435295.97</v>
      </c>
    </row>
    <row r="20" spans="1:4" ht="23.1" customHeight="1">
      <c r="A20" s="158" t="s">
        <v>675</v>
      </c>
      <c r="B20" s="143">
        <v>125078330</v>
      </c>
      <c r="C20" s="143">
        <v>0</v>
      </c>
      <c r="D20" s="144">
        <v>125078330</v>
      </c>
    </row>
    <row r="21" spans="1:4" ht="23.1" customHeight="1">
      <c r="A21" s="158" t="s">
        <v>676</v>
      </c>
      <c r="B21" s="143">
        <v>190134091.75</v>
      </c>
      <c r="C21" s="143">
        <v>189077</v>
      </c>
      <c r="D21" s="144">
        <v>190323168.75</v>
      </c>
    </row>
    <row r="22" spans="1:4" ht="23.1" customHeight="1">
      <c r="A22" s="156" t="s">
        <v>677</v>
      </c>
      <c r="B22" s="142">
        <v>26239320912.200001</v>
      </c>
      <c r="C22" s="142">
        <v>948660895.41999996</v>
      </c>
      <c r="D22" s="85">
        <v>27187981807.619999</v>
      </c>
    </row>
    <row r="23" spans="1:4" ht="23.1" customHeight="1">
      <c r="A23" s="158" t="s">
        <v>678</v>
      </c>
      <c r="B23" s="143">
        <v>19864834684.09</v>
      </c>
      <c r="C23" s="143">
        <v>714328108.76999998</v>
      </c>
      <c r="D23" s="144">
        <v>20579162792.860001</v>
      </c>
    </row>
    <row r="24" spans="1:4" ht="23.1" customHeight="1">
      <c r="A24" s="158" t="s">
        <v>679</v>
      </c>
      <c r="B24" s="143">
        <v>442633976.48000002</v>
      </c>
      <c r="C24" s="143">
        <v>140664865.25</v>
      </c>
      <c r="D24" s="144">
        <v>583298841.73000002</v>
      </c>
    </row>
    <row r="25" spans="1:4" ht="23.1" customHeight="1">
      <c r="A25" s="158" t="s">
        <v>680</v>
      </c>
      <c r="B25" s="143">
        <v>841985.65</v>
      </c>
      <c r="C25" s="143">
        <v>4179444.89</v>
      </c>
      <c r="D25" s="144">
        <v>5021430.54</v>
      </c>
    </row>
    <row r="26" spans="1:4" ht="23.1" customHeight="1">
      <c r="A26" s="158" t="s">
        <v>681</v>
      </c>
      <c r="B26" s="143">
        <v>0</v>
      </c>
      <c r="C26" s="143">
        <v>0</v>
      </c>
      <c r="D26" s="144">
        <v>0</v>
      </c>
    </row>
    <row r="27" spans="1:4" ht="23.1" customHeight="1">
      <c r="A27" s="158" t="s">
        <v>682</v>
      </c>
      <c r="B27" s="143">
        <v>73540704.180000007</v>
      </c>
      <c r="C27" s="143">
        <v>2313525.39</v>
      </c>
      <c r="D27" s="144">
        <v>75854229.569999993</v>
      </c>
    </row>
    <row r="28" spans="1:4" ht="23.1" customHeight="1">
      <c r="A28" s="158" t="s">
        <v>683</v>
      </c>
      <c r="B28" s="143">
        <v>5857469561.8000002</v>
      </c>
      <c r="C28" s="143">
        <v>87174951.120000005</v>
      </c>
      <c r="D28" s="144">
        <v>5944644512.9200001</v>
      </c>
    </row>
    <row r="29" spans="1:4" ht="23.1" customHeight="1">
      <c r="A29" s="156" t="s">
        <v>684</v>
      </c>
      <c r="B29" s="142">
        <v>29976237263.869999</v>
      </c>
      <c r="C29" s="142">
        <v>26209922.98</v>
      </c>
      <c r="D29" s="85">
        <v>30002447186.849998</v>
      </c>
    </row>
    <row r="30" spans="1:4" ht="23.1" customHeight="1">
      <c r="A30" s="157" t="s">
        <v>685</v>
      </c>
      <c r="B30" s="139">
        <v>5088593661.6000004</v>
      </c>
      <c r="C30" s="139">
        <v>189227499.34999999</v>
      </c>
      <c r="D30" s="140">
        <v>5277821160.9499998</v>
      </c>
    </row>
    <row r="31" spans="1:4" ht="23.1" customHeight="1">
      <c r="A31" s="83" t="s">
        <v>686</v>
      </c>
      <c r="B31" s="84">
        <v>4884847019.1499996</v>
      </c>
      <c r="C31" s="84">
        <v>3458493.39</v>
      </c>
      <c r="D31" s="141">
        <v>4888305512.54</v>
      </c>
    </row>
    <row r="32" spans="1:4" ht="23.1" customHeight="1">
      <c r="A32" s="83" t="s">
        <v>687</v>
      </c>
      <c r="B32" s="84">
        <v>16892855.16</v>
      </c>
      <c r="C32" s="84">
        <v>134730180.03</v>
      </c>
      <c r="D32" s="141">
        <v>151623035.19</v>
      </c>
    </row>
    <row r="33" spans="1:4" ht="23.1" customHeight="1">
      <c r="A33" s="83" t="s">
        <v>688</v>
      </c>
      <c r="B33" s="84">
        <v>186853787.28999999</v>
      </c>
      <c r="C33" s="84">
        <v>51038825.93</v>
      </c>
      <c r="D33" s="141">
        <v>237892613.22</v>
      </c>
    </row>
    <row r="34" spans="1:4" ht="23.1" customHeight="1">
      <c r="A34" s="157" t="s">
        <v>689</v>
      </c>
      <c r="B34" s="139">
        <v>339743034.48000002</v>
      </c>
      <c r="C34" s="139">
        <v>32549414.41</v>
      </c>
      <c r="D34" s="140">
        <v>372292448.88999999</v>
      </c>
    </row>
    <row r="35" spans="1:4" ht="23.1" customHeight="1">
      <c r="A35" s="83" t="s">
        <v>690</v>
      </c>
      <c r="B35" s="84">
        <v>304772491.69</v>
      </c>
      <c r="C35" s="84">
        <v>30143469.690000001</v>
      </c>
      <c r="D35" s="141">
        <v>334915961.38</v>
      </c>
    </row>
    <row r="36" spans="1:4" ht="23.1" customHeight="1">
      <c r="A36" s="83" t="s">
        <v>691</v>
      </c>
      <c r="B36" s="84">
        <v>34970542.789999999</v>
      </c>
      <c r="C36" s="84">
        <v>2405944.7200000002</v>
      </c>
      <c r="D36" s="141">
        <v>37376487.509999998</v>
      </c>
    </row>
    <row r="37" spans="1:4" ht="23.1" customHeight="1">
      <c r="A37" s="157" t="s">
        <v>692</v>
      </c>
      <c r="B37" s="139">
        <v>539370450.59000003</v>
      </c>
      <c r="C37" s="139">
        <v>1654447.98</v>
      </c>
      <c r="D37" s="140">
        <v>541024898.57000005</v>
      </c>
    </row>
    <row r="38" spans="1:4" ht="23.1" customHeight="1">
      <c r="A38" s="83" t="s">
        <v>693</v>
      </c>
      <c r="B38" s="84">
        <v>539370450.59000003</v>
      </c>
      <c r="C38" s="84">
        <v>1654447.98</v>
      </c>
      <c r="D38" s="141">
        <v>541024898.57000005</v>
      </c>
    </row>
    <row r="39" spans="1:4" ht="23.1" customHeight="1">
      <c r="A39" s="157" t="s">
        <v>694</v>
      </c>
      <c r="B39" s="139">
        <v>6965393164.3400002</v>
      </c>
      <c r="C39" s="139">
        <v>0</v>
      </c>
      <c r="D39" s="140">
        <v>6965393164.3400002</v>
      </c>
    </row>
    <row r="40" spans="1:4" ht="23.1" customHeight="1">
      <c r="A40" s="83" t="s">
        <v>695</v>
      </c>
      <c r="B40" s="84">
        <v>6965393164.3400002</v>
      </c>
      <c r="C40" s="84">
        <v>0</v>
      </c>
      <c r="D40" s="141">
        <v>6965393164.3400002</v>
      </c>
    </row>
    <row r="41" spans="1:4" ht="23.1" customHeight="1">
      <c r="A41" s="157" t="s">
        <v>696</v>
      </c>
      <c r="B41" s="139">
        <v>17220409026.41</v>
      </c>
      <c r="C41" s="139">
        <v>16465.09</v>
      </c>
      <c r="D41" s="140">
        <v>17220425491.5</v>
      </c>
    </row>
    <row r="42" spans="1:4" ht="23.1" customHeight="1">
      <c r="A42" s="83" t="s">
        <v>697</v>
      </c>
      <c r="B42" s="84">
        <v>17220409026.41</v>
      </c>
      <c r="C42" s="84">
        <v>16465.09</v>
      </c>
      <c r="D42" s="141">
        <v>17220425491.5</v>
      </c>
    </row>
    <row r="43" spans="1:4" ht="23.1" customHeight="1">
      <c r="A43" s="157" t="s">
        <v>698</v>
      </c>
      <c r="B43" s="139">
        <v>25812495151.869999</v>
      </c>
      <c r="C43" s="139">
        <v>344409.49</v>
      </c>
      <c r="D43" s="140">
        <v>25812839561.360001</v>
      </c>
    </row>
    <row r="44" spans="1:4" ht="23.1" customHeight="1">
      <c r="A44" s="83" t="s">
        <v>699</v>
      </c>
      <c r="B44" s="84">
        <v>23931401624.439999</v>
      </c>
      <c r="C44" s="84">
        <v>315205.28000000003</v>
      </c>
      <c r="D44" s="141">
        <v>23931716829.720001</v>
      </c>
    </row>
    <row r="45" spans="1:4" ht="23.1" customHeight="1">
      <c r="A45" s="83" t="s">
        <v>700</v>
      </c>
      <c r="B45" s="84">
        <v>1158214684.7</v>
      </c>
      <c r="C45" s="84">
        <v>0</v>
      </c>
      <c r="D45" s="141">
        <v>1158214684.7</v>
      </c>
    </row>
    <row r="46" spans="1:4" ht="23.1" customHeight="1">
      <c r="A46" s="83" t="s">
        <v>701</v>
      </c>
      <c r="B46" s="84">
        <v>722878842.73000002</v>
      </c>
      <c r="C46" s="84">
        <v>29204.21</v>
      </c>
      <c r="D46" s="141">
        <v>722908046.94000006</v>
      </c>
    </row>
    <row r="47" spans="1:4" ht="23.1" customHeight="1">
      <c r="A47" s="157" t="s">
        <v>702</v>
      </c>
      <c r="B47" s="139"/>
      <c r="C47" s="139"/>
      <c r="D47" s="140"/>
    </row>
    <row r="48" spans="1:4" ht="23.1" customHeight="1">
      <c r="A48" s="83" t="s">
        <v>703</v>
      </c>
      <c r="B48" s="84"/>
      <c r="C48" s="84"/>
      <c r="D48" s="141"/>
    </row>
    <row r="49" spans="1:4" ht="23.1" customHeight="1">
      <c r="A49" s="83" t="s">
        <v>704</v>
      </c>
      <c r="B49" s="84"/>
      <c r="C49" s="84"/>
      <c r="D49" s="141"/>
    </row>
    <row r="50" spans="1:4" ht="20.100000000000001" customHeight="1">
      <c r="A50" s="157" t="s">
        <v>705</v>
      </c>
      <c r="B50" s="139">
        <v>520266629.48000002</v>
      </c>
      <c r="C50" s="139">
        <v>835086.18</v>
      </c>
      <c r="D50" s="140">
        <v>521101715.66000003</v>
      </c>
    </row>
    <row r="51" spans="1:4" ht="20.100000000000001" customHeight="1">
      <c r="A51" s="83" t="s">
        <v>706</v>
      </c>
      <c r="B51" s="84">
        <v>242856.77</v>
      </c>
      <c r="C51" s="84">
        <v>1719.21</v>
      </c>
      <c r="D51" s="141">
        <v>244575.98</v>
      </c>
    </row>
    <row r="52" spans="1:4" ht="20.100000000000001" customHeight="1">
      <c r="A52" s="83" t="s">
        <v>707</v>
      </c>
      <c r="B52" s="84">
        <v>520023772.70999998</v>
      </c>
      <c r="C52" s="84">
        <v>833366.97</v>
      </c>
      <c r="D52" s="141">
        <v>520857139.68000001</v>
      </c>
    </row>
    <row r="53" spans="1:4" ht="20.100000000000001" customHeight="1">
      <c r="A53" s="157" t="s">
        <v>708</v>
      </c>
      <c r="B53" s="139">
        <v>160285000.06</v>
      </c>
      <c r="C53" s="139">
        <v>174112147.38</v>
      </c>
      <c r="D53" s="140">
        <v>334397147.44</v>
      </c>
    </row>
    <row r="54" spans="1:4" ht="20.100000000000001" customHeight="1">
      <c r="A54" s="83" t="s">
        <v>709</v>
      </c>
      <c r="B54" s="84">
        <v>160285000.06</v>
      </c>
      <c r="C54" s="84">
        <v>174112147.38</v>
      </c>
      <c r="D54" s="141">
        <v>334397147.44</v>
      </c>
    </row>
    <row r="55" spans="1:4" ht="20.100000000000001" customHeight="1">
      <c r="A55" s="83" t="s">
        <v>710</v>
      </c>
      <c r="B55" s="84"/>
      <c r="C55" s="84"/>
      <c r="D55" s="141"/>
    </row>
    <row r="56" spans="1:4" ht="20.100000000000001" customHeight="1">
      <c r="A56" s="157" t="s">
        <v>711</v>
      </c>
      <c r="B56" s="139">
        <v>2926026252.1799998</v>
      </c>
      <c r="C56" s="139">
        <v>772293022.50999999</v>
      </c>
      <c r="D56" s="140">
        <v>3698319274.6900001</v>
      </c>
    </row>
    <row r="57" spans="1:4" ht="20.100000000000001" customHeight="1">
      <c r="A57" s="156" t="s">
        <v>672</v>
      </c>
      <c r="B57" s="142">
        <v>2566709332.9000001</v>
      </c>
      <c r="C57" s="142">
        <v>625777144.47000003</v>
      </c>
      <c r="D57" s="85">
        <v>3192486477.3699999</v>
      </c>
    </row>
    <row r="58" spans="1:4" ht="20.100000000000001" customHeight="1">
      <c r="A58" s="158" t="s">
        <v>674</v>
      </c>
      <c r="B58" s="143">
        <v>2149154662.8699999</v>
      </c>
      <c r="C58" s="143">
        <v>607091710.05999994</v>
      </c>
      <c r="D58" s="144">
        <v>2756246372.9299998</v>
      </c>
    </row>
    <row r="59" spans="1:4" ht="20.100000000000001" customHeight="1">
      <c r="A59" s="158" t="s">
        <v>675</v>
      </c>
      <c r="B59" s="143">
        <v>0</v>
      </c>
      <c r="C59" s="143">
        <v>8265.2999999999993</v>
      </c>
      <c r="D59" s="144">
        <v>8265.2999999999993</v>
      </c>
    </row>
    <row r="60" spans="1:4" ht="20.100000000000001" customHeight="1">
      <c r="A60" s="158" t="s">
        <v>676</v>
      </c>
      <c r="B60" s="143">
        <v>417554670.02999997</v>
      </c>
      <c r="C60" s="143">
        <v>18677169.109999999</v>
      </c>
      <c r="D60" s="144">
        <v>436231839.13999999</v>
      </c>
    </row>
    <row r="61" spans="1:4" ht="20.100000000000001" customHeight="1">
      <c r="A61" s="158" t="s">
        <v>739</v>
      </c>
      <c r="B61" s="143"/>
      <c r="C61" s="143"/>
      <c r="D61" s="144"/>
    </row>
    <row r="62" spans="1:4" ht="20.100000000000001" customHeight="1">
      <c r="A62" s="156" t="s">
        <v>677</v>
      </c>
      <c r="B62" s="142">
        <v>359316919.27999997</v>
      </c>
      <c r="C62" s="142">
        <v>146515878.03999999</v>
      </c>
      <c r="D62" s="85">
        <v>505832797.31999999</v>
      </c>
    </row>
    <row r="63" spans="1:4" ht="20.100000000000001" customHeight="1">
      <c r="A63" s="158" t="s">
        <v>678</v>
      </c>
      <c r="B63" s="143">
        <v>29171674.52</v>
      </c>
      <c r="C63" s="143">
        <v>37688723.75</v>
      </c>
      <c r="D63" s="144">
        <v>66860398.270000003</v>
      </c>
    </row>
    <row r="64" spans="1:4" ht="20.100000000000001" customHeight="1">
      <c r="A64" s="158" t="s">
        <v>679</v>
      </c>
      <c r="B64" s="143">
        <v>328044733.74000001</v>
      </c>
      <c r="C64" s="143">
        <v>87715822.469999999</v>
      </c>
      <c r="D64" s="144">
        <v>415760556.20999998</v>
      </c>
    </row>
    <row r="65" spans="1:4" ht="20.100000000000001" customHeight="1">
      <c r="A65" s="158" t="s">
        <v>680</v>
      </c>
      <c r="B65" s="143">
        <v>0</v>
      </c>
      <c r="C65" s="143">
        <v>2740574.57</v>
      </c>
      <c r="D65" s="144">
        <v>2740574.57</v>
      </c>
    </row>
    <row r="66" spans="1:4" ht="20.100000000000001" customHeight="1">
      <c r="A66" s="158" t="s">
        <v>681</v>
      </c>
      <c r="B66" s="143">
        <v>405232</v>
      </c>
      <c r="C66" s="143">
        <v>4137113.82</v>
      </c>
      <c r="D66" s="144">
        <v>4542345.82</v>
      </c>
    </row>
    <row r="67" spans="1:4" ht="20.100000000000001" customHeight="1">
      <c r="A67" s="158" t="s">
        <v>712</v>
      </c>
      <c r="B67" s="143">
        <v>1695279.02</v>
      </c>
      <c r="C67" s="143">
        <v>14233643.43</v>
      </c>
      <c r="D67" s="144">
        <v>15928922.449999999</v>
      </c>
    </row>
    <row r="68" spans="1:4" ht="20.100000000000001" customHeight="1">
      <c r="A68" s="83" t="s">
        <v>713</v>
      </c>
      <c r="B68" s="84"/>
      <c r="C68" s="84"/>
      <c r="D68" s="141"/>
    </row>
    <row r="69" spans="1:4" ht="20.100000000000001" customHeight="1">
      <c r="A69" s="157" t="s">
        <v>714</v>
      </c>
      <c r="B69" s="139">
        <v>2748613304.6599998</v>
      </c>
      <c r="C69" s="139">
        <v>14551339.32</v>
      </c>
      <c r="D69" s="140">
        <v>2763164643.98</v>
      </c>
    </row>
    <row r="70" spans="1:4" ht="20.100000000000001" customHeight="1">
      <c r="A70" s="83" t="s">
        <v>715</v>
      </c>
      <c r="B70" s="84">
        <v>73256524.540000007</v>
      </c>
      <c r="C70" s="84">
        <v>14551339.32</v>
      </c>
      <c r="D70" s="141">
        <v>87807863.859999999</v>
      </c>
    </row>
    <row r="71" spans="1:4" ht="20.100000000000001" customHeight="1">
      <c r="A71" s="83" t="s">
        <v>716</v>
      </c>
      <c r="B71" s="84">
        <v>2675356780.1199999</v>
      </c>
      <c r="C71" s="84">
        <v>0</v>
      </c>
      <c r="D71" s="141">
        <v>2675356780.1199999</v>
      </c>
    </row>
    <row r="72" spans="1:4" ht="20.100000000000001" customHeight="1">
      <c r="A72" s="157" t="s">
        <v>717</v>
      </c>
      <c r="B72" s="139">
        <v>385026</v>
      </c>
      <c r="C72" s="139">
        <v>288781.11</v>
      </c>
      <c r="D72" s="140">
        <v>673807.11</v>
      </c>
    </row>
    <row r="73" spans="1:4" ht="20.100000000000001" customHeight="1">
      <c r="A73" s="83" t="s">
        <v>718</v>
      </c>
      <c r="B73" s="84">
        <v>385026</v>
      </c>
      <c r="C73" s="84">
        <v>288781.11</v>
      </c>
      <c r="D73" s="141">
        <v>673807.11</v>
      </c>
    </row>
    <row r="74" spans="1:4" ht="20.100000000000001" customHeight="1">
      <c r="A74" s="157" t="s">
        <v>719</v>
      </c>
      <c r="B74" s="139">
        <v>106589486.56</v>
      </c>
      <c r="C74" s="139">
        <v>0</v>
      </c>
      <c r="D74" s="140">
        <v>106589486.56</v>
      </c>
    </row>
    <row r="75" spans="1:4" ht="20.100000000000001" customHeight="1">
      <c r="A75" s="83" t="s">
        <v>720</v>
      </c>
      <c r="B75" s="84">
        <v>106589486.56</v>
      </c>
      <c r="C75" s="84">
        <v>0</v>
      </c>
      <c r="D75" s="141">
        <v>106589486.56</v>
      </c>
    </row>
    <row r="76" spans="1:4" ht="20.100000000000001" customHeight="1">
      <c r="A76" s="157" t="s">
        <v>721</v>
      </c>
      <c r="B76" s="139">
        <v>776528311.25</v>
      </c>
      <c r="C76" s="139">
        <v>121328978.94</v>
      </c>
      <c r="D76" s="140">
        <v>897857290.19000006</v>
      </c>
    </row>
    <row r="77" spans="1:4" ht="20.100000000000001" customHeight="1">
      <c r="A77" s="83" t="s">
        <v>722</v>
      </c>
      <c r="B77" s="84">
        <v>775341311.25</v>
      </c>
      <c r="C77" s="84">
        <v>0</v>
      </c>
      <c r="D77" s="141">
        <v>775341311.25</v>
      </c>
    </row>
    <row r="78" spans="1:4" ht="20.100000000000001" customHeight="1">
      <c r="A78" s="83" t="s">
        <v>723</v>
      </c>
      <c r="B78" s="84"/>
      <c r="C78" s="84"/>
      <c r="D78" s="141"/>
    </row>
    <row r="79" spans="1:4" ht="20.100000000000001" customHeight="1">
      <c r="A79" s="83" t="s">
        <v>718</v>
      </c>
      <c r="B79" s="84">
        <v>0</v>
      </c>
      <c r="C79" s="84">
        <v>0</v>
      </c>
      <c r="D79" s="141">
        <v>0</v>
      </c>
    </row>
    <row r="80" spans="1:4" ht="20.100000000000001" customHeight="1">
      <c r="A80" s="83" t="s">
        <v>688</v>
      </c>
      <c r="B80" s="84">
        <v>1187000</v>
      </c>
      <c r="C80" s="84">
        <v>121328978.94</v>
      </c>
      <c r="D80" s="141">
        <v>122515978.94</v>
      </c>
    </row>
    <row r="81" spans="1:4" ht="20.100000000000001" customHeight="1">
      <c r="A81" s="157" t="s">
        <v>724</v>
      </c>
      <c r="B81" s="139">
        <v>1362500000</v>
      </c>
      <c r="C81" s="139">
        <v>0</v>
      </c>
      <c r="D81" s="140">
        <v>1362500000</v>
      </c>
    </row>
    <row r="82" spans="1:4" ht="20.100000000000001" customHeight="1">
      <c r="A82" s="83" t="s">
        <v>725</v>
      </c>
      <c r="B82" s="84">
        <v>0</v>
      </c>
      <c r="C82" s="84">
        <v>0</v>
      </c>
      <c r="D82" s="141">
        <v>0</v>
      </c>
    </row>
    <row r="83" spans="1:4" ht="20.100000000000001" customHeight="1">
      <c r="A83" s="83" t="s">
        <v>726</v>
      </c>
      <c r="B83" s="84"/>
      <c r="C83" s="84"/>
      <c r="D83" s="141"/>
    </row>
    <row r="84" spans="1:4" ht="20.100000000000001" customHeight="1">
      <c r="A84" s="83" t="s">
        <v>727</v>
      </c>
      <c r="B84" s="84">
        <v>1300000000</v>
      </c>
      <c r="C84" s="84">
        <v>0</v>
      </c>
      <c r="D84" s="141">
        <v>1300000000</v>
      </c>
    </row>
    <row r="85" spans="1:4" ht="20.100000000000001" customHeight="1">
      <c r="A85" s="83" t="s">
        <v>728</v>
      </c>
      <c r="B85" s="84">
        <v>62500000</v>
      </c>
      <c r="C85" s="84">
        <v>0</v>
      </c>
      <c r="D85" s="141">
        <v>62500000</v>
      </c>
    </row>
    <row r="86" spans="1:4" ht="20.100000000000001" customHeight="1">
      <c r="A86" s="83" t="s">
        <v>729</v>
      </c>
      <c r="B86" s="84">
        <v>0</v>
      </c>
      <c r="C86" s="84">
        <v>0</v>
      </c>
      <c r="D86" s="141">
        <v>0</v>
      </c>
    </row>
    <row r="87" spans="1:4" ht="20.100000000000001" customHeight="1">
      <c r="A87" s="157" t="s">
        <v>730</v>
      </c>
      <c r="B87" s="139">
        <v>66177302344.239998</v>
      </c>
      <c r="C87" s="139">
        <v>0</v>
      </c>
      <c r="D87" s="140">
        <v>66177302344.239998</v>
      </c>
    </row>
    <row r="88" spans="1:4" ht="20.100000000000001" customHeight="1">
      <c r="A88" s="83" t="s">
        <v>725</v>
      </c>
      <c r="B88" s="84"/>
      <c r="C88" s="84"/>
      <c r="D88" s="141"/>
    </row>
    <row r="89" spans="1:4" ht="20.100000000000001" customHeight="1">
      <c r="A89" s="83" t="s">
        <v>731</v>
      </c>
      <c r="B89" s="84">
        <v>66177302344.239998</v>
      </c>
      <c r="C89" s="84">
        <v>0</v>
      </c>
      <c r="D89" s="141">
        <v>66177302344.239998</v>
      </c>
    </row>
    <row r="90" spans="1:4" ht="20.100000000000001" customHeight="1">
      <c r="A90" s="83" t="s">
        <v>732</v>
      </c>
      <c r="B90" s="84"/>
      <c r="C90" s="84"/>
      <c r="D90" s="141"/>
    </row>
    <row r="91" spans="1:4" ht="20.100000000000001" customHeight="1">
      <c r="A91" s="159" t="s">
        <v>62</v>
      </c>
      <c r="B91" s="87">
        <v>211912193423.57001</v>
      </c>
      <c r="C91" s="87">
        <v>2617885588.2600002</v>
      </c>
      <c r="D91" s="88">
        <v>214530079011.82999</v>
      </c>
    </row>
  </sheetData>
  <mergeCells count="2">
    <mergeCell ref="A2:D2"/>
    <mergeCell ref="A1:D1"/>
  </mergeCells>
  <pageMargins left="0.7" right="0.7" top="0.75" bottom="0.75" header="0.3" footer="0.3"/>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42"/>
  <sheetViews>
    <sheetView showGridLines="0" topLeftCell="A6" workbookViewId="0">
      <selection activeCell="I31" sqref="I31"/>
    </sheetView>
  </sheetViews>
  <sheetFormatPr defaultRowHeight="12.75"/>
  <cols>
    <col min="1" max="1" width="48.42578125" style="79" customWidth="1"/>
    <col min="2" max="3" width="18.140625" style="79" customWidth="1"/>
    <col min="4" max="4" width="17.28515625" style="79" customWidth="1"/>
    <col min="5" max="5" width="4.7109375" style="79" customWidth="1"/>
    <col min="6" max="16384" width="9.140625" style="79"/>
  </cols>
  <sheetData>
    <row r="1" spans="1:4" s="78" customFormat="1" ht="14.45" customHeight="1">
      <c r="A1" s="219" t="s">
        <v>240</v>
      </c>
      <c r="B1" s="219"/>
      <c r="C1" s="219"/>
      <c r="D1" s="219"/>
    </row>
    <row r="2" spans="1:4" s="78" customFormat="1" ht="15.75" customHeight="1">
      <c r="A2" s="220"/>
      <c r="B2" s="220"/>
      <c r="C2" s="220"/>
      <c r="D2" s="220"/>
    </row>
    <row r="3" spans="1:4" s="78" customFormat="1" ht="18.2" customHeight="1">
      <c r="B3" s="96" t="s">
        <v>898</v>
      </c>
      <c r="C3" s="96"/>
      <c r="D3" s="96"/>
    </row>
    <row r="4" spans="1:4" s="78" customFormat="1" ht="13.5" customHeight="1">
      <c r="A4" s="82"/>
      <c r="B4" s="82"/>
      <c r="C4" s="82"/>
      <c r="D4" s="82"/>
    </row>
    <row r="5" spans="1:4" s="78" customFormat="1" ht="18" customHeight="1"/>
    <row r="6" spans="1:4" s="78" customFormat="1" ht="30.95" customHeight="1">
      <c r="A6" s="204" t="s">
        <v>447</v>
      </c>
      <c r="B6" s="150" t="s">
        <v>448</v>
      </c>
      <c r="C6" s="150" t="s">
        <v>449</v>
      </c>
      <c r="D6" s="151" t="s">
        <v>13</v>
      </c>
    </row>
    <row r="7" spans="1:4" s="78" customFormat="1" ht="22.9" customHeight="1">
      <c r="A7" s="137" t="s">
        <v>450</v>
      </c>
      <c r="B7" s="84">
        <v>474762696.05000001</v>
      </c>
      <c r="C7" s="84">
        <v>0</v>
      </c>
      <c r="D7" s="85">
        <v>474762696.05000001</v>
      </c>
    </row>
    <row r="8" spans="1:4" s="78" customFormat="1" ht="22.9" customHeight="1">
      <c r="A8" s="137" t="s">
        <v>451</v>
      </c>
      <c r="B8" s="84">
        <v>114250117.58</v>
      </c>
      <c r="C8" s="84">
        <v>2123024.1800000002</v>
      </c>
      <c r="D8" s="85">
        <v>116373141.76000001</v>
      </c>
    </row>
    <row r="9" spans="1:4" s="78" customFormat="1" ht="15.4" customHeight="1">
      <c r="A9" s="137" t="s">
        <v>452</v>
      </c>
      <c r="B9" s="84">
        <v>26520642909.549999</v>
      </c>
      <c r="C9" s="84">
        <v>861921622.86000001</v>
      </c>
      <c r="D9" s="85">
        <v>27382564532.41</v>
      </c>
    </row>
    <row r="10" spans="1:4" s="78" customFormat="1" ht="15.4" customHeight="1">
      <c r="A10" s="137" t="s">
        <v>453</v>
      </c>
      <c r="B10" s="84">
        <v>10534624607.620001</v>
      </c>
      <c r="C10" s="84">
        <v>6559208.4299999997</v>
      </c>
      <c r="D10" s="85">
        <v>10541183816.049999</v>
      </c>
    </row>
    <row r="11" spans="1:4" s="78" customFormat="1" ht="15.4" customHeight="1">
      <c r="A11" s="137" t="s">
        <v>454</v>
      </c>
      <c r="B11" s="84">
        <v>3942073643.5999999</v>
      </c>
      <c r="C11" s="84">
        <v>129965735.59999999</v>
      </c>
      <c r="D11" s="85">
        <v>4072039379.1999998</v>
      </c>
    </row>
    <row r="12" spans="1:4" s="78" customFormat="1" ht="15.4" customHeight="1">
      <c r="A12" s="137" t="s">
        <v>455</v>
      </c>
      <c r="B12" s="84">
        <v>1546219525.4400001</v>
      </c>
      <c r="C12" s="84">
        <v>68983307.859999999</v>
      </c>
      <c r="D12" s="85">
        <v>1615202833.3</v>
      </c>
    </row>
    <row r="13" spans="1:4" s="78" customFormat="1" ht="15.4" customHeight="1">
      <c r="A13" s="137" t="s">
        <v>456</v>
      </c>
      <c r="B13" s="84">
        <v>1898478692.04</v>
      </c>
      <c r="C13" s="84">
        <v>92721010</v>
      </c>
      <c r="D13" s="85">
        <v>1991199702.04</v>
      </c>
    </row>
    <row r="14" spans="1:4" s="78" customFormat="1" ht="15.4" customHeight="1">
      <c r="A14" s="137" t="s">
        <v>457</v>
      </c>
      <c r="B14" s="84">
        <v>1225917838.0599999</v>
      </c>
      <c r="C14" s="84">
        <v>79768605.230000004</v>
      </c>
      <c r="D14" s="85">
        <v>1305686443.29</v>
      </c>
    </row>
    <row r="15" spans="1:4" s="78" customFormat="1" ht="15.4" customHeight="1">
      <c r="A15" s="137" t="s">
        <v>458</v>
      </c>
      <c r="B15" s="84">
        <v>68786457.790000007</v>
      </c>
      <c r="C15" s="84">
        <v>4983061.04</v>
      </c>
      <c r="D15" s="85">
        <v>73769518.829999998</v>
      </c>
    </row>
    <row r="16" spans="1:4" s="78" customFormat="1" ht="15.4" customHeight="1">
      <c r="A16" s="137" t="s">
        <v>459</v>
      </c>
      <c r="B16" s="84">
        <v>2249150.4700000002</v>
      </c>
      <c r="C16" s="84">
        <v>26990.81</v>
      </c>
      <c r="D16" s="85">
        <v>2276141.2799999998</v>
      </c>
    </row>
    <row r="17" spans="1:4" s="78" customFormat="1" ht="15.4" customHeight="1">
      <c r="A17" s="137" t="s">
        <v>460</v>
      </c>
      <c r="B17" s="84">
        <v>4719887535.1300001</v>
      </c>
      <c r="C17" s="84">
        <v>13780582.720000001</v>
      </c>
      <c r="D17" s="85">
        <v>4733668117.8500004</v>
      </c>
    </row>
    <row r="18" spans="1:4" s="78" customFormat="1" ht="15.4" customHeight="1">
      <c r="A18" s="137" t="s">
        <v>461</v>
      </c>
      <c r="B18" s="84">
        <v>1992982.31</v>
      </c>
      <c r="C18" s="84">
        <v>2830712.57</v>
      </c>
      <c r="D18" s="85">
        <v>4823694.88</v>
      </c>
    </row>
    <row r="19" spans="1:4" s="78" customFormat="1" ht="15.4" customHeight="1">
      <c r="A19" s="137" t="s">
        <v>462</v>
      </c>
      <c r="B19" s="84">
        <v>3011808413.9099998</v>
      </c>
      <c r="C19" s="84">
        <v>35407209.630000003</v>
      </c>
      <c r="D19" s="85">
        <v>3047215623.54</v>
      </c>
    </row>
    <row r="20" spans="1:4" s="78" customFormat="1" ht="15.4" customHeight="1">
      <c r="A20" s="137" t="s">
        <v>463</v>
      </c>
      <c r="B20" s="84">
        <v>59488257.119999997</v>
      </c>
      <c r="C20" s="84">
        <v>176557587</v>
      </c>
      <c r="D20" s="85">
        <v>236045844.12</v>
      </c>
    </row>
    <row r="21" spans="1:4" s="78" customFormat="1" ht="15.4" customHeight="1">
      <c r="A21" s="137" t="s">
        <v>464</v>
      </c>
      <c r="B21" s="84">
        <v>35306101.119999997</v>
      </c>
      <c r="C21" s="84">
        <v>2901843.89</v>
      </c>
      <c r="D21" s="85">
        <v>38207945.009999998</v>
      </c>
    </row>
    <row r="22" spans="1:4" s="78" customFormat="1" ht="22.9" customHeight="1">
      <c r="A22" s="137" t="s">
        <v>465</v>
      </c>
      <c r="B22" s="84">
        <v>21589450.68</v>
      </c>
      <c r="C22" s="84">
        <v>346541.62</v>
      </c>
      <c r="D22" s="85">
        <v>21935992.300000001</v>
      </c>
    </row>
    <row r="23" spans="1:4" s="78" customFormat="1" ht="15.4" customHeight="1">
      <c r="A23" s="137" t="s">
        <v>466</v>
      </c>
      <c r="B23" s="84">
        <v>529218481.25999999</v>
      </c>
      <c r="C23" s="84">
        <v>41015452.899999999</v>
      </c>
      <c r="D23" s="85">
        <v>570233934.15999997</v>
      </c>
    </row>
    <row r="24" spans="1:4" s="78" customFormat="1" ht="15.4" customHeight="1">
      <c r="A24" s="137" t="s">
        <v>467</v>
      </c>
      <c r="B24" s="84">
        <v>105037259.5</v>
      </c>
      <c r="C24" s="84">
        <v>10245911.09</v>
      </c>
      <c r="D24" s="85">
        <v>115283170.59</v>
      </c>
    </row>
    <row r="25" spans="1:4" s="78" customFormat="1" ht="15.4" customHeight="1">
      <c r="A25" s="137" t="s">
        <v>468</v>
      </c>
      <c r="B25" s="84">
        <v>36587926.649999999</v>
      </c>
      <c r="C25" s="84">
        <v>3000</v>
      </c>
      <c r="D25" s="85">
        <v>36590926.649999999</v>
      </c>
    </row>
    <row r="26" spans="1:4" s="78" customFormat="1" ht="15.4" customHeight="1">
      <c r="A26" s="137" t="s">
        <v>469</v>
      </c>
      <c r="B26" s="84">
        <v>164915418.83000001</v>
      </c>
      <c r="C26" s="84">
        <v>25285796.140000001</v>
      </c>
      <c r="D26" s="85">
        <v>190201214.97</v>
      </c>
    </row>
    <row r="27" spans="1:4" s="78" customFormat="1" ht="15.4" customHeight="1">
      <c r="A27" s="137" t="s">
        <v>470</v>
      </c>
      <c r="B27" s="84">
        <v>188076121.84999999</v>
      </c>
      <c r="C27" s="84">
        <v>4462699.09</v>
      </c>
      <c r="D27" s="85">
        <v>192538820.94</v>
      </c>
    </row>
    <row r="28" spans="1:4" s="78" customFormat="1" ht="15.4" customHeight="1">
      <c r="A28" s="137" t="s">
        <v>471</v>
      </c>
      <c r="B28" s="84">
        <v>11016629037.440001</v>
      </c>
      <c r="C28" s="84">
        <v>174992685.19999999</v>
      </c>
      <c r="D28" s="85">
        <v>11191621722.639999</v>
      </c>
    </row>
    <row r="29" spans="1:4" s="78" customFormat="1" ht="15.4" customHeight="1">
      <c r="A29" s="137" t="s">
        <v>472</v>
      </c>
      <c r="B29" s="84">
        <v>166192125.61000001</v>
      </c>
      <c r="C29" s="84">
        <v>269048.76</v>
      </c>
      <c r="D29" s="85">
        <v>166461174.37</v>
      </c>
    </row>
    <row r="30" spans="1:4" s="78" customFormat="1" ht="15.4" customHeight="1">
      <c r="A30" s="137" t="s">
        <v>473</v>
      </c>
      <c r="B30" s="84">
        <v>9639255835.9699993</v>
      </c>
      <c r="C30" s="84">
        <v>25901899.66</v>
      </c>
      <c r="D30" s="85">
        <v>9665157735.6299992</v>
      </c>
    </row>
    <row r="31" spans="1:4" s="78" customFormat="1" ht="15.4" customHeight="1">
      <c r="A31" s="137" t="s">
        <v>474</v>
      </c>
      <c r="B31" s="84">
        <v>21925711556.459999</v>
      </c>
      <c r="C31" s="84">
        <v>1348112.42</v>
      </c>
      <c r="D31" s="85">
        <v>21927059668.880001</v>
      </c>
    </row>
    <row r="32" spans="1:4" s="78" customFormat="1" ht="15.4" customHeight="1">
      <c r="A32" s="137" t="s">
        <v>475</v>
      </c>
      <c r="B32" s="84">
        <v>1457027042.46</v>
      </c>
      <c r="C32" s="84">
        <v>27916052.629999999</v>
      </c>
      <c r="D32" s="85">
        <v>1484943095.0899999</v>
      </c>
    </row>
    <row r="33" spans="1:4" s="78" customFormat="1" ht="15.4" customHeight="1">
      <c r="A33" s="137" t="s">
        <v>476</v>
      </c>
      <c r="B33" s="84">
        <v>98754522.569999993</v>
      </c>
      <c r="C33" s="84">
        <v>156607081.99000001</v>
      </c>
      <c r="D33" s="85">
        <v>255361604.56</v>
      </c>
    </row>
    <row r="34" spans="1:4" s="78" customFormat="1" ht="15.4" customHeight="1">
      <c r="A34" s="137" t="s">
        <v>477</v>
      </c>
      <c r="B34" s="84">
        <v>5991993.75</v>
      </c>
      <c r="C34" s="84">
        <v>600068701</v>
      </c>
      <c r="D34" s="85">
        <v>606060694.75</v>
      </c>
    </row>
    <row r="35" spans="1:4" s="78" customFormat="1" ht="22.9" customHeight="1">
      <c r="A35" s="137" t="s">
        <v>478</v>
      </c>
      <c r="B35" s="84">
        <v>26958953997.740002</v>
      </c>
      <c r="C35" s="84">
        <v>31940597.809999999</v>
      </c>
      <c r="D35" s="85">
        <v>26990894595.549999</v>
      </c>
    </row>
    <row r="36" spans="1:4" s="78" customFormat="1" ht="15.4" customHeight="1">
      <c r="A36" s="137" t="s">
        <v>479</v>
      </c>
      <c r="B36" s="84">
        <v>155298946.25</v>
      </c>
      <c r="C36" s="84">
        <v>0</v>
      </c>
      <c r="D36" s="85">
        <v>155298946.25</v>
      </c>
    </row>
    <row r="37" spans="1:4" s="78" customFormat="1" ht="15.4" customHeight="1">
      <c r="A37" s="137" t="s">
        <v>480</v>
      </c>
      <c r="B37" s="84">
        <v>194605.38</v>
      </c>
      <c r="C37" s="84">
        <v>0</v>
      </c>
      <c r="D37" s="85">
        <v>194605.38</v>
      </c>
    </row>
    <row r="38" spans="1:4" s="78" customFormat="1" ht="15.4" customHeight="1">
      <c r="A38" s="137" t="s">
        <v>481</v>
      </c>
      <c r="B38" s="84">
        <v>408286813.77999997</v>
      </c>
      <c r="C38" s="84">
        <v>38951506.130000003</v>
      </c>
      <c r="D38" s="85">
        <v>447238319.91000003</v>
      </c>
    </row>
    <row r="39" spans="1:4" s="78" customFormat="1" ht="15.4" customHeight="1">
      <c r="A39" s="137" t="s">
        <v>482</v>
      </c>
      <c r="B39" s="84">
        <v>0</v>
      </c>
      <c r="C39" s="84">
        <v>0</v>
      </c>
      <c r="D39" s="85"/>
    </row>
    <row r="40" spans="1:4" s="78" customFormat="1" ht="15.4" customHeight="1">
      <c r="A40" s="137" t="s">
        <v>483</v>
      </c>
      <c r="B40" s="84">
        <v>84877983359.600006</v>
      </c>
      <c r="C40" s="84">
        <v>0</v>
      </c>
      <c r="D40" s="85">
        <v>84877983359.600006</v>
      </c>
    </row>
    <row r="41" spans="1:4" s="78" customFormat="1" ht="26.1" customHeight="1">
      <c r="A41" s="86" t="s">
        <v>62</v>
      </c>
      <c r="B41" s="87">
        <v>211912193423.57001</v>
      </c>
      <c r="C41" s="87">
        <v>2617885588.2600002</v>
      </c>
      <c r="D41" s="88">
        <v>214530079011.82999</v>
      </c>
    </row>
    <row r="42" spans="1:4" s="78" customFormat="1" ht="60.2" customHeight="1">
      <c r="A42" s="79"/>
      <c r="B42" s="79"/>
      <c r="C42" s="79"/>
      <c r="D42" s="79"/>
    </row>
  </sheetData>
  <mergeCells count="2">
    <mergeCell ref="A1:D1"/>
    <mergeCell ref="A2:D2"/>
  </mergeCells>
  <pageMargins left="0.7" right="0.7"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17</vt:i4>
      </vt:variant>
      <vt:variant>
        <vt:lpstr>Intervalli denominati</vt:lpstr>
      </vt:variant>
      <vt:variant>
        <vt:i4>2</vt:i4>
      </vt:variant>
    </vt:vector>
  </HeadingPairs>
  <TitlesOfParts>
    <vt:vector size="19" baseType="lpstr">
      <vt:lpstr>Tav. A </vt:lpstr>
      <vt:lpstr>Tav. B</vt:lpstr>
      <vt:lpstr>Tav. C</vt:lpstr>
      <vt:lpstr>Tav. D</vt:lpstr>
      <vt:lpstr>Tav. E</vt:lpstr>
      <vt:lpstr>Tav. F</vt:lpstr>
      <vt:lpstr>Tav. G</vt:lpstr>
      <vt:lpstr>Tav. H</vt:lpstr>
      <vt:lpstr>Tav. I</vt:lpstr>
      <vt:lpstr>Tav. J</vt:lpstr>
      <vt:lpstr>Tav. K</vt:lpstr>
      <vt:lpstr>Tav. L</vt:lpstr>
      <vt:lpstr>Tav. M</vt:lpstr>
      <vt:lpstr>Tav. N</vt:lpstr>
      <vt:lpstr>Tav. O</vt:lpstr>
      <vt:lpstr>Tav. P</vt:lpstr>
      <vt:lpstr>Tav. Q</vt:lpstr>
      <vt:lpstr>'Tav. B'!_Toc473634309</vt:lpstr>
      <vt:lpstr>'Tav. D'!Area_stampa</vt:lpstr>
    </vt:vector>
  </TitlesOfParts>
  <Company>Ministero Economia e Finanze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alessia.alessandrini</dc:creator>
  <cp:lastModifiedBy>claudio.menichini</cp:lastModifiedBy>
  <cp:lastPrinted>2018-08-31T08:50:07Z</cp:lastPrinted>
  <dcterms:created xsi:type="dcterms:W3CDTF">2017-01-31T11:55:46Z</dcterms:created>
  <dcterms:modified xsi:type="dcterms:W3CDTF">2020-05-03T09:25:04Z</dcterms:modified>
</cp:coreProperties>
</file>