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766" activeTab="0"/>
  </bookViews>
  <sheets>
    <sheet name="M017_P020_attività" sheetId="1" r:id="rId1"/>
    <sheet name="M017_P020_risultato" sheetId="2" r:id="rId2"/>
    <sheet name="M017_P020_contesto" sheetId="3" r:id="rId3"/>
    <sheet name="M017_P021_attività" sheetId="4" r:id="rId4"/>
    <sheet name="M017_P021_risultato" sheetId="5" r:id="rId5"/>
    <sheet name="M017_P021_contesto" sheetId="6" r:id="rId6"/>
    <sheet name="M020_P1 attività" sheetId="7" r:id="rId7"/>
    <sheet name="M020_P1_risultato" sheetId="8" r:id="rId8"/>
    <sheet name="M020_P1_contesto" sheetId="9" r:id="rId9"/>
    <sheet name="M020_P2_attività" sheetId="10" r:id="rId10"/>
    <sheet name="M020_P2_risultato" sheetId="11" r:id="rId11"/>
    <sheet name="M020_P2_contesto" sheetId="12" r:id="rId12"/>
    <sheet name="M020_P3_attività" sheetId="13" r:id="rId13"/>
    <sheet name="M020_P3_risultato" sheetId="14" r:id="rId14"/>
    <sheet name="M020_P3_contesto" sheetId="15" r:id="rId15"/>
    <sheet name="M020_P4_attività" sheetId="16" r:id="rId16"/>
    <sheet name="M020_P4_risultato" sheetId="17" r:id="rId17"/>
    <sheet name="M20_P4_contesto" sheetId="18" r:id="rId18"/>
    <sheet name="M020_P5_attività" sheetId="19" r:id="rId19"/>
    <sheet name="M020_P5_risultato" sheetId="20" r:id="rId20"/>
    <sheet name="M20_P5_contesto" sheetId="21" r:id="rId21"/>
    <sheet name="M032_P002_ attività" sheetId="22" r:id="rId22"/>
    <sheet name="M032_P002 ind_risultato" sheetId="23" r:id="rId23"/>
    <sheet name="M032_P003_attività" sheetId="24" r:id="rId24"/>
    <sheet name="M032_P003 ind_risultato" sheetId="25" r:id="rId25"/>
  </sheets>
  <externalReferences>
    <externalReference r:id="rId28"/>
  </externalReferences>
  <definedNames>
    <definedName name="_xlnm.Print_Area" localSheetId="0">'M017_P020_attività'!$A$1:$B$13</definedName>
    <definedName name="_xlnm.Print_Area" localSheetId="2">'M017_P020_contesto'!$A$1:$O$7</definedName>
    <definedName name="_xlnm.Print_Area" localSheetId="1">'M017_P020_risultato'!$A$1:$O$12</definedName>
    <definedName name="_xlnm.Print_Area" localSheetId="3">'M017_P021_attività'!$A$1:$B$12</definedName>
    <definedName name="_xlnm.Print_Area" localSheetId="5">'M017_P021_contesto'!$A$1:$O$7</definedName>
    <definedName name="_xlnm.Print_Area" localSheetId="4">'M017_P021_risultato'!$A$1:$L$12</definedName>
    <definedName name="_xlnm.Print_Area" localSheetId="6">'M020_P1 attività'!$A$1:$B$26</definedName>
    <definedName name="_xlnm.Print_Area" localSheetId="8">'M020_P1_contesto'!$A$1:$N$16</definedName>
    <definedName name="_xlnm.Print_Area" localSheetId="7">'M020_P1_risultato'!$A$1:$M$20</definedName>
    <definedName name="_xlnm.Print_Area" localSheetId="9">'M020_P2_attività'!$A$1:$B$14</definedName>
    <definedName name="_xlnm.Print_Area" localSheetId="10">'M020_P2_risultato'!$A$1:$M$20</definedName>
    <definedName name="_xlnm.Print_Area" localSheetId="14">'M020_P3_contesto'!$A$1:$N$20</definedName>
    <definedName name="_xlnm.Print_Area" localSheetId="13">'M020_P3_risultato'!$A$1:$M$45</definedName>
    <definedName name="_xlnm.Print_Area" localSheetId="15">'M020_P4_attività'!$A$1:$B$9</definedName>
    <definedName name="_xlnm.Print_Area" localSheetId="16">'M020_P4_risultato'!$A$1:$M$20</definedName>
    <definedName name="_xlnm.Print_Area" localSheetId="18">'M020_P5_attività'!$A$1:$B$11</definedName>
    <definedName name="_xlnm.Print_Area" localSheetId="19">'M020_P5_risultato'!$A$1:$M$10</definedName>
    <definedName name="_xlnm.Print_Area" localSheetId="17">'M20_P4_contesto'!$A$1:$N$10</definedName>
    <definedName name="_xlnm.Print_Area" localSheetId="20">'M20_P5_contesto'!$A$1:$N$10</definedName>
  </definedNames>
  <calcPr fullCalcOnLoad="1"/>
</workbook>
</file>

<file path=xl/sharedStrings.xml><?xml version="1.0" encoding="utf-8"?>
<sst xmlns="http://schemas.openxmlformats.org/spreadsheetml/2006/main" count="792" uniqueCount="374">
  <si>
    <t>Indicatore</t>
  </si>
  <si>
    <t xml:space="preserve">Descrizione </t>
  </si>
  <si>
    <t>Unità di misura</t>
  </si>
  <si>
    <t>Fonte del dato</t>
  </si>
  <si>
    <t>Ministero della salute</t>
  </si>
  <si>
    <t>Attività 1: Ricerca corrente settore sanità pubblica</t>
  </si>
  <si>
    <t xml:space="preserve">La ricerca corrente ha l’obiettivo di sviluppare, nel tempo, le conoscenze fondamentali in settori specifici della biomedicina e della sanità pubblica. La ricerca è attuata attraverso la programmazione triennale dei progetti istituzionali degli organismi di ricerca nazionali, soggetti istituzionali pubblici e privati la cui attività di ricerca è stata riconosciuta dallo Stato come orientata al perseguimento di fini pubblici (Istituto superiore di sanità, Istituto superiore per la prevenzione e la sicurezza sul lavoro, Agenzia per i servizi sanitari regionali, Istituti di ricovero e cura a carattere scientifico, Istituti zooprofilattici sperimentali). 
Il Decreto Legislativo 288 del 16 ottobre 2003 prevede per il riconoscimento scientifico di un Ente il possesso di specifici requisiti economici, strutturali, umani e scientifici. Il possesso deve essere dimostrato per i tre anni precedenti al riconoscimento. 
I finanziamenti per la ricerca corrente hanno cadenza annuale e sono finalizzati ad assicurare che le Istituzioni coinvolte possano, nell’ambito del proprio riconoscimento, portare avanti le loro attività di ricerca istituzionale, nell’ambito delle linee di ricerca approvate. </t>
  </si>
  <si>
    <t>Attività 2: Ricerca finalizzata settore sanità pubblica</t>
  </si>
  <si>
    <t>Attività 3: Finanziamento ordinario di Enti e Istituti a carattere nazionale previsti dalla legge</t>
  </si>
  <si>
    <t>Attività 4: Vigilanza sugli Enti e Istituti a carattere nazionale previsti dalla legge</t>
  </si>
  <si>
    <t>Descrizione</t>
  </si>
  <si>
    <t>Missione 17 - Ricerca e innovazione</t>
  </si>
  <si>
    <t>Proposte di indicatori da costruire:</t>
  </si>
  <si>
    <t>Indicatori di risultato: 
realizzazioni, volume dei prodotti e dei servizi erogati</t>
  </si>
  <si>
    <t>Numero di pubblicazioni prodotte dagli Istituti di ricovero e cura a carattere scientifico</t>
  </si>
  <si>
    <t>Incidenza del finanziamento ricerca corrente rispetto al finanziamento da soggetti diversi dallo Stato per gli Istituti di ricovero e cura a carattere scientifico</t>
  </si>
  <si>
    <t xml:space="preserve">Costo medio dei progetti finanziati nell'ambito della ricerca finalizzata </t>
  </si>
  <si>
    <t>Programma 17.20 - Ricerca per il settore della sanità pubblica</t>
  </si>
  <si>
    <t>Indicatori di contesto: 
fenomeni su cui intendono influire le politiche del programma, determinanti del fabbisogno</t>
  </si>
  <si>
    <t>Area territoriale</t>
  </si>
  <si>
    <t>Finanziamento ordinario e straordinario di Enti e Istituti a carattere nazionale previsti dalla legge (Croce rossa italiana,  Lega italiana per la lotta contro i tumori,  Istituto italiano di medicina sociale, Agenzia per i servizi sanitari regionali, Istituto superiore di sanità, Istituto superiore per la prevenzione e la sicurezza del lavoro) che si interessano alla ricerca in materia sanitaria.</t>
  </si>
  <si>
    <t>Vigilanza di Enti e Istituti a carattere nazionale previsti dalla legge.</t>
  </si>
  <si>
    <t xml:space="preserve">La ricerca finalizzata prevede due tipi di progetti: i programmi strategici e i progetti ordinari. La ripartizione delle risorse fra progetti strategici ed ordinari è stabilita ex ante nel bando che prevede  tetti massimi per i singoli progetti. I progetti approvati sono resi pubblici sul sito del Ministero della Salute, con l’indicazione dell’ammontare del finanziamento e degli enti coordinatori. La ricerca finalizzata è rivolta ai destinatari istituzionali, quali: Regioni; ISS,  AgeNaS, IRCCS pubblici e privati; inoltre, a partire dal  2009 è stata aperta a tutti i ricercatori del SSN. Per la realizzazione dei progetti i destinatari istituzionali possono avvalersi della collaborazione di altri Enti di ricerca pubblici e privati, delle Università e anche di imprese pubbliche o private, sulla base di accordi, convenzioni o contratti per lo svolgimento, nell’ambito di attività di ricerca multicentrica, di specifiche parti progettuali.  </t>
  </si>
  <si>
    <t>Numero di trials clinici attivi degli Istituti di ricovero e cura a carattere scientifico</t>
  </si>
  <si>
    <t>Impact factor normalizzato (IF) complessivo degli Istituti di ricovero e cura a carattere scientifico (IRCCS</t>
  </si>
  <si>
    <t>Procedura di verifica e controllo attività scientifica degli IRCCS</t>
  </si>
  <si>
    <t>Costo medio per IF normalizzato degli IRCCS</t>
  </si>
  <si>
    <t>IF Normalizzato</t>
  </si>
  <si>
    <t>Euro per IFN</t>
  </si>
  <si>
    <t>N° Pubblicazioni</t>
  </si>
  <si>
    <t>in corso di valutazione</t>
  </si>
  <si>
    <t>10,79% (297 finanziati su 2752 presentati)</t>
  </si>
  <si>
    <t>10,29% (294 finanziati su 2856)</t>
  </si>
  <si>
    <t>ND</t>
  </si>
  <si>
    <t>Italia</t>
  </si>
  <si>
    <t>Ministero Salute IRCCS Riconosciuti</t>
  </si>
  <si>
    <t>Indicatore di potenziale domanda di finanziamento per la ricerca finalizzata</t>
  </si>
  <si>
    <t>N° Trials Clinici Attivi</t>
  </si>
  <si>
    <t>Indicatore di domanda di finanziamento per la ricerca corrente</t>
  </si>
  <si>
    <t>Programma 17.21 - Ricerca per il settore zooprofilattico</t>
  </si>
  <si>
    <t>Attività 1: Ricerca corrente</t>
  </si>
  <si>
    <t>Attività 2: Ricerca finalizzata</t>
  </si>
  <si>
    <t>La ricerca finalizzata si prefigge obiettivi di approfondimento di tematiche proprie della sanità pubblica veterinaria e della sicurezza alimentare, le quali rispondono ad indirizzi prioritari del Ministero della salute, che sono emanati annualmente per mezzo di specifici bandi. Le ricerche proposte sono esaminate da una commissione di esperti nazionali, realizzate secondo un dettagliato programma plurifasico ed attuate anche mediante convenzioni con università, istituti di ricerca italiani e stranieri.</t>
  </si>
  <si>
    <t>Missione 17 - Ricerca Innovazione</t>
  </si>
  <si>
    <t>Impact factor (IF) normalizzato complessivo degli Istituti zooprofilattici sperimentali (IZS)</t>
  </si>
  <si>
    <t>punteggio IF</t>
  </si>
  <si>
    <t xml:space="preserve"> 2447,18</t>
  </si>
  <si>
    <t>2685,67</t>
  </si>
  <si>
    <t>3166,06</t>
  </si>
  <si>
    <t>3208,7</t>
  </si>
  <si>
    <t xml:space="preserve">Numero di vaccini, metodiche analitiche e diagnostiche, prodotti informatici e altri prodotti di interesse veterinario validati </t>
  </si>
  <si>
    <t>unità</t>
  </si>
  <si>
    <t xml:space="preserve">Tempistica di conclusione dei progetti </t>
  </si>
  <si>
    <t>%</t>
  </si>
  <si>
    <t>Missione 20 - Tutela della salute</t>
  </si>
  <si>
    <t>Programma 20.1 - Prevenzione e comunicazione in materia sanitaria umana e coordinamento in ambito internazionale</t>
  </si>
  <si>
    <t>Attività 1 - Monitoraggio inerente l'erogazione dei fondi destinati al sistema trasfusionale</t>
  </si>
  <si>
    <t xml:space="preserve">Le attività riguardano l'applicazione  della legge 219 del 2005 concernente  "Nuova disciplina delle attività trasfusionali e della produzione nazionale degli emoderivati " e in particolare l'art. 6, comma 1, lettera c),  che prevede la promozione dell' individuazione da parte delle Regioni, in base alla propria programmazione, delle strutture e degli strumenti necessari per garantire un coordinamento intraregionale ed interregionale delle attività trasfusionali, dei flussi di scambio e di compensazione nonché il monitoraggio del raggiungimento degli obiettivi in relazione alle finalità di cui all’articolo 1 ed ai princìpi generali di cui all’articolo 11 della citata legge.  Nelle materie disciplinate da tale legge Il Ministero della salute svolge con il Centro nazionale sangue, le funzioni di coordinamento e di controllo tecnico scientifico, di intesa con la Consulta.                                                                                                                                                               </t>
  </si>
  <si>
    <t>Attività 3 - Monitoraggio delle attività per la riabilitazione visiva</t>
  </si>
  <si>
    <t>Con la legge 284/97 ed integrazioni in accordi di Conferenza  Stato Regioni, è stata regolamentata in Italia la prevenzione per l'ipovisione e la cecità. La normativa in questione stabilisce la necessità di creare dei Centri di riabilitazione visiva specific in ogni Regione, con chiari requisiti strutturali e di personale, per erogare prestazioni di riabilitazione visiva. Non esistono nei LEA percorsi di riabilitazione visiva quindi i centri funzionano esclusivamente con i fondi che vengono erogati in base alla L. 284/97</t>
  </si>
  <si>
    <t>Attività 4 - Attuazione Regolamento Sanitario</t>
  </si>
  <si>
    <t xml:space="preserve">Gli Uffici di sanità marittima, aerea e di frontiera (USMAF), Uffici periferici del Ministero della salute presenti in corrispondenza dei maggiori porti ed aeroporti nazionali, svolgono i compiti di profilassi internazionale e sanità transfrontaliera riservati dalla vigente normativa allo Stato. Nello specifico, gli USMAF mettono in atto misure sanitarie di prevenzione e controllo atte a costituire un filtro protettivo contro il rischio di importazione di malattie infettive e diffusive legato ai movimenti internazionali di persone, mezzi di trasporto e merci, applicando al riguardo  le disposizioni del Regolamento Sanitario Internazionale dell’OMS, le Direttive ed i regolamenti comunitari, nonché la normativa nazionale, in materia di controlli di tipo sanitario su alimenti di origine vegetale, materiali destinati a venire a contatto con alimenti, farmaci, cosmetici e in generale su merci destinate al consumo umano che possano rappresentare, anche solo potenzialmente un rischio per la salute umana. Oltre ai compiti di sanità transfrontaliera, agli USMAF sono attribuite competenze di tipo medico legale in ordine all’accertamento dell’idoneità a svolgere determinate professioni e mansioni in ambito marittimo e portuale. </t>
  </si>
  <si>
    <t>Attività 5 - Iniziative di comunicazione ed informazione in materia di prevenzione di abuso di alcool e ai problemi alcol correlati</t>
  </si>
  <si>
    <t xml:space="preserve">La Direzione della comunicazione e delle relazioni istituzionali è attivamente impegnata ad elaborare ed attuare strategie di comunicazione volte a favorire, attraverso la veicolazione dei messaggi di prevenzione ed educazione alla salute, l’empowerment dei cittadini nell’adozione di stili di vita salutari. Nello specifico le campagne di comunicazione volte a sfavorire l'abuso di alcol sono destinate  annualmente a popolazioni target differenti, in primis la popolazione giovane. In Italia infatti il primo contatto con le bevande alcoliche avviene in età molto precoce e secondo l’indagine internazionale HBSC, svolta in collaborazione con l’OMS sui comportamenti dei ragazzi in età scolare di 40 Stati europei, i ragazzi italiani di 11, 13 e 15 anni sono ai primi posti per il consumo settimanale di alcol.
</t>
  </si>
  <si>
    <t>Missione 20 -  Tutela della salute</t>
  </si>
  <si>
    <t>Programma 20.1 -  Prevenzione e comunicazione in materia sanitaria umana e coordinamento in ambito internazionale</t>
  </si>
  <si>
    <t>Variazione percentuale di unità di globuli rossi prodotte rispetto l'anno precedente</t>
  </si>
  <si>
    <t>L'indicatore, che misura la variazione rispetto l'anno precedente, indica in generale il trend di miglioramento del sistema.</t>
  </si>
  <si>
    <t>Centro nazionale sangue</t>
  </si>
  <si>
    <t>Variazione percentuale di donatori per il trapianto di organi segnalati al Sistema informativo trapianti rispetto l'anno precedente</t>
  </si>
  <si>
    <t>Centro nazionale trapianti</t>
  </si>
  <si>
    <t>Attività di controlli effettuate dal personale degli Uffici di sanità marittima, aerea e di frontiera (USMAF)</t>
  </si>
  <si>
    <t xml:space="preserve">Ministero della salute - Applicativo NSIS - USMAF  Relazioni attività USMAF </t>
  </si>
  <si>
    <t>Risorse impegnate per la realizzazione di campagne di comunicazione in materia di prelievi e trapianti di organi e tessuti sulla popolazione target per 100</t>
  </si>
  <si>
    <t>euro per 100 abitanti</t>
  </si>
  <si>
    <t>Ministero della salute / ISTAT</t>
  </si>
  <si>
    <t>Variazione percentuale di trapianti (inclusi i combinati) rispetto l'anno precedente</t>
  </si>
  <si>
    <t>Risorse impegnate per la realizzazione di campagne di comunicazione contro l'abuso di alcol sulla popolazione target per 100</t>
  </si>
  <si>
    <t>Ministero della salute/ ISTAT</t>
  </si>
  <si>
    <t>Numero di pazienti visitati / prestazione effettuate dai centri di riabilitazione visiva in ambito nazionale, attivi ai sensi della legge n.284/97.</t>
  </si>
  <si>
    <t xml:space="preserve">Area territoriale
</t>
  </si>
  <si>
    <t>Autosufficienza nazionale del sangue e dei suoi prodotti</t>
  </si>
  <si>
    <t xml:space="preserve">Italia </t>
  </si>
  <si>
    <t>unità per 1000 abitanti</t>
  </si>
  <si>
    <t xml:space="preserve">Numero di unità di globuli rossi prodotte </t>
  </si>
  <si>
    <t>L'indicatore misura il numero complessivo di unità di globuli rossi prodotti.</t>
  </si>
  <si>
    <t>Percentuale della popolazione residente in regioni non autosufficienti per il sangue e i suoi prodotti</t>
  </si>
  <si>
    <t>Centro nazionale sangue / Programma di autosufficienza nazionale / ISTAT</t>
  </si>
  <si>
    <t>Plasma inviato alla lavorazione industriale per la produzione di farmaci emoderivati contro il programmato</t>
  </si>
  <si>
    <t>kg</t>
  </si>
  <si>
    <t>Centro nazionale sangue / Programma di autosufficienza nazionale</t>
  </si>
  <si>
    <t>Numero di donatori segnalati al Sistema Informativo Trapianti</t>
  </si>
  <si>
    <t>Numero di trapianti (inclusi i combinati) effettuati</t>
  </si>
  <si>
    <t>Popolazione di ciechi civili</t>
  </si>
  <si>
    <t>INPS / Ministero della salute</t>
  </si>
  <si>
    <t>Numero di donatori di organi per il trapianto per mille abitanti</t>
  </si>
  <si>
    <t>Numero di pazienti in lista di attesa per il trapianto di organi</t>
  </si>
  <si>
    <t>Percentuale di sopravvivenza degli organi trapiantati al primo anno (o altro indicatore monitorato per la "qualità")</t>
  </si>
  <si>
    <t>Programma 20.2 -  Sanità pubblica veterinaria, igiene e sicurezza degli alimenti</t>
  </si>
  <si>
    <t>Attività 1 - Sorveglianza epidemiologica, profilassi e regolazione dei farmaci veterinari</t>
  </si>
  <si>
    <t xml:space="preserve">Le attività prevalenti riguardano la sorveglianza epidemiologica, la profilassi e le attività di regolazione dei farmaci veterinari, articolate come segue:
- gestione delle reti di epidemiosorveglianza;
- anagrafi zootecniche, dei trasportatori e degli animali da compagnia;
- profilassi pianificate;
- programmazione e organizzazione degli interventi sanitari per il controllo e l'eradicazione delle malattie animali, ivi comprese le zoonosi;
- piani di sorveglianza e monitoraggio;
- piano di emergenza nazionale e manuali operativi;
- coordinamento e gestione dell'unità centrale di crisi;
- interventi di emergenza per le malattie infettive e diffusive del bestiame;
- verifiche ispettive;
- gestione emergenze non epidemiche.
- coordinamento delle attività di controllo sanitario svolte presso gli uffici veterinari per gli adempimenti comunitari (UVAC) e i posti di ispezione frontalieri (PIF);
- procedure e qualità dei controlli negli scambi e nelle importazioni in materia di animali vivi, prodotti di origine animale, alimenti per animali, in raccordo con la Direzione generale per l’igiene e la sicurezza degli alimenti e la nutrizione;
- immissione in commercio dei medicinali veterinari e dispositivi medici ad uso veterinario; 
- farmacovigilanza e farmacosorveglianza veterinaria; 
- anagrafe e tracciabilità dei medicinali veterinari. 
</t>
  </si>
  <si>
    <t>Attività 2 - Sicurezza degli alimenti</t>
  </si>
  <si>
    <t>Programma 20.2 - Sanità pubblica veterinaria, igiene e sicurezza degli alimenti</t>
  </si>
  <si>
    <t>Programma 2 - Sanità pubblica veterinaria, igiene e sicurezza degli alimenti</t>
  </si>
  <si>
    <t>Ministero della Salute</t>
  </si>
  <si>
    <t>Numero delle partite commerciali sottoposte a controllo dai Posti d’ispezione frontaliera (PIF)</t>
  </si>
  <si>
    <t>Numero di infrazioni rilevate dai Posti d’ispezione frontaliera (PIF)</t>
  </si>
  <si>
    <t>Numero delle partite commerciali sottoposte a controllo dagli Uffici veterinari per gli adempimenti degli obblighi comunitari (UVAC)</t>
  </si>
  <si>
    <t>9 .567</t>
  </si>
  <si>
    <t>9 .865</t>
  </si>
  <si>
    <t>Numero di infrazioni rilevate dagli Uffici Veterinari per gli adempimenti degli obblighi comunitari (UVAC)</t>
  </si>
  <si>
    <t>Numero di procedimenti autorizzativi alla commercializzazione dei farmaci veterinari</t>
  </si>
  <si>
    <t>Grado di copertura vaccinale per la rabbia silvestre</t>
  </si>
  <si>
    <t>rapporto</t>
  </si>
  <si>
    <t>Istituto zooprofilattico sperimentale delle Venezie</t>
  </si>
  <si>
    <t xml:space="preserve">Test eseguiti TSE </t>
  </si>
  <si>
    <t>CEA (Centro di referenza nazionale per le encelopatie spongiformi)</t>
  </si>
  <si>
    <t>Numero di autorizzazioni di prodotti fitosanitari  rilasciate (Reg.(CE) 1107/2009), Reg.(CE) 396/2005, DPR 290/2001)</t>
  </si>
  <si>
    <t>Percentuale di autorizzazioni di prodotti fitosanitari rilasciate sul numero di richieste</t>
  </si>
  <si>
    <t>Percentuale di procedimenti conclusi a fronte delle richieste pervenute in merito a: nuove registrazioni, riconoscimento reciproco,ri-registrazioni, revoche, proroghe, variazioni tecniche, prodotti uguali, variazioni amministrative, importazioni parallele, limiti massimi dei residui di sostanze attive presenti nei prodotti fitosanitari e ispezioni stabilimenti di produzione.</t>
  </si>
  <si>
    <t>Numero notifiche di etichette valutate</t>
  </si>
  <si>
    <t>Percentuale di notifiche di etichette valutate su quelle pervenute</t>
  </si>
  <si>
    <t xml:space="preserve">Numero di etichette valutate rispetto a quelle notificate per cento. </t>
  </si>
  <si>
    <t>Programma 2 - Sanità pubblica veterinaria, igiene e sicurezza degli alimenti  e assistenza in materia sanitaria umana</t>
  </si>
  <si>
    <t xml:space="preserve">Numero di casi positivi alla rabbia </t>
  </si>
  <si>
    <t>territori del Nord - Est (8.672,45 Km^)</t>
  </si>
  <si>
    <t>Istituto zooprofilattico sperimentale  delle Venezie</t>
  </si>
  <si>
    <t>Numero di casi positivi alle Encefalopatie spongiformi trasmissibili (TSE)</t>
  </si>
  <si>
    <t>Controlli diagnostici diretti ad individuare animali positivi al morbo della encefalopatia spongiforme eseguita sugli animali macellati di età compresa tra O e 18 mesi.  Controlli diagnostici diretti ad individuare animali positivi al morbo BSE e SCREPI eseguiti sugli animali delle categorie regolarmente macellati ed animali a rischio e sospetti clinici</t>
  </si>
  <si>
    <t xml:space="preserve">Allerta gestite per anno </t>
  </si>
  <si>
    <t>Italia/UE</t>
  </si>
  <si>
    <t xml:space="preserve">Numero stabilimenti iscritti per export </t>
  </si>
  <si>
    <t>Italia verso Paesi terzi</t>
  </si>
  <si>
    <t>Programma 20.3 -  Programmazione sanitaria in materia di livelli essenziali di assistenza  e assistenza in materia sanitaria umana</t>
  </si>
  <si>
    <t>Attività 1 - Assistenza in materia di salute umana</t>
  </si>
  <si>
    <t>Attività di indirizzo per la qualità delle cure, la prevenzione ed il controllo del rischio clinico
Attività relative a cure palliative e terapia del dolore                                                                                                                                                                                                                                                                                                                                                                      Corresponsione di indennizzi ai soggetti danneggiati da vaccinazioni e trasfusioni o somministrazioni di emoderivati che hanno comportato menomazioni permanenti dell'integrità psico-fisica; pagamento sentenze risarcimento danno da vaccinazione, trasfusione o somministrazione di emoderivati corresponsione di indennizzi a favore dei soggetti danneggiati dal farmaco "Talidomide" (attribuiti a partire dal 2012 al Programma di spesa 20.4)</t>
  </si>
  <si>
    <t>Attività 2 - Programmazione, coordinamento e vigilanza del Servizio sanitario nazionale</t>
  </si>
  <si>
    <t>Attività 3 - Attività di regolamentazione e vigilanza sulle professioni</t>
  </si>
  <si>
    <t>Attività 4 - Assistenza sanitaria all'estero dei propri residenti e assistenza sanitaria prestata sul proprio territorio ai cittadini stranieri</t>
  </si>
  <si>
    <t>Programma 20.3 - Programmazione sanitaria in materia di livelli essenziali di assistenza e assistenza in materia sanitaria umana</t>
  </si>
  <si>
    <t>a) Strumenti di  attuazione della programmazione sanitaria nazionale e regionale e monitoraggio dei Livelli Essenziali di Assistenza (LEA)</t>
  </si>
  <si>
    <t xml:space="preserve">Numero di interventi di riqualificazione del patrimonio edilizio e tecnologico pubblico e di realizzazione di Residenze sanitarie assistenziali (RSA) </t>
  </si>
  <si>
    <t xml:space="preserve">L'indicatore misura il numero di interventi di riqualificazione del patrimonio edilizio e tecnologico pubblico e di realizzazione di residenze sanitarie assistenziali ammessi al finanziamento nell'ambito degli Accordi  di programma sottoscritti nel periodo considerato. </t>
  </si>
  <si>
    <t>Numero di progetti regionali valutati per l’ammissione  al finanziamento delle quote vincolate agli obiettivi di PSN</t>
  </si>
  <si>
    <t>Proposte di intesa elaborate  e presentate alla Conferenza Stato - Regione</t>
  </si>
  <si>
    <t xml:space="preserve">Proposte di accordo elaborate  e presentate alla Conferenza Stato - Regione </t>
  </si>
  <si>
    <t xml:space="preserve">Numero di Raccomandazioni per la prevenzione degli  eventi sentinella condivise con le Regioni e PA </t>
  </si>
  <si>
    <t>Numero di operatori sanitari che hanno fruito di corsi di formazione del Ministero su tematiche strategiche</t>
  </si>
  <si>
    <t>Verifica degli adempimenti regionali in materia erogazione LEA</t>
  </si>
  <si>
    <t>b) Assistenza in materia di salute umana</t>
  </si>
  <si>
    <t>Numero di beneficiari di vitalizi a seguito di danni per vaccinazioni, emotrasfusioni e somministrazione di emoderivati</t>
  </si>
  <si>
    <t>Numero di beneficiari di vitalizi a seguito di danni per vaccinazioni</t>
  </si>
  <si>
    <t>Numero di beneficiari di vitalizi a seguito di danni per farmaco Talidomide</t>
  </si>
  <si>
    <t>Numero dei beneficiari di vitalizio a favore dei danneggiati dal farmaco Talidomide ai sensi della legge , n. 244/2007.</t>
  </si>
  <si>
    <t>Numero di sentenze di condanna del Ministero della salute in merito alla liquidazione di benefici ex-legge 210/1992</t>
  </si>
  <si>
    <t>N.D.</t>
  </si>
  <si>
    <t>Speciali ordini di pagamento in conto sospeso</t>
  </si>
  <si>
    <t>Importo complessivo annuo di speciali ordini di pagamento (SOP) in conto sospeso utilizzati per liquidare le sentenze di condanna in merito alla liquidazione di benefici ex legge 201/1992 quando i fondi stanziati in bilancio sono insufficienti.</t>
  </si>
  <si>
    <t>milioni di euro</t>
  </si>
  <si>
    <t>c)  Attività di regolamentazione e vigilanza sulle professioni</t>
  </si>
  <si>
    <t xml:space="preserve">Riconoscimento dei titoli  di studio conseguiti all'estero per l’esercizio delle professioni ‘sanitarie‘ </t>
  </si>
  <si>
    <t xml:space="preserve">Numero delle pratiche di contenzioso espletate relativo agli esercenti le professioni sanitarie esaminate dalla Commissione centrale per gli esercenti le professioni sanitarie
</t>
  </si>
  <si>
    <t>Esercenti le professioni sanitarie oggetto delle attività di riconoscimento dei titoli di studio per mille esercenti</t>
  </si>
  <si>
    <t>per 1000 esercenti</t>
  </si>
  <si>
    <t>Percentuale degli esercenti le professioni sanitarie oggetto dell'esame da parte della CCEPS</t>
  </si>
  <si>
    <t>d)  Sistema informativo sanitario nazionale</t>
  </si>
  <si>
    <t>Percentuale di copertura banche dati NSIS per il monitoraggio dei Livelli essenziali di assistenza  (LEA)</t>
  </si>
  <si>
    <t xml:space="preserve">Ministero della salute
Direzione generale del Sistema informativo e statistico sanitario
</t>
  </si>
  <si>
    <t>Numero di utenti registrati dei sistemi informativi dell'amministrazione</t>
  </si>
  <si>
    <t>Costo unitario dei sistemi informativi per utente</t>
  </si>
  <si>
    <t>L'indicatore rapporta il valore dello stanziamento di bilancio per gli obiettivi di titolarità della Direzione generale del Sistema informativo e statistico sanitario, al numero degli utenti registrati, utilizzatori dei sistemi informativi.</t>
  </si>
  <si>
    <t>Costo medio in euro per utente</t>
  </si>
  <si>
    <t>Ministero della salute
Direzione generale del Sistema informativo e statistico sanitario</t>
  </si>
  <si>
    <t>Programma 20.3 - Programmazione sanitaria in materia di livelli essenziali di assistenza  e assistenza in materia sanitaria umana</t>
  </si>
  <si>
    <t>Finanziamento del Sistema Sanitario Nazionale (SSN)</t>
  </si>
  <si>
    <t>Finanziamento del SSN sulla spesa</t>
  </si>
  <si>
    <t>Percentuale della popolazione interessata dai piani di rientro sottoscritti dalle Regioni per il riequilibrio dei disavanzi nel settore sanitario</t>
  </si>
  <si>
    <t xml:space="preserve">Popolazione interessata dagli obiettivi prioritari del Piano sanitario nazionale quale strumento di attuazione della programmazione sanitaria nazionale e regionale </t>
  </si>
  <si>
    <t>Analisi degli eventi sentinella segnalati al sistema di monitoraggio</t>
  </si>
  <si>
    <t>Popolazione residente in Regioni che presentano criticità nel livello di garanzia dei livelli essenziali di assistenza</t>
  </si>
  <si>
    <t>Numero di esercenti le professioni sanitarie (Ministero della salute / ISTAT /FNOMCEO)</t>
  </si>
  <si>
    <t>Programma 20.4 - Regolamentazione e vigilanza in materia di prodotti farmaceutici ed altri prodotti sanitari ad uso umano e di sicurezza delle cure</t>
  </si>
  <si>
    <t>Attività 1 - Sorveglianza e vigilanza del mercato, ivi compresa l'informazione al pubblico, di dispositivi medici, dispositivi medico-diagnostici in vitro, prodotti farmaceutici e altri prodotti sanitari ad uso umano (biocidi, cosmetici e presidi medico chirurgici).</t>
  </si>
  <si>
    <t xml:space="preserve">Indicatori di risultato: 
realizzazioni, volume dei prodotti e dei servizi erogati
</t>
  </si>
  <si>
    <t xml:space="preserve">Registrazione dei dispositivi medici </t>
  </si>
  <si>
    <t xml:space="preserve">Ministero della salute </t>
  </si>
  <si>
    <t>Registrazione dei fabbricanti dei dispositivi medici su misura</t>
  </si>
  <si>
    <t>Valutazione e classificazione degli incidenti  che interessano i dispositivi medici</t>
  </si>
  <si>
    <t>Certificati di libera vendita nel settore dei dispositivi medici, compresi i dispositivi medico diagnostici in vitro</t>
  </si>
  <si>
    <t>Convenzioni stipulate al fine di potenziare le attività di sorveglianza e vigilanza nel settore dei dispositivi medici e dispositivi medico-diagnostici in vitro</t>
  </si>
  <si>
    <t xml:space="preserve">Progetti nell'ambito del settore dei dispositivi medici e dei cosmetici  relativi a programmi di informazione per gli operatori sanitari e/o campagne di educazione sanitarie </t>
  </si>
  <si>
    <t>Certificati di libera vendita nel settore dei  cosmetici e dei presidi medico chirurgici</t>
  </si>
  <si>
    <t>Permessi import export di sostanze stupefacenti e psicotrope</t>
  </si>
  <si>
    <t>Autorizzazioni ad effettuare la pubblicità sanitaria dei medicinali di automedicazione, presidi medico chirurgici, dispositivi medici e medico diagnostici in vitro</t>
  </si>
  <si>
    <t>Programma  20.4 - Regolamentazione e vigilanza in materia di prodotti farmaceutici ed altri prodotti sanitari ad uso umano e di sicurezza delle cure</t>
  </si>
  <si>
    <t>Programma  4 - Regolamentazione e vigilanza in materia di prodotti farmaceutici ed altri prodotti sanitari ad uso umano e di sicurezza delle cure</t>
  </si>
  <si>
    <t>Aziende fabbricanti di dispositivi medici</t>
  </si>
  <si>
    <t>Aziende che producono o immettono in commercio cosmetici e presidi medico chirurgici</t>
  </si>
  <si>
    <t>n.d.</t>
  </si>
  <si>
    <t>Aziende chimico-farmaceutiche che producono sostanze stupefacenti per estrazione da prodotti di origine naturale o con processi di pura sintesi</t>
  </si>
  <si>
    <t xml:space="preserve">Assessment report effettuati dall'Italia per principi attivi di cui è paese di riferimento </t>
  </si>
  <si>
    <t>Unione Europea</t>
  </si>
  <si>
    <t xml:space="preserve">Aziende produttrici di dispositivi medici che chiedono l'autorizzazione all'avvio di indagini cliniche al fine della marcatura CE dei prodotti </t>
  </si>
  <si>
    <t>Attività 1 - Programmazione e vigilanza</t>
  </si>
  <si>
    <t>Programmazione, acquisizione e gestione dei servizi generali, dei beni mobili e immobili e relativa manutenzione per il funzionamento del Comando Carabinieri per la tutela della salute - Nuclei antisofisticazioni e sanità dell'Arma (NAS) e trattamento fondamentale ed accessorio di una  quota pari a circa il 10% (88 unità di personale su 936 per l'anno 2011) delle unità di personale del nucleo NAS presso il Ministero.
I NAS dipendono funzionalmente dal Ministro della salute e hanno i poteri degli ispettori sanitari, oltre a svolgere la funzione di ufficiali di polizia giudiziaria.</t>
  </si>
  <si>
    <t>Controlli effettuati</t>
  </si>
  <si>
    <t>Numero controlli effettuati nell'anno di riferimento.</t>
  </si>
  <si>
    <t>Report attività operativa NAS</t>
  </si>
  <si>
    <t>Campioni prelevati</t>
  </si>
  <si>
    <t>Numero campioni prelevati nell'anno di riferimento.</t>
  </si>
  <si>
    <t>Persone segnalate all'autorità amministrativa e giudiziaria</t>
  </si>
  <si>
    <t>Numero persone segnalate all'autorità amministrativa e giudiziaria nell'anno  di riferimento.</t>
  </si>
  <si>
    <t>Sanzioni Penali e Amministrative</t>
  </si>
  <si>
    <t>Numero sanzioni penali e amministrative irrogate nell'anno  di riferimento.</t>
  </si>
  <si>
    <t>Percentuale dei costi direttamente sostenuti dal Ministero della salute per il nucleo NAS</t>
  </si>
  <si>
    <t>Percentuale dei costi direttamente sostenuti dal Ministero relativi all'attività concernente il programma a valere sui costi complessivi relativi al nucleo NAS.</t>
  </si>
  <si>
    <t>Portale CONTECO (costi di funzionamento più quota parte del costo del personale)</t>
  </si>
  <si>
    <t xml:space="preserve">Rapporto </t>
  </si>
  <si>
    <t>Costo medio Progetti Finanziati</t>
  </si>
  <si>
    <t>Dati Bando Ministero salute Pubblicati sul sito</t>
  </si>
  <si>
    <t>Rapporto tra il numero di progetti finanziati nell'ambito della ricerca finalizzata e i progetti presentati</t>
  </si>
  <si>
    <t>749,365/
768,435</t>
  </si>
  <si>
    <t>44,5/
44,1</t>
  </si>
  <si>
    <t>43,7/
42,7</t>
  </si>
  <si>
    <t>42,0/
41,7</t>
  </si>
  <si>
    <t>42,5/
42,3</t>
  </si>
  <si>
    <t>Disciplina comunitaria e accordi internazionali in materia di assistenza sanitaria e connessa gestione dei rapporti economici
Rimborsi delle spese di assistenza sanitaria in forma indiretta ai lavoratori italiani all'estero
Prestazioni di alta specializzazione all'estero
Assistenza sanitaria agli apolidi rifugiati politici e stranieri in Italia
Gestione delle prestazioni sanitarie connesse con l'attività di servizio svolta all'estero dai dipendenti pubblici
Analisi della mobilità sanitaria</t>
  </si>
  <si>
    <t xml:space="preserve">Numero di Decisioni/ordinanze  CCEPS sulla popolazione esercente le professioni sanitarie iscritta all'Albo, per cento.
</t>
  </si>
  <si>
    <t>Ministero della salute / ISTAT /FNOMCEO</t>
  </si>
  <si>
    <t>Italia/
Unione Europea (UE)/
Paesi extra UE</t>
  </si>
  <si>
    <t>Italia/
Unione Europea</t>
  </si>
  <si>
    <t>1.205 
(al 31.12.2012)</t>
  </si>
  <si>
    <t>2.902 
(al 30.12.2012)</t>
  </si>
  <si>
    <t>Nuova struttura Bilancio 2015 - 2017</t>
  </si>
  <si>
    <r>
      <t xml:space="preserve">Gli Istituti zooprofilattici sperimentali (IIZZSS) sono enti sanitari di diritto pubblico che, al fine di poter adempiere al loro mandato istituzionale oltre che di missione di assistenza e profilassi degli allevamenti zootecnici e di garanzia della sicurezza alimentare, sono distribuiti uniformemente sul territorio nazionale con le 10 sedi principali con competenza sul territorio di  una o più Regioni e 90 Sezioni Diagnostiche Provinciali. 
Tale capillare distribuzione costituisce  un insieme di laboratori pubblici al servizio dello Stato e delle Regioni che assicurano, insieme alle altre strutture del Sistema sanitario nazionale, la salvaguardia della salute pubblica tramite il controllo degli alimenti, l’igiene e lo stato sanitario degli allevamenti zootecnici ed il benessere degli animali.
Altro fondamentale aspetto delle attività degli Istituti zooprofilattici sperimentali è quello relativo all’attività di ricerca collegata direttamente alla funzione che gli stessi svolgono all’interno del SSN quali strutture deputate all’erogazione di servizi tecnologicamente avanzati. La sperimentazione e la ricerca sono attività istituzionali di grande importanza, in quanto produzione di conoscenza indispensabile per il progresso del Paese. Tutte le attività degli Istituti, sono finalizzate ad un’innovazione continua che assume a suo fondamento il metodo sperimentale.
 In tal senso un adeguato livello di finanziamento risulta fortemente strategico per le attività produttive e la tutela del consumatore al fine di certificare la qualità igienico sanitaria degli alimenti e per intervenire concretamente nelle azioni di prevenzione.  
Il Ministero della salute, </t>
    </r>
    <r>
      <rPr>
        <sz val="11"/>
        <color indexed="8"/>
        <rFont val="Calibri"/>
        <family val="2"/>
      </rPr>
      <t xml:space="preserve">ai sensi del D. lgs. 30 dicembre 1992, n. 502,  art. 12, co. 2, lettera a) n. 4  e s. m., finanzia gli Istituti zooprofilattici sperimentali, per le attività di ricerca corrente e finalizzata.
 </t>
    </r>
  </si>
  <si>
    <r>
      <t xml:space="preserve">Casi positivi della malattia rilevati nel territorio della Regione del Friuli Venezia Giulia, Provincia autonoma di Trento e Bolzano, Provincia di Belluno, Treviso e Venezia. 
</t>
    </r>
    <r>
      <rPr>
        <sz val="11"/>
        <rFont val="Calibri"/>
        <family val="2"/>
      </rPr>
      <t>Dati disponibili a partire dal 2010.</t>
    </r>
  </si>
  <si>
    <r>
      <rPr>
        <b/>
        <sz val="11"/>
        <rFont val="Calibri"/>
        <family val="2"/>
      </rPr>
      <t xml:space="preserve">Numero di allerte gestite tramite il sistema rapido di allerta comunitario (RASFF). </t>
    </r>
    <r>
      <rPr>
        <sz val="11"/>
        <rFont val="Calibri"/>
        <family val="2"/>
      </rPr>
      <t xml:space="preserve">
Le notifiche di allerta, ricevute dalla UE o trasmesse alla UE, si riferiscono ad alimenti, mangimi e materiali destinati a venire a contatto con gli alimenti che possono porre un rischio diretto o indiretto per la salute pubblica. In ambito nazionale, sono previsti contatti con gli assessorati alla sanità delle Regioni e Province autonome e con i Nuclei antisofisticazione e sanità (NAS).</t>
    </r>
  </si>
  <si>
    <r>
      <rPr>
        <b/>
        <sz val="11"/>
        <rFont val="Calibri"/>
        <family val="2"/>
      </rPr>
      <t xml:space="preserve">Attività di iscrizione/cancellazione stabilimenti autorizzati all'export. </t>
    </r>
    <r>
      <rPr>
        <sz val="11"/>
        <rFont val="Calibri"/>
        <family val="2"/>
      </rPr>
      <t xml:space="preserve">
Relativamente all'esportazione di prodotti alimentari, in rapporto agli accordi esistenti con singoli Paesi terzi, sono previste liste di stabilimenti abilitati all'esportazione. L'aggiornamento delle liste consiste nell'iscrizione di nuovi stabilimenti che richiedono l'abilitazione ad esportare verso un Paese terzo o nella cancellazione di stabilimenti che abbiano perso i requisiti igienico sanitari richiesti dal Paese terzo. L'insieme dei provvedimenti adottati comporta la variazione numerica degli stabilimenti iscritti che di anno in anno può aumentare o può diminuire.
I dati sono disponibili dal dal 2008, anno di istituzione dell'Ufficio export.</t>
    </r>
  </si>
  <si>
    <r>
      <rPr>
        <b/>
        <sz val="11"/>
        <color indexed="8"/>
        <rFont val="Calibri"/>
        <family val="2"/>
      </rPr>
      <t>Numero di nuovi fabbricanti legali di dispositivi medici commercializzati in Italia.</t>
    </r>
    <r>
      <rPr>
        <sz val="11"/>
        <color indexed="8"/>
        <rFont val="Calibri"/>
        <family val="2"/>
      </rPr>
      <t xml:space="preserve">
Per ciascun anno sono stati inseriti i valori riferiti all'incremento annuale del numero dei fabbricanti di dispositivi medici (italiani, UE, extra UE). 
L'indicatore fornisce un'indicazione sulla dimensione dell'universo di riferimento per le attività volte a migliorare il livello di protezione e di sicurezza dei pazienti, degli utilizzatori e di altri, riducendo la possibilità che un incidente dannoso correlato ad un dispositivo medico si ripeta in luoghi diversi in tempi successivi e assicurare il costante svolgimento di attività di sorveglianza del mercato.</t>
    </r>
  </si>
  <si>
    <r>
      <t xml:space="preserve">Numero di aziende produttrici.
</t>
    </r>
    <r>
      <rPr>
        <sz val="11"/>
        <rFont val="Calibri"/>
        <family val="2"/>
      </rPr>
      <t>L'indicatore fornisce un'indicazione sulla dimensione dell'universo di riferimento per le attività volte ad assicurare la tutela della salute dei consumatori di prodotti cosmetici e presidi medici chirurgici attraverso un sistema di vigilanza integrato in via di sviluppo ed una valutazione dei cosmetici e presidi medici chirurgici che si intendono produrre, vendere ed importare nel nostro paese.</t>
    </r>
  </si>
  <si>
    <r>
      <t xml:space="preserve">Numero di aziende chimico - farmaceutiche produttrici.
</t>
    </r>
    <r>
      <rPr>
        <sz val="11"/>
        <rFont val="Calibri"/>
        <family val="2"/>
      </rPr>
      <t>L'indicatore fornisce un'indicazione sulla dimensione dell'universo di riferimento per le attività volte a regolamentare l’attività di tutte quelle organizzazioni, industrie chimico-farmaceutiche, grossisti farmaceutici, laboratori di analisi e di sperimentazione, ospedali che devono entrare in possesso degli stupefacenti e delle sostanze psicotrope in quanto farmaci, in modo da consentirne la diffusione per fini terapeutici.</t>
    </r>
  </si>
  <si>
    <r>
      <t xml:space="preserve">Numero di assessment report.
</t>
    </r>
    <r>
      <rPr>
        <sz val="11"/>
        <color indexed="8"/>
        <rFont val="Calibri"/>
        <family val="2"/>
      </rPr>
      <t>La Direttiva 98/8/CE prevede che i principi attivi, per essere utilizzati nei prodotti biocidi, debbano essere inclusi in liste positive (allegato I e IA). L'inclusione dei principi attivi in tali allegati, concessa inizialmente per un periodo di tempo non superiore a 10 anni con una procedura comunitaria, avviene a seguito di una valutazione favorevole della documentazione presentata a sostegno da parte dei richiedenti. I principi attivi inseriti negli elenchi positivi possono essere principi attivi nuovi, cioè non in commercio alla data di entrata in vigore della Direttiva 98/8/CE (14 maggio 2000), oppure principi attivi valutati nell'ambito del Programma decennale di revisione comunitaria, stabilito dall'articolo 16 della stessa direttiva. L'attività di valutazione include anche riunioni a livello comunitario e risposte a controdeduzioni e a quesiti.</t>
    </r>
  </si>
  <si>
    <r>
      <t xml:space="preserve">Numero aziende produttrici di dispositivi medici. 
</t>
    </r>
    <r>
      <rPr>
        <sz val="11"/>
        <rFont val="Calibri"/>
        <family val="2"/>
      </rPr>
      <t>L'indicatore fornisce un'indicazione sulla dimensione dell'universo di riferimento per le attività volte a garantire il corretto svolgimento delle indagini cliniche in conformità con i protocolli clinici validati a livello internazionale.</t>
    </r>
  </si>
  <si>
    <t>L'indicatore misura il numero di raccomandazioni per la prevenzione degli eventi sentinella. 
La diffusione e la condivisione con gli attori del Servizio sanitario nazionale di soluzioni e raccomandazioni per la sicurezza costituisce un aspetto rilevante per la gestione del rischio clinico. Esse rappresentano uno strumento per assicurare la  tempestiva circolazione di informazioni relative alla sicurezza dei pazienti, offrono una strategia per implementare una risposta a livello aziendale ed effettuare il monitoraggio delle azioni intraprese ed infine aumentano la consapevolezza circa i rischi connessi con alcune procedure assistenziali.</t>
  </si>
  <si>
    <t xml:space="preserve">L'indicatore è dato dal prodotto tra gli adempimenti  in materia di erogazione dei LEA e le regioni sottoposte a verifica. Ogni adempimento può essere composto da più sezioni di valutazione (nel calcolo le sezioni sono state raggruppate).
L’Intesa Stato-Regioni del 23 marzo 2005 ha  previsto l’istituzione, presso il Ministero della salute, del Comitato permanente per la verifica dell’erogazione dei Livelli Essenziali di Assistenza, cui è affidato il compito di verificare l’erogazione dei Livelli Essenziali di Assistenza (LEA) in condizioni di appropriatezza e di efficienza nell’utilizzo delle risorse, nonché la congruità tra le prestazioni da erogare e le risorse messe a disposizione dal Servizio Sanitario Nazionale. 
</t>
  </si>
  <si>
    <t xml:space="preserve">La Direzione generale del Sistema informativo e statistico sanitario è responsabile del Nuovo sistema informativo sanitario che costituisce lo strumento di riferimento per le misure di qualità, efficienza ed appropriatezza del SSN.Tale sistema è alimentato da parte delle Regioni e Province autonome (P.A), secondo le modalità, i contenuti e le tempistiche previsti nei decreti istitutivi dei flussi informativi, con i dati sanitari individuali relativi alle prestazioni che costituiscono i Livelli essenziali di assistenza (LEA). Il patrimonio informativo NSIS consente pertanto di monitorare le prestazioni corrispondenti ai LEA da assicurare a tutti i cittadini in condizioni di uniformità sull'intero territorio nazionale. Ciascun LEA è caratterizzato da Banche dati, il cui peso complessivo è rappresentato dall'incidenza del costo del LEA, a cui afferiscono le prestazioni, rispetto al costo complessivo dei LEA. 
La percentuale di copertura delle banche dati NSIS rispetto ai Livelli essenziali di assistenza, in funzione del peso di ciascuna Banca dati, è calcolato in base alla regolamentazione della Banca dati e al grado di utilizzabilità della stessa per le finalità di monitoraggio del LEA. L’indicatore è una misura di quanto il sistema informativo è effettivamente in grado di monitorare le prestazioni corrispondenti a tutti i LEA, vale a dire le prestazioni considerate appropriate per specifiche patologie e setting di cura. 
</t>
  </si>
  <si>
    <t>Programma 20.5 -  Vigilanza, prevenzione e repressione nel settore sanitario</t>
  </si>
  <si>
    <t>721,108 / 698,275</t>
  </si>
  <si>
    <t>682,863 / 671,9</t>
  </si>
  <si>
    <t xml:space="preserve">1305
</t>
  </si>
  <si>
    <t>Indirizzo alle Regioni in materia di controlli ufficiali sulle filiere produttive alimentari di origine animale e non animale.
Gestione del rischio connesso alla commercializzazione e al consumo dei prodotti alimentari.
Attività relative ai prodotti destinati ad un'alimentazione particolare, agli integratori alimentari, agli alimenti addizionati di vitamine e minerali, alle formule per lattanti e alimenti per la prima infanzia, ai sensi del D.lgs 111/92, della Dir. 2009/39/CE, Dir. 2002/46/CE, D.lgs 169/2004, Reg.CE 1925/2006, Dir. 2006/141/CE, DM 82/2009, Dir 2006/125/CE e Reg. UE 609/2013.
Attività in materia di novel food, Reg.CE 258/1997 e norme connesse.
Attività autorizzativa e regolatoria in materia di prodotti fitosanitari ai sensi del Reg.CE 1107/2009 e norme connesse, nonché di residui dei prodotti fitosanitari negli alimenti (Reg. UE 1274/2011).
Promozione della corretta alimentazione nell'ambito di stili di vita sani.
Tutela dei soggetti vulnerabili: allergici e celiaci, L.123/2005.
Igiene e sicurezza degli alimenti destinati all’esportazione ed ispezione degli stabilimenti che producono alimenti destinati all'esportazione.</t>
  </si>
  <si>
    <t>3,624,85</t>
  </si>
  <si>
    <t>44,0/43,9</t>
  </si>
  <si>
    <t>Riconoscimento dell'equivalenza dei titoli del pregresso ordinamento ai diplomi universitari dell'area sanitaria</t>
  </si>
  <si>
    <t xml:space="preserve">Controlli diagnostici diretti ad individuare animali positivi al morbo della encefalopatia spongiforme eseguiti sugli animali regolarmente macellati e delle categorie a rischio  </t>
  </si>
  <si>
    <r>
      <t>L'impact factor (I.F.) è una misura di sintesi quantitativa e qualitativa degli esiti delle attività di ricerca basata sul numero medio di citazioni ricevute in un particolare anno da articoli pubblicati in una rivista scientifica. L'indicatore è presentato in termini di somma degli impact factor relativi a tutti i lavori i cui figura almeno un ricercatore degli Istituti zooprofilattici sperimentali italiani (IZS).</t>
    </r>
    <r>
      <rPr>
        <sz val="8"/>
        <color indexed="8"/>
        <rFont val="Calibri"/>
        <family val="2"/>
      </rPr>
      <t xml:space="preserve">
L'indicatore è calcolato annualmente dal Ministero della salute al fine della ripartizione annuale dei fondi destinati alla ricerca corrente per il settore zooprofilattico. Le informazioni sono inviate annualmente al Ministero dagli Istituti secondo un formato standard (cd. Griglia IZS). Il calcolo dell’ I.F. deriva dalla valutazione delle pubblicazioni scientifiche relative al triennio precedente a quello di valutazione, mediante processo di normalizzazione dell’I.F.
Il processo di normalizzazione dell’I.F. definisce sette classi di riferimento, l’ appartenenza alle quali determina l’attribuzione di uno specifico punteggio. 
Per ogni disciplina sono stati calcolati dei quartili (in riferimento al valore dell’I.F.).  I settori da normalizzare sono individuati sulla base degli elenchi delle riviste che pervengono all’Ufficio II del Dipartimento  a seguito di specifica richiesta. In alcuni casi la stessa rivista appartiene a più di un settore e può quindi avere I.F. normalizzati diversi in quanto l’I.F. normalizzato dipende dalla posizione in graduatoria nel settore. Per quanto riguarda la posizione degli Autori nelle citazioni, ai fini del calcolo dell'I.F., si segue il seguente comportamento:
- per i lavori in collaborazione con più II.ZZ.SS., ove compaiono uno o due autori di uno stesso IZS, se questi autori occupano la posizione prima, seconda o ultima, viene attribuito punteggio normalizzato pieno all’IZS; altre posizioni danno luogo al 50% dell’I.F. normalizzato;
- nelle pubblicazioni in cui compaiono da tre o più autori dello stesso IZS, la posizione non è più determinante e il valore dell’ I.F. attribuito a quell’IZS è pieno.
</t>
    </r>
  </si>
  <si>
    <r>
      <t>L'indicatore misura il numero dei prodotti validati nell'anno di riferimento tra cui vaccini, metodiche analitiche e diagnostiche, prodotti informatici, ecc., a esclusione dei brevetti (che non sono significativi in questo settore).</t>
    </r>
    <r>
      <rPr>
        <sz val="8"/>
        <rFont val="Calibri"/>
        <family val="2"/>
      </rPr>
      <t xml:space="preserve"> 
I prodotti in quesitone sono generalmente un esisto delle attività di ricerca degli IZS.
</t>
    </r>
  </si>
  <si>
    <r>
      <rPr>
        <b/>
        <sz val="8"/>
        <rFont val="Calibri"/>
        <family val="2"/>
      </rPr>
      <t>L'indicatore misura il rapporto tra i progetti con scadenza nell'anno t  che si sono conclusi nei t</t>
    </r>
    <r>
      <rPr>
        <b/>
        <sz val="8"/>
        <color indexed="8"/>
        <rFont val="Calibri"/>
        <family val="2"/>
      </rPr>
      <t xml:space="preserve">ermini previsti (includendo eventuali proroghe concesse) rispetto a tutti i progetti, anche di annualità di Ricerca Corrente diverse, che si sarebbero dovuti concludere entro lo stesso anno. </t>
    </r>
    <r>
      <rPr>
        <sz val="8"/>
        <color indexed="8"/>
        <rFont val="Calibri"/>
        <family val="2"/>
      </rPr>
      <t xml:space="preserve">
Questo parametro è di recente introduzione nella c.d. Griglia IZS. Ci si aspetta negli anni a venire un miglioramento delle prestazioni e quindi del parametro stesso. </t>
    </r>
  </si>
  <si>
    <r>
      <rPr>
        <b/>
        <sz val="8"/>
        <color indexed="9"/>
        <rFont val="Calibri"/>
        <family val="2"/>
      </rPr>
      <t>Indicatori di risultato: 
realizzazioni, volume dei prodotti e dei servizi erogati</t>
    </r>
  </si>
  <si>
    <r>
      <rPr>
        <b/>
        <sz val="8"/>
        <color indexed="8"/>
        <rFont val="Calibri"/>
        <family val="2"/>
      </rPr>
      <t>Macroattività controllo MEZZI di trasporto (aerei provenienti da scali internazionali;  navi  abi</t>
    </r>
    <r>
      <rPr>
        <b/>
        <sz val="8"/>
        <rFont val="Calibri"/>
        <family val="2"/>
      </rPr>
      <t xml:space="preserve">litate sia  a navigazione internazionale che a navigazione nazionale, sia in applicazione del Regolamento sanitario internazionale OMS che di norme nazionali su igiene ed abitabilità delle navi mercantili battenti bandiera nazionale). 
</t>
    </r>
    <r>
      <rPr>
        <sz val="8"/>
        <rFont val="Calibri"/>
        <family val="2"/>
      </rPr>
      <t xml:space="preserve">
Comprende i seguenti certificati/provvedimenti: rilascio libera pratica sanitaria; idoneità farmacia di bordo/dotazione medicinali; sanificazione/esenzione da sanificazione;  idoneità casse acqua potabile; autorizzazione trasporto alimenti; visite tecnico-sanitarie.</t>
    </r>
  </si>
  <si>
    <r>
      <rPr>
        <b/>
        <sz val="8"/>
        <color indexed="8"/>
        <rFont val="Calibri"/>
        <family val="2"/>
      </rPr>
      <t>Macroattività controllo MERCI in importazione da Paesi terzi</t>
    </r>
    <r>
      <rPr>
        <b/>
        <sz val="8"/>
        <rFont val="Calibri"/>
        <family val="2"/>
      </rPr>
      <t xml:space="preserve"> (alimenti di origine non animale, materiali e oggetti a contatto con alimenti; farmaci, dispositivi medici, cosmetici, altre merci di possibile interesse sanitario). 
</t>
    </r>
    <r>
      <rPr>
        <sz val="8"/>
        <rFont val="Calibri"/>
        <family val="2"/>
      </rPr>
      <t xml:space="preserve">
Il controllo può essere di tre tipi: documentale nel 100% delle partite di interesse, ispettivo di identità,  campionamento per esami di laboratorio, in percentuali variabili a seconda delle normative di riferimento o di possibili allerte.
Comprende rilascio di nulla osta sanitario all'importazione, documento comune di entrata;  eventuali provvedimenti di non ammissione all'importazione, in caso di merce non conforme ai requisiti previsti dalle norme nazionali e comunitarie. Comprende anche i controlli su importazioni dichiarate per uso personale o bagagli al seguito.</t>
    </r>
  </si>
  <si>
    <r>
      <t>Macroattività medico legale (visite di idoneità per l'iscrizione nelle matricole della gente di mare; visite di ido</t>
    </r>
    <r>
      <rPr>
        <b/>
        <sz val="8"/>
        <rFont val="Calibri"/>
        <family val="2"/>
      </rPr>
      <t xml:space="preserve">neità per sommozzatori, pescatori subacquei professionisti, piloti di porto, etc. - attività esclusiva USMAF, nonchè visite di idoneità per il conseguimento di patenti automobilistiche e nautiche,  competenza prevista da Codice della strada e Codice della navigazione per il medico dei ruoli del Ministero della salute); </t>
    </r>
    <r>
      <rPr>
        <sz val="8"/>
        <rFont val="Calibri"/>
        <family val="2"/>
      </rPr>
      <t xml:space="preserve">comprende anche la partecipazione alle Commissioni mediche locali per la gente di mare. Atti prodotti: certificato di idoneità; verbali di visite collegiali. </t>
    </r>
  </si>
  <si>
    <r>
      <rPr>
        <b/>
        <sz val="8"/>
        <color indexed="8"/>
        <rFont val="Calibri"/>
        <family val="2"/>
      </rPr>
      <t>Macroattività  vaccinazioni, in particolare la vaccinazione antifebbre gialla, prevista  dal Regolamento Sanita</t>
    </r>
    <r>
      <rPr>
        <b/>
        <sz val="8"/>
        <rFont val="Calibri"/>
        <family val="2"/>
      </rPr>
      <t xml:space="preserve">rio Internazionale OMS come obbligatoria per accedere a alcuni stati esteri, e altre vaccinazioni per viaggiatori internazionali (non comprende le vaccinazioni obbligatorie e raccomandate per infanzia o per particolari categorie di lavoratori). In questa voce sono comprese anche altre misure di profilassi su viaggiatori internazionali, la cui entità e numero può variare in relazione a particolari situazioni di allerta (esempio pandemia). </t>
    </r>
    <r>
      <rPr>
        <sz val="8"/>
        <rFont val="Calibri"/>
        <family val="2"/>
      </rPr>
      <t xml:space="preserve"> 
Nel 2009 gli USMAF hanno effettuato una attività straordinaria di controllo su viaggiatori internazionali a causa della Pandemia AH1N1 (2009). </t>
    </r>
  </si>
  <si>
    <r>
      <rPr>
        <b/>
        <sz val="8"/>
        <color indexed="8"/>
        <rFont val="Calibri"/>
        <family val="2"/>
      </rPr>
      <t xml:space="preserve">L'indicatore vuole tener conto delle risorse investite a favore della popolazione target. 
</t>
    </r>
    <r>
      <rPr>
        <sz val="8"/>
        <color indexed="8"/>
        <rFont val="Calibri"/>
        <family val="2"/>
      </rPr>
      <t xml:space="preserve">
La popolazione target è per ogni anno la popolazione residente al 1° gennaio (fonte: Istat).</t>
    </r>
  </si>
  <si>
    <r>
      <rPr>
        <b/>
        <sz val="8"/>
        <color indexed="8"/>
        <rFont val="Calibri"/>
        <family val="2"/>
      </rPr>
      <t>L'indicatore vuole tener conto delle risorse investite a favore della popolazione target, che si ritiene "prioritariamente" a rischio per l'abuso di alcol o per conseguenze determinate dall'assunzione dell'alcol.</t>
    </r>
    <r>
      <rPr>
        <sz val="8"/>
        <color indexed="8"/>
        <rFont val="Calibri"/>
        <family val="2"/>
      </rPr>
      <t xml:space="preserve"> 
La popolazione target è per gli anni 2007-2008 e 2010 quella residente al 1° gennaio (fonte: Istat), per gli anni 2009 e 2011 è rappresentata dai giovani residenti dai 14 ai 30 anni al 1° gennaio (fonte: Istat).</t>
    </r>
  </si>
  <si>
    <r>
      <rPr>
        <b/>
        <sz val="10"/>
        <color indexed="8"/>
        <rFont val="Calibri"/>
        <family val="2"/>
      </rPr>
      <t>Numero delle partite commerciali relative al commercio internazionale sottoposte al controllo degli uffici PIF.</t>
    </r>
    <r>
      <rPr>
        <sz val="10"/>
        <color indexed="8"/>
        <rFont val="Calibri"/>
        <family val="2"/>
      </rPr>
      <t xml:space="preserve">
I Posti d’ispezione frontaliera (PIF) italiani svolgono, assieme ai PIF localizzati negli altri Paesi membri dell’Unione Europea (UE), i controlli sulle partite di animali, prodotti di origine animale e mangimi importati dai Paesi terzi e destinati all’intero territorio dell’UE.
</t>
    </r>
  </si>
  <si>
    <r>
      <rPr>
        <b/>
        <sz val="10"/>
        <color indexed="8"/>
        <rFont val="Calibri"/>
        <family val="2"/>
      </rPr>
      <t>Numero delle partite commerciali relative agli scambi intracomunitari che, sottoposte al controllo degli uffici UVAC, sono state respinte per riscontro di infrazioni.</t>
    </r>
    <r>
      <rPr>
        <sz val="10"/>
        <color indexed="8"/>
        <rFont val="Calibri"/>
        <family val="2"/>
      </rPr>
      <t xml:space="preserve">
Gli Uffici veterinari per gli adempimenti degli obblighi comunitari (UVAC) sono uffici periferici del Ministero della salute istituiti con D.Lgs. 27/93, recante attuazione della Direttiva 89/608/CEE relativa alla mutua assistenza fra autorità amministrative per assicurare la corretta applicazione della legislazione veterinaria e zootecnica.</t>
    </r>
  </si>
  <si>
    <r>
      <rPr>
        <b/>
        <sz val="10"/>
        <color indexed="8"/>
        <rFont val="Calibri"/>
        <family val="2"/>
      </rPr>
      <t xml:space="preserve">Numero dei procedimenti relativi all’autorizzazione alla commercializzazione dei farmaci veterinari nell’ambito nazionale e del sistema europeo di mutuo riconoscimento. 
</t>
    </r>
    <r>
      <rPr>
        <sz val="10"/>
        <color indexed="8"/>
        <rFont val="Calibri"/>
        <family val="2"/>
      </rPr>
      <t xml:space="preserve">Per l'informatizzazione dei sistemi il dato è disponibile a partire dal 2010. </t>
    </r>
  </si>
  <si>
    <r>
      <rPr>
        <b/>
        <sz val="10"/>
        <color indexed="8"/>
        <rFont val="Calibri"/>
        <family val="2"/>
      </rPr>
      <t xml:space="preserve">Il numero di esche distribuite nel territorio a rischio sulla superficie in km quadrati. </t>
    </r>
    <r>
      <rPr>
        <sz val="10"/>
        <color indexed="8"/>
        <rFont val="Calibri"/>
        <family val="2"/>
      </rPr>
      <t xml:space="preserve">
Il dato rilevato riguarda le zone geografiche da coprire con la campagna vaccinale contro la rabbia silvestre: Province Autonome di Trento e Bolzano, intera Regione Friuli Venezia Giulia, Province di Belluno, Treviso, Vicenza, Venezia. 
Dati disponibili dal 2010.</t>
    </r>
  </si>
  <si>
    <r>
      <rPr>
        <b/>
        <sz val="10"/>
        <rFont val="Calibri"/>
        <family val="2"/>
      </rPr>
      <t>Numero di autorizzazioni di prodotti fitosanitari rilasciate.</t>
    </r>
    <r>
      <rPr>
        <sz val="10"/>
        <rFont val="Calibri"/>
        <family val="2"/>
      </rPr>
      <t xml:space="preserve">
Il Reg(CE) 1107/2009 disciplina gli ambiti di competenza del Ministero della salute in materia di autorizzazioni all'immissione in commercio dei prodotti fitosanitari: nuove registrazioni, riconoscimento reciproco, ri-registrazioni, revoche, proroghe, variazioni tecniche, importazioni parallele; Il Reg. (CE) 396/2005 disciplina gli ambiti di competenza del Ministero della Salute in materia di fissazione di limiti massimi di residui di sostanze attive presenti nei prodotti fitosanitari; Il DPR 290/2001 disciplina gli ambiti di competenza del Ministero della Salute in materia di autorizzazioni dei prodotti fitosanitari: variazioni amministrative, ispezioni stabilimenti di produzione, prodotti uguali.</t>
    </r>
  </si>
  <si>
    <r>
      <rPr>
        <b/>
        <sz val="10"/>
        <rFont val="Calibri"/>
        <family val="2"/>
      </rPr>
      <t xml:space="preserve">Attività relative alle procedure di notifica dei prodotti destinati ad un'alimentazione particolare, degli integratori alimentari, degli alimenti addizionati di vitamine e minerali, ai sensi del DL 111/92, della Dir. 2009/39/CE, Dir. 2002/46/CE, D.lgs 169/2004 e del Reg. (CE) 1925/2006. 
</t>
    </r>
    <r>
      <rPr>
        <sz val="10"/>
        <rFont val="Calibri"/>
        <family val="2"/>
      </rPr>
      <t xml:space="preserve">
La procedura consta della valutazione della conformità in termini di composizione, apporti, e dichiarazioni in etichetta ai sensi della vigente normativa dei prodotti sopra citati.</t>
    </r>
  </si>
  <si>
    <r>
      <rPr>
        <b/>
        <sz val="10"/>
        <color indexed="8"/>
        <rFont val="Calibri"/>
        <family val="2"/>
      </rPr>
      <t>Numero delle partite commerciali relative al commercio internazionale che, sottoposte al controllo degli uffici PIF, sono state respinte per riscontro di infrazioni.</t>
    </r>
    <r>
      <rPr>
        <sz val="10"/>
        <color indexed="8"/>
        <rFont val="Calibri"/>
        <family val="2"/>
      </rPr>
      <t xml:space="preserve">
I Posti d’ispezione frontaliera (PIF) italiani svolgono, assieme ai PIF localizzati negli altri Paesi membri dell’Unione Europea (UE), i controlli sulle partite di animali, prodotti di origine animale e mangimi importati dai Paesi terzi e destinati all’intero territorio dell’UE.</t>
    </r>
  </si>
  <si>
    <r>
      <rPr>
        <b/>
        <sz val="10"/>
        <color indexed="8"/>
        <rFont val="Calibri"/>
        <family val="2"/>
      </rPr>
      <t>Numero delle partite commerciali relative agli scambi intracomunitari sottoposte al controllo degli uffici UVAC.</t>
    </r>
    <r>
      <rPr>
        <sz val="10"/>
        <color indexed="8"/>
        <rFont val="Calibri"/>
        <family val="2"/>
      </rPr>
      <t xml:space="preserve">
Gli Uffici veterinari per gli adempimenti degli obblighi comunitari (UVAC) sono uffici periferici del Ministero della salute istituiti con D.Lgs. 27/93, recante attuazione della Direttiva 89/608/CEE relativa alla mutua assistenza fra autorità amministrative per assicurare la corretta applicazione della legislazione veterinaria e zootecnica.
</t>
    </r>
  </si>
  <si>
    <t>Le attività svolte dalle Direzioni del Ministero della salute nell'ambito del programma includono una vasta quantità di analisi, valutazioni e verifiche di documenti inviati dalle Regioni, a supporto di decisioni politico-istituzionali rilevanti, quali l’organizzazione dei Livelli essenziali di assistenza (LEA) sulla salute dei cittadini, gli eventuali commissariamenti,  il blocco del turn over del personale, l’innalzamento delle aliquote regionali, etc. Si segnalano in particolare:
- definizione e monitoraggio del Piano sanitario nazionale e dei piani di settore aventi rilievo e applicazione nazionale
- analisi dei fabbisogni finanziari del Servizio sanitario nazionale; elaborazione e verifica dei dati economici relativi all'attività del Servizio sanitario nazionale e aggiornamento dei modelli economici del Sistema informativo sanitario; determinazione dei criteri generali per la classificazione e la remunerazione delle prestazioni del Servizio sanitario nazionale;
- programmazione tecnico-sanitaria di rilievo nazionale e indirizzo, coordinamento e monitoraggio delle attivita' tecniche sanitarie regionali, di concerto con il Ministero dell'economia e delle finanze, per i profili attinenti al concorso dello Stato al finanziamento del Servizio sanitario nazionale, anche quanto ai piani di rientro dai disavanzi sanitari regionali
- fondi sanitari integrativi; monitoraggio, anche attraverso il nucleo SAR, e qualificazione della rete dell'offerta sanitaria
- programmazione degli interventi di valorizzazione dei centri di eccellenza sanitaria; monitoraggio delle schede di dimissione ospedaliera
- programmazione degli investimenti di edilizia sanitaria e ammodernamento tecnologico
- definizione e monitoraggio dei livelli essenziali di assistenza; urgenza ed emergenza sanitaria (servizio 118); verifica delle liste di attesa e interventi finalizzati alle loro riduzioni
- definizione di criteri e requisiti per l'esercizio, l'autorizzazione e l'accreditamento delle attività sanitarie; promozione e verifica della qualità
- sperimentazioni gestionali ai sensi dell'articolo 9-bis del decreto legislativo 30 dicembre 1992, n. 502, e successive modificazioni
- vigilanza sulle modalità di gestione e di finanziamento dei sistemi di erogazione delle prestazioni sanitarie diverse da quelle erogate dal Servizio sanitario nazionale; studio e promozione di nuovi modelli per l'erogazione delle cure primarie e per l'integrazione socio-sanitaria; destinazione e utilizzazione dei fondi strutturali europei
- supporto alle attività del Sistema nazionale di verifica e controllo dell'assistenza sanitaria (SiVeAS), compresi il supporto e la verifica dei piani di rientro dai disavanzi sanitari regionali
- attività di istruttoria tecnico-scientifica finalizzata a espressione di pareri, redazione di verbali e atti amministrativi correlati a attività del Consiglio superiore di sanità (CSS); 
- attività di raccolta informatica di documentazione e banca dati dei pareri di rilevante interesse per operatori e cittadini;
- individuazione fabbisogni informativi del SSN e del Ministero e coordinamento delle relative attività di informatizzazione; 
- definizione e attuazione della strategia nazionale di sanità elettronica;
- digitalizzazione dei procedimenti amministrativi;
- gestione dell'infrastruttura tecnologica, delle reti,  dei sistemi e dei flussi informativi del SSN e del Ministero;
- monitoraggio, verifica, elaborazione, analisi e diffusione dei dati del SSN; 
- attività di rappresentanza del Ministero della salute in seno alla Struttura interregionale sanitari convenzionati (SISAC), al fine di fornire il necessario supporto a detta struttura nella ridefinizione dei rapporti convenzionali con il SSN; 
- partecipazione ai lavori del Comitato dei rappresentanti delle regioni e delle province autonome, ai fini del rinnovi degli Accordi collettivi nazionali (ACN) del personale a rapporto convenzionale con il SSN.</t>
  </si>
  <si>
    <t>L'indicatore misura il numero delle proposte di accordo che sono state presentate alla Conferenza Stato Regione dagli Uffici della Direzione generale programmazione sanitaria. Si precisa che sono stati inseriti tra gli accordi anche pareri favorevoli, e approvazioni della CSR di Atti e documenti.
Gli accordi (art. 4 del d. lgs. n. 281/1997) rappresentano lo strumento con il quale Governo, Regioni e Province Autonome, in sede di Conferenza Stato-Regioni, coordinano l'esercizio delle rispettive competenze e lo svolgimento di attività di interesse comune in attuazione del principio di leale collaborazione; l'accordo si pone il fine di realizzare obiettivi di funzionalità, economicità ed efficacia dell'azione amministrativa.
Anche per gli accordi, come per le intese, è necessario l'unanimità dei consensi di tutti componenti e quindi dello Stato e di tutte le Regioni e delle Province autonome.</t>
  </si>
  <si>
    <t xml:space="preserve">L'indicatore misura il numero di operatori (medici, infermieri professionali o farmacisti),  iscritti ai corsi di formazione di formatori.
Il Ministero si è posto l'obiettivo di  offrire, a tutti gli operatori sanitari un’opportunità di formazione nello specifico ambito della qualità e della sicurezza dei pazienti. L'obiettivo è realizzato attraverso la messa a disposizione di Regioni, Province Autonome ed Aziende, alle quali spetta il compito di sviluppare programmi ulteriori di formazione di un valido strumento  nella logica del miglioramento della qualità e della sicurezza delle cure. A tal  fine il Ministero predispone manuali di formazione e organizza corsi a estensione nazionale per diffondere conoscenze comuni su tematiche di interesse. </t>
  </si>
  <si>
    <t>L'indicatore misura il numero titoli di riconosciuti di  medici chirurghi, odontoiatri,  veterinari , farmacisti, ostetriche , tecnici sanitari di radiologia medica , infermieri,  assistenti sanitari, infermieri pediatrici, rapportato alla popolazione iscritta in albi professionali, per mille.
(Il dato riferito al totale di professionisti sanitari regolarmente iscritti ai rispettivi Albi professionali, aggiornato al 2013, corrisponde a circa 990.663. Esiste l'Albo per queste professioni: medici chirurghi, odontoiatri,  veterinari , farmacisti, ostetriche , tecnici sanitari di radiologia medica , infermieri,  assistenti sanitari, infermieri pediatrici).</t>
  </si>
  <si>
    <t>Numero di decreti di riconoscimento dei titoli, dei decreti di diniego del  riconoscimento e decreti di attribuzione di misura compensativa  emessi per il riconoscimento di titoli di studio conseguiti  all'estero da cittadini comunitari ed extracomunitari per l’esercizio delle professioni ‘sanitarie‘ (medici, odontoiatri, farmacisti, infermieri, fisioterapisti, tecnici ecc.) .
Il riconoscimento e la validazione dei titoli di studio conseguiti all'estero sono necessari ai fini dell'esercizio in Italia delle professioni sanitarie.</t>
  </si>
  <si>
    <t>Attività 6 -Attività connesse ai rapporti europei e internazionali  e Contributo all'Organizzazione Mondiale della Sanità</t>
  </si>
  <si>
    <t xml:space="preserve">Questa attività è volta alla cura dei rapporti con l'Unione Europea, il Consiglio d'Europa, l'Organizzazione per la Cooperazione e lo Sviluppo Economico, l'Organizzazione Mondiale della Sanità e le altre agenzie specializzate delle Nazioni Unite, anche attraverso progetti di gemellaggio e partenariati con organismi internazionali. Vengono svolte, inoltre, le attività connesse alla stipula degli accordi bilaterali o multilaterali del Ministero in materia sanitaria ed alla promozione dell'implementazione a livello nazionale di programmi sanitari internazionali. Questa attività è volta, inoltre, ad assicurare l'assolvimento degli obblighi di contribuzione annuale all'Organizzazione Mondiale della Sanità. </t>
  </si>
  <si>
    <t>Attività 2 - Monitoraggio inerente l'erogazione dei fondi destinati al sistema trapianti</t>
  </si>
  <si>
    <r>
      <rPr>
        <b/>
        <sz val="9"/>
        <rFont val="Calibri"/>
        <family val="2"/>
      </rPr>
      <t xml:space="preserve">L'indicatore mette a confronto la produzione con il consumo di unità di globuli rossi  per mille abitanti per valutare l'autosufficienza a livello nazionale. A livello regionale l'indicatore è utilizzato per misurare l'attività nel settore trasfusionale e di assegnare i fondi sulla base di criteri di efficienza. </t>
    </r>
    <r>
      <rPr>
        <sz val="9"/>
        <rFont val="Calibri"/>
        <family val="2"/>
      </rPr>
      <t xml:space="preserve">
Il mandato istituzionale conferito al Centro Nazionale Sangue dalla Legge 219/05 riguarda il coordinamento e la vigilanza in termini di sicurezza e appropriatezza dello scambio di componenti (labili e plasmaderivati) che consentono di garantire l’autosufficienza sangue. Ogni anno il Ministero della salute, sulla base delle indicazioni fornite dal Centro nazionale sangue e dalle strutture regionali di coordinamento, definisce il Programma di autosufficienza nazionale, che individua i consumi, il fabbisogno reale, i livelli di produzione necessari, le risorse, i criteri di finanziamento del sistema, le modalità organizzative ed i riferimenti tariffari per la compensazione tra le Regioni, i livelli di importazione ed esportazione eventualmente necessari.  
</t>
    </r>
  </si>
  <si>
    <r>
      <rPr>
        <b/>
        <sz val="9"/>
        <rFont val="Calibri"/>
        <family val="2"/>
      </rPr>
      <t>Percentuale della popolazione residente delle Regioni che presentano una carenza strutturata di produzione in unità di globuli rossi, compensate tramite trasferimenti dalle Regioni con produzione eccedentaria allo scopo programmata (in migliaia di abitanti).</t>
    </r>
    <r>
      <rPr>
        <sz val="9"/>
        <rFont val="Calibri"/>
        <family val="2"/>
      </rPr>
      <t xml:space="preserve">
La popolazione residente è di fonte Istat, al 1° gennaio. Le Regioni sono: Lazio, Sardegna, Sicilia.</t>
    </r>
  </si>
  <si>
    <r>
      <rPr>
        <b/>
        <sz val="9"/>
        <rFont val="Calibri"/>
        <family val="2"/>
      </rPr>
      <t>L'indicatore misura i kg di plasma inviati alla lavorazione industriale per la produzione di farmaci emoderivati rispetto a quelli programmati.</t>
    </r>
    <r>
      <rPr>
        <sz val="9"/>
        <rFont val="Calibri"/>
        <family val="2"/>
      </rPr>
      <t xml:space="preserve">
La domanda di farmaci emoderivati in Italia è molto rilevante, con particolare riferimento all’albumina ed alle immunoglobuline aspecifiche per uso endovenoso. Per quanto concerne l’albumina, le stime di consumo evidenziano indici molto elevati (oltre 600 g/1.000 pop/anno, dato 2008-2010), a fronte di consumi molto più contenuti nella maggior parte dei Paesi europei ed extra-europei a tenore socio-economico comparabile.</t>
    </r>
  </si>
  <si>
    <r>
      <rPr>
        <b/>
        <sz val="9"/>
        <rFont val="Calibri"/>
        <family val="2"/>
      </rPr>
      <t>L'indicatore misura il numero di donatori di organi per il trapianto segnalati al Sistema Informativo Trapianti.</t>
    </r>
    <r>
      <rPr>
        <sz val="9"/>
        <rFont val="Calibri"/>
        <family val="2"/>
      </rPr>
      <t xml:space="preserve">
L'indicatore è adottato anche per misurare l'attività delle regioni nel settore dei trapianti e di assegnare i fondi sulla base di criteri di efficienza. </t>
    </r>
  </si>
  <si>
    <r>
      <rPr>
        <b/>
        <sz val="9"/>
        <rFont val="Calibri"/>
        <family val="2"/>
      </rPr>
      <t>Numero di trapianti (inclusi i combinati) effettuati.</t>
    </r>
    <r>
      <rPr>
        <sz val="9"/>
        <rFont val="Calibri"/>
        <family val="2"/>
      </rPr>
      <t xml:space="preserve">
L'indicatore permette di misurare l'attività della rete trapiantologica </t>
    </r>
  </si>
  <si>
    <r>
      <rPr>
        <b/>
        <sz val="9"/>
        <rFont val="Calibri"/>
        <family val="2"/>
      </rPr>
      <t xml:space="preserve">Numero complessivo di ciechi civili. </t>
    </r>
    <r>
      <rPr>
        <sz val="9"/>
        <rFont val="Calibri"/>
        <family val="2"/>
      </rPr>
      <t xml:space="preserve">
I ciechi civili sono percettori di pensione e rappresentano la popolazione target da raggiungere con le prestazione erogate dai centri di riabilitazione visiva. Lo stanziamento dei fondi di cui all'art. 2, comma 1, della legge 28 agosto 1997, n. 284, è ripartito ogni anno tra le regioni e le province autonome di Trento e Bolzano in proporzione alla popolazione residente, nella misura del 90% e, per il rimanente 10% in proporzione del numero totale dei ciechi civili - riconosciuti tali dalle Commissioni di accertamento dell'invalidità civile ai sensi della legge 15 ottobre 1990, n. 295, ufficialmente censiti in ciascuna regione e provincia autonoma in quanto percettori di indennità per cecità totale o parziale.</t>
    </r>
  </si>
  <si>
    <t>779.169/
784.657</t>
  </si>
  <si>
    <t>numero° Destinatari</t>
  </si>
  <si>
    <t>Numero di enti eleggibili al finanziamento per la ricerca corrente</t>
  </si>
  <si>
    <t>Numero di enti con i requisiti di partecipazione al bando pubblico di finanziamento per la ricerca finalizzata</t>
  </si>
  <si>
    <r>
      <rPr>
        <b/>
        <sz val="11"/>
        <rFont val="Calibri"/>
        <family val="2"/>
      </rPr>
      <t>Numero di nuovi dispositivi medici registrati nella banca dati del Ministero della salute (l'indicatore misura l'incremento annuale di dispositivi medici).</t>
    </r>
    <r>
      <rPr>
        <sz val="11"/>
        <color indexed="10"/>
        <rFont val="Calibri"/>
        <family val="2"/>
      </rPr>
      <t xml:space="preserve">
</t>
    </r>
    <r>
      <rPr>
        <sz val="11"/>
        <color indexed="8"/>
        <rFont val="Calibri"/>
        <family val="2"/>
      </rPr>
      <t>I fabbricanti/mandatari di dispositivi medici hanno l’obbligo di registrare i dispositivi medici  ai sensi del D.Lgs. 46/1997 (art.13 commi 1, 2 e 3 bis) e del D.Lgs 507/1992 (art.7-bis commi 3, 4). A tale scopo è stata implementata la banca dati dei dispositivi medici, contenente tutte le informazioni relative ai dispositivi commercializzati in Italia , che rappresenta l’unica anagrafe a valenza nazionale (decreto del Ministro della salute del 21 dicembre 2009). Il costante aggiornamento dei dati presenti in banca dati consente il miglioramento della qualità delle informazioni stesse, utili all'espletamento di tutte le attività inerenti il settore dei dispositivi medici ed in particolare la sorveglianza dei dispositivi medesimi . Attraverso la banca dati  è inoltre possibile la trasmissione delle informazioni necessarie ad alimentare la banca dati europea dei dispositivi medici Eudamed, assolvendo a quanto previsto dalla Decisione della Commissione del 19 aprile 2010.</t>
    </r>
  </si>
  <si>
    <r>
      <rPr>
        <b/>
        <sz val="11"/>
        <color indexed="8"/>
        <rFont val="Calibri"/>
        <family val="2"/>
      </rPr>
      <t>Numero di segnalazioni di incidenti registrate.</t>
    </r>
    <r>
      <rPr>
        <sz val="11"/>
        <color indexed="8"/>
        <rFont val="Calibri"/>
        <family val="2"/>
      </rPr>
      <t xml:space="preserve">
Il sistema di vigilanza si prefigge di migliorare il livello di protezione e di sicurezza dei pazienti, degli utilizzatori , riducendo la possibilità che il medesimo incidente si ripeta in luoghi diversi in tempi successivi. Il MInistero della salute ha il ruolo in ambito nazionale di valutare e classificare gli incidenti che coinvolgono dispostivi medici e in ambito comunitario di garantire un elevato livello di protezione della salute attraverso sistemi di vigilanza integrati tra gli Stati membri e la Commissione Europea. (D. Lgs. 46/1997 art. 9 emendato con il D.Lgs. 37/2010).
</t>
    </r>
  </si>
  <si>
    <r>
      <rPr>
        <b/>
        <sz val="11"/>
        <color indexed="8"/>
        <rFont val="Calibri"/>
        <family val="2"/>
      </rPr>
      <t>Numero di certificati di libera vendita rilasciati.</t>
    </r>
    <r>
      <rPr>
        <sz val="11"/>
        <color indexed="8"/>
        <rFont val="Calibri"/>
        <family val="2"/>
      </rPr>
      <t xml:space="preserve">
Ai fini dell'esportazione alcuni paesi al di fuori dell'Unione Europea possono richiedere ai fabbricanti la presentazione di un certificato di libera vendita rilasciato dalla competente autorità sanitaria. Il fabbricante può richiedere tale certificato al Ministero della salute che lo rilascia dopo aver verificato la documentazione presentata a supporto della richiesta.           </t>
    </r>
    <r>
      <rPr>
        <sz val="11"/>
        <color indexed="10"/>
        <rFont val="Calibri"/>
        <family val="2"/>
      </rPr>
      <t xml:space="preserve">   </t>
    </r>
    <r>
      <rPr>
        <sz val="11"/>
        <color indexed="8"/>
        <rFont val="Calibri"/>
        <family val="2"/>
      </rPr>
      <t xml:space="preserve">                                                                                          </t>
    </r>
  </si>
  <si>
    <r>
      <rPr>
        <b/>
        <sz val="11"/>
        <color indexed="8"/>
        <rFont val="Calibri"/>
        <family val="2"/>
      </rPr>
      <t xml:space="preserve">Numero di convenzioni stipulate.
</t>
    </r>
    <r>
      <rPr>
        <sz val="11"/>
        <color indexed="8"/>
        <rFont val="Calibri"/>
        <family val="2"/>
      </rPr>
      <t xml:space="preserve">
Al fine di potenziare  le attività di sorveglianza e vigilanza nel settore dei dispositivi medici e dispositivi medico-diagnostici in vitro sono stipulate convenzioni con ISS, AGENAS, Università e altre istituzioni pubbliche e istituti specializzati nel settore medesimo a seguito della riassegnazioni di somme derivanti dall'applicazione del comma 409 lett. d) e lett. e) della legge 266/2005 sul cap. 3016/24,  "Spese inerenti all'attività di valutazione e controllo, anche mediante la stipula di specifiche convenzioni in materia di farmaci, dispositivi medici ed altri prodotti di interesse sanitario".</t>
    </r>
  </si>
  <si>
    <r>
      <rPr>
        <b/>
        <sz val="11"/>
        <rFont val="Calibri"/>
        <family val="2"/>
      </rPr>
      <t>Numero di fabbricanti di dispositivi medici "su misura" registrati nella banca dati del Ministero della salute (l'indicatore misura l'incremento annuale delle nuove registrazioni di fabbricanti di dispositivi medici su misura).</t>
    </r>
    <r>
      <rPr>
        <sz val="11"/>
        <color indexed="10"/>
        <rFont val="Calibri"/>
        <family val="2"/>
      </rPr>
      <t xml:space="preserve">
</t>
    </r>
    <r>
      <rPr>
        <sz val="11"/>
        <color indexed="8"/>
        <rFont val="Calibri"/>
        <family val="2"/>
      </rPr>
      <t xml:space="preserve">I fabbricanti/mandatari italiani di dispositivi medici "su misura" comunicano al Ministero della salute il proprio indirizzo e la descrizione dei dispositivi (art.13 commi 1 e 2 del D.Lgs 46/97; art.7-bis comma 1 del D.Lgs 507/1992 ). La registrazione viene effettuata solo dopo aver verificato la documentazione presentata a supporto della richiesta.     </t>
    </r>
  </si>
  <si>
    <r>
      <rPr>
        <b/>
        <sz val="11"/>
        <rFont val="Calibri"/>
        <family val="2"/>
      </rPr>
      <t xml:space="preserve">Numero di progetti regionali selezionati.
</t>
    </r>
    <r>
      <rPr>
        <sz val="11"/>
        <color indexed="8"/>
        <rFont val="Calibri"/>
        <family val="2"/>
      </rPr>
      <t xml:space="preserve">
Nel 2007, l'assegnazione alle Regioni e alle Province autonome di Trento e Bolzano della somma disponibile sul capitolo 3438  dello stato di previsione della spesa del Ministero della salute  “Somme da assegnare alle regioni e alle province autonome di Trento e Bolzano per iniziative di informazione agli operatori sanitari sulle proprietà, sull’impiego e sugli effetti indesiderati di altri prodotti di interesse sanitario, nonché per le campagne di educazione sanitaria, da realizzarsi tramite le aziende sanitarie locali”, è stata  effettuata in base alla proposta di riparto della somma disponibile sul capitolo, secondo le modalità di cui alla Deliberazione 28 settembre 2007 n.97 del Comitato interministeriale per la programmazione economica. A partire dal 2008 l’assegnazione della somma disponibile sul suddetto capitolo viene effettuata previa individuazione di una tematica di rilevante interesse sulla quale le regioni, a seguito di apposito bando, presentano una proposta per la realizzazione di un progetto da destinare agli operatori sanitari. Al termine della valutazione da parte di una Commissione esaminatrice appositamente  nominata, la somma disponibile viene assegnata alle Regioni prescelte.</t>
    </r>
  </si>
  <si>
    <r>
      <rPr>
        <b/>
        <sz val="11"/>
        <color indexed="8"/>
        <rFont val="Calibri"/>
        <family val="2"/>
      </rPr>
      <t>Numero di certificati di libera vendita rilasciati.</t>
    </r>
    <r>
      <rPr>
        <sz val="11"/>
        <color indexed="8"/>
        <rFont val="Calibri"/>
        <family val="2"/>
      </rPr>
      <t xml:space="preserve">
Per esportare al di fuori dell'Unione europea prodotti cosmetici, già oggetto di notifica al Ministero della salute, deve essere inviata una richiesta di certificato di libera vendita. Il Ministero verifica la conformità alla Legge 713/86 e successive modifiche e ogni ulteriore normativa pertinente e rilascia il certificato necessario per l'esportazione. </t>
    </r>
  </si>
  <si>
    <r>
      <rPr>
        <b/>
        <sz val="11"/>
        <color indexed="8"/>
        <rFont val="Calibri"/>
        <family val="2"/>
      </rPr>
      <t>Numero di permessi di import/ export rilasciati.</t>
    </r>
    <r>
      <rPr>
        <sz val="11"/>
        <color indexed="8"/>
        <rFont val="Calibri"/>
        <family val="2"/>
      </rPr>
      <t xml:space="preserve">
Il Ministero, previa valutazione della domanda presentata, rilascia alle aziende autorizzate alla fabbricazione, all’impiego ed al commercio di sostanze stupefacenti e psicotrope e di medicinali compresi nelle Tabelle I e II e che intendano effettuare delle operazioni commerciali tra l’Italia ed un paese estero, sia comunitario, sia extracomunitario permessi di importazione e permessi di esportazione di sostanze stupefacenti e psicotrope (D.Lgs. 309/90).</t>
    </r>
  </si>
  <si>
    <r>
      <rPr>
        <b/>
        <sz val="11"/>
        <color indexed="8"/>
        <rFont val="Calibri"/>
        <family val="2"/>
      </rPr>
      <t>Numero di autorizzazioni rilasciate.</t>
    </r>
    <r>
      <rPr>
        <sz val="11"/>
        <color indexed="8"/>
        <rFont val="Calibri"/>
        <family val="2"/>
      </rPr>
      <t xml:space="preserve">
Presso la Direzione generale dei dispositivi medici, del servizio farmaceutico e della sicurezza delle cure del Ministero della salute opera la Commissione di esperti per l'esame delle domande presentata da parte delle aziende di settore finalizzate al rilascio dell' autorizzazione ad effettuare la pubblicità sanitaria relativa ai medicinali di automedicazione, presidi medico chirurgici, dispositivi medici e dispositivi medico  diagnostici in vitro (D.Lgs. 219/2006).</t>
    </r>
  </si>
  <si>
    <r>
      <t>I</t>
    </r>
    <r>
      <rPr>
        <sz val="11"/>
        <rFont val="Calibri"/>
        <family val="2"/>
      </rPr>
      <t>ndirizzo e  vigilanza dell'Agenzia italiana del farmaco (AIFA), ai sensi del DM n. 245/2004, e stipula di apposite convenzioni
Vigilanza e monitoraggio dei dispositivi medici, ai sensi del decreto legislativo n. 46/1997
Attività ispettiva e monitoraggio della produzione e immissione in commercio dei presidi medico‐chirurgici, biocidi, cosmetici e prodotti erboristici.   DPR 392/1998; D.Lgs n. 174/2000; Legge 713/86 
Adozione dei provvedimenti e dell'effettuazione dei controlli concernenti la produzione, il commercio e l'impiego delle sostanze stupefacenti e psicotrope (ai sensi dell'art.2, comma 1, lettera d) del DPR 309/90)</t>
    </r>
  </si>
  <si>
    <r>
      <t xml:space="preserve">Percentuale del Pil destinato al finanziamento del Servizio sanitario nazionale da parte dello Stato.
</t>
    </r>
    <r>
      <rPr>
        <sz val="11"/>
        <rFont val="Calibri"/>
        <family val="2"/>
      </rPr>
      <t>Il programma di spesa include attività di tipo programmatorio, di coordinamento e di monitoraggio del Servizio sanitario nazionale che è di competenza delle Regioni.</t>
    </r>
  </si>
  <si>
    <r>
      <t xml:space="preserve">Rapporto percentuale tra il finanziamento del Sistema sanitario nazionale e la spesa complessiva del Sistema sanitario nazionale.
</t>
    </r>
    <r>
      <rPr>
        <sz val="11"/>
        <rFont val="Calibri"/>
        <family val="2"/>
      </rPr>
      <t>Il programma di spesa include attività di tipo programmatorio, di coordinamento e di monitoraggio del Servizio sanitario nazionale che è di competenza delle Regioni.</t>
    </r>
  </si>
  <si>
    <r>
      <t xml:space="preserve">Percentuale della popolazione residente in Regioni che hanno sottoscritto i Piani di rientro dal 28 febbraio 2007 a dicembre 2010 ai sensi della legge 311 del 2004.
</t>
    </r>
    <r>
      <rPr>
        <sz val="11"/>
        <rFont val="Calibri"/>
        <family val="2"/>
      </rPr>
      <t>La popolazione è di fonte Istat, al 1° gennaio. Le Regioni sono:
per il 2007, 2008: Liguria Lazio Abruzzo Molise Campania Sicilia Sardegna
per il 2009: Liguria Lazio Abruzzo Molise Campania Sicilia Sardegna 
per il 2010 e 2011: Lazio Abruzzo Molise Campania Sicilia Calabria Piemonte Puglia
Riguardo l’indicatore percentuale della popolazione interessata dai Piani di rientro sottoscritti nelle Regioni per il riequilibrio dei disavanzi nel settore sanitario, per il 2009 la percentuale corretta è il 35.67%, in quanto la Calabria, pur avendo sottoscritto il Piano di rientro il 22 dicembre del 2009, non può essere inclusa nell’anno di riferimento in quanto tale piano si riferisce al triennio 2010/2012.</t>
    </r>
  </si>
  <si>
    <r>
      <rPr>
        <b/>
        <sz val="12"/>
        <color indexed="9"/>
        <rFont val="Calibri"/>
        <family val="2"/>
      </rPr>
      <t>Indicatori di contesto: 
fenomeni su cui intendono influire le politiche del programma, determinanti del fabbisogno</t>
    </r>
  </si>
  <si>
    <r>
      <t xml:space="preserve">Percentuale della popolazione residente delle Regioni  che possono accedere, attraverso la presentazione di progetti sperimentali, ai finanziamenti  finalizzati agli obiettivi prioritari del Piano sanitario nazionale vigente. 
</t>
    </r>
    <r>
      <rPr>
        <sz val="11"/>
        <rFont val="Calibri"/>
        <family val="2"/>
      </rPr>
      <t>Si segnala che accedono ai citati finanziamenti le Regioni a statuto ordinario. Sono escluse dalla partecipazione ai finanziamenti le Regioni a statuto speciale quali: Valle d'Aosta, Sardegna, Friuli Venezia Giulia, Province autonome di Trento e Bolzano. La Regione Sicilia partecipa solo per una quota.</t>
    </r>
  </si>
  <si>
    <r>
      <t xml:space="preserve">Gli eventi "sentinella" sono eventi avversi di particolare gravità che causano morte o gravi danni al paziente segnalati dalle strutture sanitarie. L'indicatore misura il numero di segnalazioni pervenute, valide ai fini della produzione della reportistica e dell'individuazione di raccomandazioni.
</t>
    </r>
    <r>
      <rPr>
        <sz val="11"/>
        <rFont val="Calibri"/>
        <family val="2"/>
      </rPr>
      <t xml:space="preserve">A partire dal 2005, il Ministero individua categorie di eventi sentinella e ne promuove il monitoraggio affinché, attraverso l’analisi delle cause e dei fattori determinanti e contribuenti al verificarsi degli eventi, si possa imparare dagli errori e promuovere azioni preventive per contrastare il ripetersi di eventi analoghi. Le categorie di eventi sentinella monitorati sono passati dal 2009 da 10 a 16. Le segnalazioni sono effettuate dalle strutture sanitarie e/o delle Regioni. La raccolta delle informazioni favorisce l'individuazione delle principali condizioni di rischio e l'adozione di misure per migliorare la sicurezza dei pazienti. Un elevato numero di segnalazioni di eventi avversi non indica  un numero più elevato di errori, ma, piuttosto, è indicativo di una maggiore attenzione da parte delle strutture sanitarie nei confronti della problematica della sicurezza dei pazienti. 
</t>
    </r>
    <r>
      <rPr>
        <b/>
        <sz val="11"/>
        <rFont val="Calibri"/>
        <family val="2"/>
      </rPr>
      <t xml:space="preserve">
</t>
    </r>
  </si>
  <si>
    <r>
      <t xml:space="preserve">Percentuale della popolazione residente in regioni che presentano valori critici nei punteggi globali che determinano la certificazione dell'adempimento "mantenimento nell'erogazione dei LEA, effettuata attraverso l'utilizzo di un set di indicatori (c.d. Griglia Lea)                                                                                                                                                                                                                                                                                                                                                                                                                                                                                                                                                                                                                                                                                </t>
    </r>
    <r>
      <rPr>
        <sz val="11"/>
        <rFont val="Calibri"/>
        <family val="2"/>
      </rPr>
      <t xml:space="preserve">La popolazione è di fonte Istat, al 1° gennaio dell'anno di riferimento                                                                                                                                                                       Sono escluse le Regioni a Statuto Speciale quali: Valle d'Aosta, Sardegna, Friuli Venezia Giulia, Province autonome di Trento e Bolzano.                                                                  </t>
    </r>
  </si>
  <si>
    <r>
      <t xml:space="preserve">Il numero delle persone esercenti le professioni sanitarie iscritte ad un albo. 
</t>
    </r>
    <r>
      <rPr>
        <sz val="11"/>
        <rFont val="Calibri"/>
        <family val="2"/>
      </rPr>
      <t xml:space="preserve">Non vengono considerate quelle professioni sanitarie che, pur riconosciute dal Ministero della Salute, non hanno un Albo professionale essendo quindi incerto il dato corrispondente a tale popolazione </t>
    </r>
  </si>
  <si>
    <r>
      <rPr>
        <b/>
        <sz val="11"/>
        <rFont val="Calibri"/>
        <family val="2"/>
      </rPr>
      <t>Numero di progetti sottoposti per legge alla verifica della coerenza con le indicazioni contenute negli accordi per l’anno di riferimento per l’approvazione da parte della Conferenza stato regioni su proposta del Ministro della salute.</t>
    </r>
    <r>
      <rPr>
        <sz val="11"/>
        <rFont val="Calibri"/>
        <family val="2"/>
      </rPr>
      <t xml:space="preserve">
In base all'art. 1, comma 34-bis della legge n. 662/1996 e modificazioni, una quota indistinta del Fondo sanitario nazionale di parte corrente è destinata al finanziamento di progetti regionali per il perseguimento di obiettivi di carattere prioritario e di rilievo nazionale. A tal fine sono indicati obiettivi nel Piano sanitario nazionale (PSN) e i progetti approvati sono realizzati tramite Accordi di programma. 
Nell'ambito di questo programma di spesa, la Direzione generale della Programmazione sanitaria programma e effettua analisi, verifiche e approvazione dei progetti  ai fini dell’ammissione al finanziamento. 
</t>
    </r>
  </si>
  <si>
    <r>
      <rPr>
        <b/>
        <sz val="11"/>
        <rFont val="Calibri"/>
        <family val="2"/>
      </rPr>
      <t>L'indicatore misura il numero delle proposte di intesa che sono state presentate alla Conferenza Stato Regione dagli Uffici della Direzione generale programmazione sanitaria.</t>
    </r>
    <r>
      <rPr>
        <sz val="11"/>
        <rFont val="Calibri"/>
        <family val="2"/>
      </rPr>
      <t xml:space="preserve">
Le intese (art.3 del d.lgs. 28 agosto 1997, n. 281) sono espresse in tutti casi in cui la legislazione vigente preveda che venga sancita "un'intesa" con la Conferenza Stato-Regioni, su una proposta di iniziativa dell'Amministrazione centrale. Essa consiste nella determinazione concordata, all'unanimità, da parte del Governo e di tutti i Presidenti delle Regioni e delle Province autonome dei contenuti dei provvedimenti medesimi. Nell'ipotesi in cui non si raggiunga l'intesa entro trenta giorni dalla prima seduta in cui l'oggetto è posto all'ordine del giorno, il Consiglio dei Ministri provvede in sostituzione motivando. 
Le proposte di Intesa  tra Stato e Regioni, per poter essere trasmesse alla Conferenza, devono possedere tutti gli elementi qualitativi che consentono di ritenere probabile che il documento si concretizzi appunto in un'intesa. </t>
    </r>
  </si>
  <si>
    <r>
      <rPr>
        <b/>
        <sz val="11"/>
        <rFont val="Calibri"/>
        <family val="2"/>
      </rPr>
      <t xml:space="preserve">Numero dei beneficiari di vitalizio ai sensi della legge n. 210/1992 “Indennizzo a favore dei soggetti danneggiati da complicanze di tipo irreversibile a causa di vaccinazioni obbligatorie, trasfusioni e somministrazione di emoderivati".
</t>
    </r>
    <r>
      <rPr>
        <sz val="11"/>
        <rFont val="Calibri"/>
        <family val="2"/>
      </rPr>
      <t xml:space="preserve">
La Direzione generale dei dispositivi medici, del servizio farmaceutico e della sicurezza delle cure provvede al pagamento degli indennizzi delle Regioni a statuto speciale (ora soltanto la Regione Siciliana), nonché alla liquidazione degli oneri derivanti dal contenzioso riferito a fatti precedenti il trasferimento alle Regioni delle funzioni in materia di indennizzo ed alle cause di risarcimento del danno biologico. 
</t>
    </r>
  </si>
  <si>
    <r>
      <rPr>
        <b/>
        <sz val="11"/>
        <rFont val="Calibri"/>
        <family val="2"/>
      </rPr>
      <t xml:space="preserve">Numero dei beneficiari di vitalizio ai sensi della legge n. 229/2005 “Disposizioni in materia di indennizzo a favore dei soggetti danneggiati da complicanze di tipo irreversibile a causa di vaccinazioni obbligatorie” (solo danneggiati da vaccinazione). </t>
    </r>
    <r>
      <rPr>
        <sz val="11"/>
        <rFont val="Calibri"/>
        <family val="2"/>
      </rPr>
      <t xml:space="preserve">
L'ufficio svolge attività di liquidazione degli indennizzi vitalizi ex lege 229, nonché tutti i benefici connessi.</t>
    </r>
  </si>
  <si>
    <r>
      <rPr>
        <b/>
        <sz val="11"/>
        <rFont val="Calibri"/>
        <family val="2"/>
      </rPr>
      <t xml:space="preserve">Numero di sentenze di condanna del Ministero della salute in merito alla liquidazione di benefici ex-legge n.210/1992 “Indennizzo a favore dei soggetti danneggiati da complicanze di tipo irreversibile a causa di vaccinazioni obbligatorie, trasfusioni e somministrazione di emoderivati". </t>
    </r>
    <r>
      <rPr>
        <sz val="11"/>
        <rFont val="Calibri"/>
        <family val="2"/>
      </rPr>
      <t xml:space="preserve">
La Direzione generale dei dispositivi medici, del servizio farmaceutico e della sicurezza delle cure provvede al pagamento degli indennizzi della Regione Siciliana, nonché fornisce copertura finanziaria a tutti quelli liquidati prima del trasferimento delle competenze alle Regioni; provvede inoltre alla liquidazione degli oneri derivanti dal contenzioso, anche relativo a cause di risarcimento del danno biologico.</t>
    </r>
  </si>
  <si>
    <r>
      <rPr>
        <b/>
        <sz val="11"/>
        <rFont val="Calibri"/>
        <family val="2"/>
      </rPr>
      <t xml:space="preserve">Decisioni/ordinanze emesse nelle udienze della Commissione centrale per gli esercenti le professioni sanitarie (CCEPS).
La CCEPS è un organo di giurisdizione speciale, istituito presso il Ministero della salute con il decreto legislativo del Capo provvisorio dello Stato 13 settembre 1946, n. 233.
</t>
    </r>
    <r>
      <rPr>
        <sz val="11"/>
        <rFont val="Calibri"/>
        <family val="2"/>
      </rPr>
      <t xml:space="preserve">
In base a predetto decreto e al relativo regolamento di attuazione, approvato con D.P.R. 5 aprile 1950, n. 221, la Commissione centrale è preposta all'esame dei ricorsi presentati dai professionisti sanitari contro i provvedimenti dei rispettivi Ordini e Collegi professionali (tenuta degli albi, irrogazione di sanzioni disciplinari, operazioni elettorali), inoltre, esercita il potere disciplinare nei confronti dei componenti appartenenti alle professioni sanitarie e dei componenti i Comitati centrali delle Federazioni nazionali.</t>
    </r>
  </si>
  <si>
    <r>
      <rPr>
        <b/>
        <sz val="11"/>
        <rFont val="Calibri"/>
        <family val="2"/>
      </rPr>
      <t xml:space="preserve">L'indicatore somma il numero dei decreti di riconoscimento, dei provvedimenti di diniego e delle comunicazioni per l'espletamento delle misure compensative, relativi all'ottenimento dell'equivalenza dei titoli conseguiti nel pregresso ordinamenti ai diplomi universitari abilitanti all'esercizio delle professioni sanitarie,  in attuazione all'art. 4, c. 2 della legge 42/1999.      </t>
    </r>
    <r>
      <rPr>
        <sz val="11"/>
        <rFont val="Calibri"/>
        <family val="2"/>
      </rPr>
      <t xml:space="preserve">     
                                                                                                                                                                                                                                                                                                               Il riconoscimento dell'equivalenza ai diplomi universitari di cui all'art.6 , comma3 del dlgs 502 del 1992 è necessario ai fini dell' esercizio  professionale.</t>
    </r>
  </si>
  <si>
    <r>
      <rPr>
        <b/>
        <sz val="11"/>
        <rFont val="Calibri"/>
        <family val="2"/>
      </rPr>
      <t xml:space="preserve">Numero di utenti registrati che utilizzano sistemi informativi dell'Amministrazione.
</t>
    </r>
    <r>
      <rPr>
        <sz val="11"/>
        <rFont val="Calibri"/>
        <family val="2"/>
      </rPr>
      <t xml:space="preserve">
La Direzione generale del Sistema informativo e statistico sanitario è responsabile della erogazione dei servizi in rete del Ministero della salute e della gestione tecnica del sito istituzionale del Ministero della Salute nel rispetto dei princìpi previsti dagli articoli 53 e 54 del D.Lgs. 82/2005 e s.m.i. Codice dell'amministrazione digitale) .      
Gli utenti che utilizzano i sistemi informativi  sono suddivisi in 3 macrocategorie:    
a) utenti interni (strutture del Ministero della salute, NAS)
b) utenti afferenti al Servizio sanitario nazionale (es. Regioni, Aziende sanitarie ed ospedaliere, Istituiti di ricovero e cura a carattere scientifico, Agenzia italiana del farmaco, Agenzia per i servizi sanitari nazionali, Istituti zooprofilattici sperimentali, ISS,  ...)
c) utenti esterni (cittadini, professionisti e imprese).
</t>
    </r>
  </si>
  <si>
    <r>
      <t>Vigilanza e promozione della professionalità di personale operante nel SSN, con particolare riguardo al riconoscimento dei titoli professionali sanitari conseguiti all'estero</t>
    </r>
    <r>
      <rPr>
        <sz val="10"/>
        <color indexed="8"/>
        <rFont val="Calibri"/>
        <family val="2"/>
      </rPr>
      <t xml:space="preserve">
Attività di monitoraggio e consulenza delle attività concernenti l'esercizio della professione e la carriera lavorativa all'interno della SSN
Attività di vigilanza su ordini e collegi di esercenti professioni sanitarie e coordinamento del funzionamento della Commissione centrale per le professioni sanitarie</t>
    </r>
  </si>
  <si>
    <t xml:space="preserve">Le attività riguardano l'applicazione della legge 91 del 1 aprile 1999 concernente "Disposizioni in materia di prelievi e di trapianti di organi e di tessuti". Il Ministero della salute , nonchè il Centro Nazionale dei trapianti e la Consulta tecnica permanente per i trapianti, i cui componenti sono nominati dal Ministro della salute, svolgono un ruolo di supporto e coordinamento delle attività dei centri regionali ed interregionali per i trapianti. In particolare i fondi sono destinati ai centri regionali per lo svolgimento delle proprie attività e per l'effettuazione dei controlli e  degli interventi finalizzati alla  promozione e alla verifica della sicurezza della rete trapiantologica
</t>
  </si>
  <si>
    <t>Incidenza del finanziamento ricerca corrente rispetto al finanziamento da soggetti diversi dallo Stato per gli Istituti di ricovero e cura a carattere scientifico.</t>
  </si>
  <si>
    <t>Costo medio Progetti Finanziati.</t>
  </si>
  <si>
    <t>Numero Trials Clinici Attivi.</t>
  </si>
  <si>
    <t>Numero Pubblicazioni.</t>
  </si>
  <si>
    <t>Rapporto dell'IF dell'anno rispetto al finanziamento ricevuto per la ricerca corrente nello stesso anno.</t>
  </si>
  <si>
    <r>
      <t xml:space="preserve">Misura di sintesi normalizzata di caratteristiche in termini quantitativi e qualitativi degli Istituti nell'anno di riferimento; </t>
    </r>
    <r>
      <rPr>
        <sz val="11"/>
        <color indexed="8"/>
        <rFont val="Calibri"/>
        <family val="2"/>
      </rPr>
      <t>gli Istituti di ricovero e cura a carattere scientifico (IRCCS) ottengono il riconoscimento sulla base della propria specialità; la normalizzazione neutralizza le differenze di specialità al fine di una corretta valutazione comparativa.</t>
    </r>
  </si>
  <si>
    <t>Rapporto Progetti Vincitori su Progetti Presentati riferiti all'anno di finanziamento, procedure di valutazione +2 anni rispetto anno di finanziamento.</t>
  </si>
  <si>
    <t>Finanziamento RC/Finanziamento Soggetti Non Statali</t>
  </si>
  <si>
    <t>Programma 20.3 -  Programmazione sanitaria in materia di livelli essenziali di assistenza e assistenza in materia sanitaria umana</t>
  </si>
  <si>
    <t>Le attività e gli indicatori afferenti a questo programma, nella nuova struttura del bilancio dello Stato 2015-2017, a seguito dei processi di riorganizzazione dei Ministeri, confluiranno nei seguenti nuovi programmi:
- il programma rimane inalterato rispetto alla struttura del bilancio 2014</t>
  </si>
  <si>
    <t>Missione 32 - Servizi istituzionali e generali delle amministrazioni pubbliche</t>
  </si>
  <si>
    <t>Programma 32.2 - Indirizzo politico</t>
  </si>
  <si>
    <t>Attività 1</t>
  </si>
  <si>
    <t>Programmazione e il coordinamento generale dell'attività dell'amministrazione</t>
  </si>
  <si>
    <t>Attività 2</t>
  </si>
  <si>
    <t>Predisposizione della legislazione sulle politiche di settore su cui ha competenza il Ministero</t>
  </si>
  <si>
    <t>Attività 3</t>
  </si>
  <si>
    <t>Emanazione degli atti di indirizzo</t>
  </si>
  <si>
    <t>Attività 4</t>
  </si>
  <si>
    <t>Valutazione e il controllo strategico</t>
  </si>
  <si>
    <t>Grado di adozione dei provvedimenti attuativi previsti dalle disposizioni legislative che non richiedono concerti e/o pareri</t>
  </si>
  <si>
    <t>Definito come rapporto percentuale tra il numero di provvedimenti attuativi  previsti dalle disposizioni legislative che non richiedono concerti e/o pareri adottati nell’anno di riferimento e il totale dei provvedimenti previsti per l’amministrazione in qualità di proponente</t>
  </si>
  <si>
    <t>Grado di adozione dei provvedimenti attuativi previsti dalle disposizioni legislative che richiedono concerti e/o pareri</t>
  </si>
  <si>
    <t>Definito come rapporto percentuale tra il numero di provvedimenti attuativi  previsti dalle disposizioni legislative che richiedono concerti e/o pareri adottati nell’anno di riferimento e il totale dei provvedimenti previsti per l’amministrazione in qualità di proponente</t>
  </si>
  <si>
    <t>Programma 32.3 - Servizi e affari generali per le amministrazioni di competenza</t>
  </si>
  <si>
    <t>Acquisto di beni e servizi per il Ministero (anche tramite sistemi di gestione unificata), inclusa la manutenzione degli immobili e l’informatica</t>
  </si>
  <si>
    <t>Gestione delle locazioni passive</t>
  </si>
  <si>
    <t>Gestione del personale</t>
  </si>
  <si>
    <t>Formazione dei dipendenti</t>
  </si>
  <si>
    <t>Attività 5</t>
  </si>
  <si>
    <t>Servizi specifici in favore dei dipendenti e delle loro famiglie</t>
  </si>
  <si>
    <t>Attività 6</t>
  </si>
  <si>
    <t>Comunicazione con il pubblico</t>
  </si>
  <si>
    <t>Spesa media per telefonia fissa e telefonia mobile per utenza;</t>
  </si>
  <si>
    <t>Rapporto tra la spesa per telefonia fissa e telefonia mobile ed il numero di utenze al 31 dicembre dell’anno</t>
  </si>
  <si>
    <t>euro/utenze</t>
  </si>
  <si>
    <t xml:space="preserve">Ammontare dei debiti fuori bilancio </t>
  </si>
  <si>
    <t xml:space="preserve">Ammontare complessivo debiti fuori bilancio riferiti al 31.12 dell’anno precedente  e derivanti da prestazioni rese in assenza di perfezionamento delle dovute procedure contabili (sono esclusi i debiti nei confronti della Tesoreria e relativi agli oneri di personale)
</t>
  </si>
  <si>
    <t>euro</t>
  </si>
  <si>
    <t>Grado di trasparenza di apertura dei dati dell’amministrazione (a livello centrale) (*)</t>
  </si>
  <si>
    <t>Definito in termini di grado di compliance, completezza10, aggiornamento e apertura11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t>
  </si>
  <si>
    <t>OIV - Ministero della salute</t>
  </si>
  <si>
    <t>Indicatore di tempestività dei pagamenti (**)</t>
  </si>
  <si>
    <t>Definito in termini di ritardo medio ponderato di pagamento delle fatture. Il calcolo prevede che al numeratore sia considerata, per ciascuna transazione commerciale, la somma dell’importo delle fatture pagate moltiplicato per i giorni effettivi intercorrenti tra la data di scadenza della fattura e la data di pagamento ai fornitori; al denominatore va riportata la somma degli importi pagati nell’anno solare (ex  art. 9 comma 8, del DPCM del 22 settembre 2014)</t>
  </si>
  <si>
    <t>numero di giorni</t>
  </si>
  <si>
    <t xml:space="preserve">                                               </t>
  </si>
  <si>
    <t>Nota:</t>
  </si>
  <si>
    <t>(*) Considerato che ogni amministrazione ha un responsabilie della trasparenza,  l'indicatore "Grado di trasparenza di apertura dei dati dell’amministrazione"  può essere associato al programma di spesa  di cui è titolare il centro di responsabilità interessato. Il responsabile della trasparenza è in molti casi collocato presso il CDR dei servizi e affari generali.</t>
  </si>
  <si>
    <t>(**) Qualora l'indicatore calcolato dall'amministrazione non sia coerente con la definizione indicata, sostiuire con le modalità di calcolo effettivamente adottare.</t>
  </si>
  <si>
    <t xml:space="preserve">Il programma rimane inalterato con eccezione dello spostamento dell'attività 4 di Vigilanza sugli enti e Istituti a carattere nazionale previsti dalla legge al nuovo Programma 20.07 Vigilanza sugli enti e sicurezza delle cure
</t>
  </si>
  <si>
    <t>Il programma rimane invariato rispetto alla precedente struttura del Bilancio 2014.</t>
  </si>
  <si>
    <t>Le attività e gli indicatori afferenti a questo programma, nella nuova struttura del bilancio dello Stato 2015-2017, confluiranno nei seguenti nuovi programmi:
-20.02 Sanità pubblica veterinaria   
             Attività 1 - Sorveglianza epidemiologica, profilassi e regolazione dei farmaci veterinari
-20.08 Sicurezza degli alimenti e nutrizione
            Attività 2 - Sicurezza degli alimenti
-20.09 Attività consultiva per la tutela della salute</t>
  </si>
  <si>
    <r>
      <t>Le attività e gli indicatori afferenti a questo programma, nella nuova struttura del bilancio dello Stato 2015-2017, confluiranno nei seguenti nuovi programmi:
-20.01 Prevenzione e promozione della salute umana ed assistenza sanitaria al personale navigante e aereonavigante
              Attività 1 - Monitoraggio inerente l'erogazione dei fondi destinati al sistema trasfusionale;
              Attività 2 - Monitoraggio inerente l'erogazione dei fondi destinati al sistema trapianti</t>
    </r>
    <r>
      <rPr>
        <b/>
        <strike/>
        <sz val="11"/>
        <rFont val="Calibri"/>
        <family val="2"/>
      </rPr>
      <t>;</t>
    </r>
    <r>
      <rPr>
        <b/>
        <sz val="11"/>
        <rFont val="Calibri"/>
        <family val="2"/>
      </rPr>
      <t xml:space="preserve">
              Attività 3 - Monitoraggio delle attività per la riabilitazione visiva;
              Attività 4 - Attuazione Regolamento Sanitario.
-20.06 Comunicazione e promozione per la tutela della salute umana e della sanità pubblica veterinaria e attività e coordinamento in ambito internazionale
             Attività 5 - Iniziative di comunicazione ed informazione in materia di prevenzione di abuso di alcool e ai problemi alcol correlati
             Attività 5 bis- Iniziative di informazione e comunicazione in materia di prelievi e trapianti di organi e tessuti
             Attività 6 -Contributo all'Organizzazione Mondiale della Sanità
-20.12 Coordinamento generale in materia di tutela della salute, innovazione e politiche internazionali</t>
    </r>
  </si>
  <si>
    <r>
      <t>Le attività e gli indicatori afferenti a questo programma, nella nuova struttura del bilancio dello Stato 2015-2017, confluiranno nei seguenti nuovi programmi:
- 20.03 Programmazione del Servizio Sanitario Nazionale per l'erogazione dei Livelli Essenziali di Assistenza
             Attività 2 - Programmazione, coordinamento e vigilanza del Servizio sanitario nazionale;
             Attività 4 - Assistenza sanitaria all'estero dei propri residenti e assistenza sanitaria prestata sul proprio territorio ai cittadini stranieri;
             Attività 1 - Assistenza in materia di salute umana (</t>
    </r>
    <r>
      <rPr>
        <b/>
        <u val="single"/>
        <sz val="11"/>
        <rFont val="Calibri"/>
        <family val="2"/>
      </rPr>
      <t>dal programma 20.03</t>
    </r>
    <r>
      <rPr>
        <b/>
        <sz val="11"/>
        <rFont val="Calibri"/>
        <family val="2"/>
      </rPr>
      <t xml:space="preserve"> e solo per la parte riguardante le cure palliative)
- 20.07 Vigilanza sugli enti e sicurezza delle cure:
             Attività 4 - Vigilanza sugli Enti e Istituti a carattere nazionale previsti dalla legge (</t>
    </r>
    <r>
      <rPr>
        <b/>
        <u val="single"/>
        <sz val="11"/>
        <rFont val="Calibri"/>
        <family val="2"/>
      </rPr>
      <t>dal programma 17.20</t>
    </r>
    <r>
      <rPr>
        <b/>
        <sz val="11"/>
        <rFont val="Calibri"/>
        <family val="2"/>
      </rPr>
      <t>)
             Attività 1 - Assistenza in materia di salute umana (</t>
    </r>
    <r>
      <rPr>
        <b/>
        <u val="single"/>
        <sz val="11"/>
        <rFont val="Calibri"/>
        <family val="2"/>
      </rPr>
      <t>dal programma 20.03</t>
    </r>
    <r>
      <rPr>
        <b/>
        <sz val="11"/>
        <rFont val="Calibri"/>
        <family val="2"/>
      </rPr>
      <t xml:space="preserve"> e in assenza delle parti sulle cure palliative)
- 20.10 Sistemi informativi per la tutela della salute e il governo del Servizio Sanitario Nazionale
- 20.11 Regolamentazione e vigilanza delle professioni sanitarie
            Attività 3 - Attività di regolamentazione e vigilanza sulle professioni.</t>
    </r>
  </si>
  <si>
    <t>Le attività e gli indicatori afferenti a questo programma, nella nuova struttura del bilancio dello Stato 2015-2017,  confluiranno nei seguenti nuovi programmi:
- 20.04  Regolamentazione e vigilanza in materia di prodotti farmaceutici ed altri prodotti sanitari ad uso umano (cambia la denominazione del programma)</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</si>
</sst>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_-;\-* #,##0_-;_-* &quot;-&quot;??_-;_-@_-"/>
    <numFmt numFmtId="167" formatCode="_-* #,##0.0_-;\-* #,##0.0_-;_-* &quot;-&quot;??_-;_-@_-"/>
    <numFmt numFmtId="168" formatCode="#,##0.00_ ;\-#,##0.00\ "/>
    <numFmt numFmtId="169" formatCode="##,##0.00"/>
    <numFmt numFmtId="170" formatCode="_-* #,##0.000_-;\-* #,##0.000_-;_-* &quot;-&quot;??_-;_-@_-"/>
    <numFmt numFmtId="171" formatCode="##,##0"/>
    <numFmt numFmtId="172" formatCode="##,##0.0000"/>
    <numFmt numFmtId="173" formatCode="##,##0.0"/>
    <numFmt numFmtId="174" formatCode="_-* #,##0.00_-;\-* #,##0.00_-;_-* &quot;-&quot;_-;_-@_-"/>
    <numFmt numFmtId="175" formatCode="[$-410]dddd\ d\ mmmm\ yyyy"/>
    <numFmt numFmtId="176" formatCode="h\.mm\.ss"/>
    <numFmt numFmtId="177" formatCode="0.0"/>
    <numFmt numFmtId="178" formatCode="0.000%"/>
    <numFmt numFmtId="179" formatCode="_-* #,##0.0000_-;\-* #,##0.0000_-;_-* &quot;-&quot;??_-;_-@_-"/>
    <numFmt numFmtId="180" formatCode="_-* #,##0.00000_-;\-* #,##0.00000_-;_-* &quot;-&quot;??_-;_-@_-"/>
    <numFmt numFmtId="181" formatCode="_-* #,##0.000000_-;\-* #,##0.000000_-;_-* &quot;-&quot;??_-;_-@_-"/>
    <numFmt numFmtId="182" formatCode="_-* #,##0.0000000_-;\-* #,##0.0000000_-;_-* &quot;-&quot;??_-;_-@_-"/>
    <numFmt numFmtId="183" formatCode="_-* #,##0.00000000_-;\-* #,##0.00000000_-;_-* &quot;-&quot;??_-;_-@_-"/>
    <numFmt numFmtId="184" formatCode="#,##0;\-\ #,##0;_-\ &quot;- &quot;"/>
    <numFmt numFmtId="185" formatCode="##,##0.000"/>
  </numFmts>
  <fonts count="101">
    <font>
      <sz val="11"/>
      <color theme="1"/>
      <name val="Calibri"/>
      <family val="2"/>
    </font>
    <font>
      <sz val="11"/>
      <color indexed="8"/>
      <name val="Calibri"/>
      <family val="2"/>
    </font>
    <font>
      <sz val="10"/>
      <name val="Arial"/>
      <family val="2"/>
    </font>
    <font>
      <sz val="10"/>
      <color indexed="8"/>
      <name val="Arial"/>
      <family val="2"/>
    </font>
    <font>
      <sz val="8"/>
      <name val="Tahoma"/>
      <family val="2"/>
    </font>
    <font>
      <sz val="11"/>
      <name val="Calibri"/>
      <family val="2"/>
    </font>
    <font>
      <b/>
      <sz val="11"/>
      <color indexed="9"/>
      <name val="Calibri"/>
      <family val="2"/>
    </font>
    <font>
      <b/>
      <sz val="11"/>
      <color indexed="8"/>
      <name val="Calibri"/>
      <family val="2"/>
    </font>
    <font>
      <i/>
      <sz val="11"/>
      <color indexed="8"/>
      <name val="Calibri"/>
      <family val="2"/>
    </font>
    <font>
      <b/>
      <sz val="11"/>
      <name val="Calibri"/>
      <family val="2"/>
    </font>
    <font>
      <i/>
      <sz val="11"/>
      <name val="Calibri"/>
      <family val="2"/>
    </font>
    <font>
      <b/>
      <sz val="8"/>
      <color indexed="8"/>
      <name val="Calibri"/>
      <family val="2"/>
    </font>
    <font>
      <b/>
      <sz val="8"/>
      <name val="Calibri"/>
      <family val="2"/>
    </font>
    <font>
      <sz val="8"/>
      <color indexed="8"/>
      <name val="Calibri"/>
      <family val="2"/>
    </font>
    <font>
      <i/>
      <sz val="8"/>
      <color indexed="8"/>
      <name val="Calibri"/>
      <family val="2"/>
    </font>
    <font>
      <sz val="8"/>
      <name val="Calibri"/>
      <family val="2"/>
    </font>
    <font>
      <b/>
      <sz val="8"/>
      <color indexed="9"/>
      <name val="Calibri"/>
      <family val="2"/>
    </font>
    <font>
      <i/>
      <sz val="8"/>
      <name val="Calibri"/>
      <family val="2"/>
    </font>
    <font>
      <b/>
      <sz val="10"/>
      <color indexed="8"/>
      <name val="Calibri"/>
      <family val="2"/>
    </font>
    <font>
      <sz val="10"/>
      <color indexed="8"/>
      <name val="Calibri"/>
      <family val="2"/>
    </font>
    <font>
      <i/>
      <sz val="10"/>
      <color indexed="8"/>
      <name val="Calibri"/>
      <family val="2"/>
    </font>
    <font>
      <b/>
      <sz val="10"/>
      <name val="Calibri"/>
      <family val="2"/>
    </font>
    <font>
      <b/>
      <i/>
      <sz val="10"/>
      <name val="Calibri"/>
      <family val="2"/>
    </font>
    <font>
      <sz val="10"/>
      <name val="Calibri"/>
      <family val="2"/>
    </font>
    <font>
      <b/>
      <sz val="9"/>
      <name val="Calibri"/>
      <family val="2"/>
    </font>
    <font>
      <sz val="9"/>
      <name val="Calibri"/>
      <family val="2"/>
    </font>
    <font>
      <i/>
      <sz val="9"/>
      <name val="Calibri"/>
      <family val="2"/>
    </font>
    <font>
      <sz val="11"/>
      <color indexed="10"/>
      <name val="Calibri"/>
      <family val="2"/>
    </font>
    <font>
      <b/>
      <sz val="12"/>
      <color indexed="9"/>
      <name val="Calibri"/>
      <family val="2"/>
    </font>
    <font>
      <sz val="12"/>
      <name val="Calibri"/>
      <family val="2"/>
    </font>
    <font>
      <sz val="14"/>
      <name val="Calibri"/>
      <family val="2"/>
    </font>
    <font>
      <b/>
      <sz val="14"/>
      <name val="Calibri"/>
      <family val="2"/>
    </font>
    <font>
      <b/>
      <sz val="14"/>
      <color indexed="9"/>
      <name val="Calibri"/>
      <family val="2"/>
    </font>
    <font>
      <b/>
      <u val="single"/>
      <sz val="11"/>
      <name val="Calibri"/>
      <family val="2"/>
    </font>
    <font>
      <b/>
      <strike/>
      <sz val="11"/>
      <name val="Calibri"/>
      <family val="2"/>
    </font>
    <font>
      <b/>
      <sz val="12"/>
      <name val="Calibri"/>
      <family val="2"/>
    </font>
    <font>
      <sz val="11"/>
      <color indexed="9"/>
      <name val="Calibri"/>
      <family val="2"/>
    </font>
    <font>
      <b/>
      <sz val="11"/>
      <color indexed="52"/>
      <name val="Calibri"/>
      <family val="2"/>
    </font>
    <font>
      <sz val="11"/>
      <color indexed="52"/>
      <name val="Calibri"/>
      <family val="2"/>
    </font>
    <font>
      <u val="single"/>
      <sz val="8.8"/>
      <color indexed="12"/>
      <name val="Calibri"/>
      <family val="2"/>
    </font>
    <font>
      <u val="single"/>
      <sz val="8.8"/>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color indexed="10"/>
      <name val="Calibri"/>
      <family val="2"/>
    </font>
    <font>
      <u val="single"/>
      <sz val="11"/>
      <color indexed="12"/>
      <name val="Calibri"/>
      <family val="2"/>
    </font>
    <font>
      <sz val="8"/>
      <color indexed="9"/>
      <name val="Calibri"/>
      <family val="2"/>
    </font>
    <font>
      <b/>
      <sz val="10"/>
      <color indexed="9"/>
      <name val="Calibri"/>
      <family val="2"/>
    </font>
    <font>
      <b/>
      <sz val="9"/>
      <color indexed="9"/>
      <name val="Calibri"/>
      <family val="2"/>
    </font>
    <font>
      <sz val="14"/>
      <color indexed="8"/>
      <name val="Calibri"/>
      <family val="2"/>
    </font>
    <font>
      <sz val="11"/>
      <color indexed="56"/>
      <name val="Arial"/>
      <family val="2"/>
    </font>
    <font>
      <sz val="12"/>
      <color indexed="8"/>
      <name val="Calibri"/>
      <family val="2"/>
    </font>
    <font>
      <b/>
      <sz val="12"/>
      <color indexed="8"/>
      <name val="Calibri"/>
      <family val="2"/>
    </font>
    <font>
      <b/>
      <sz val="14"/>
      <color indexed="8"/>
      <name val="Calibri"/>
      <family val="2"/>
    </font>
    <font>
      <sz val="9"/>
      <color indexed="8"/>
      <name val="Calibri"/>
      <family val="2"/>
    </font>
    <font>
      <sz val="12"/>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8"/>
      <color theme="10"/>
      <name val="Calibri"/>
      <family val="2"/>
    </font>
    <font>
      <u val="single"/>
      <sz val="8.8"/>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Calibri"/>
      <family val="2"/>
    </font>
    <font>
      <u val="single"/>
      <sz val="11"/>
      <color theme="10"/>
      <name val="Calibri"/>
      <family val="2"/>
    </font>
    <font>
      <i/>
      <sz val="11"/>
      <color theme="1"/>
      <name val="Calibri"/>
      <family val="2"/>
    </font>
    <font>
      <sz val="8"/>
      <color theme="1"/>
      <name val="Calibri"/>
      <family val="2"/>
    </font>
    <font>
      <b/>
      <sz val="8"/>
      <color theme="0"/>
      <name val="Calibri"/>
      <family val="2"/>
    </font>
    <font>
      <b/>
      <sz val="8"/>
      <color theme="1"/>
      <name val="Calibri"/>
      <family val="2"/>
    </font>
    <font>
      <sz val="8"/>
      <color theme="0"/>
      <name val="Calibri"/>
      <family val="2"/>
    </font>
    <font>
      <sz val="10"/>
      <color theme="1"/>
      <name val="Calibri"/>
      <family val="2"/>
    </font>
    <font>
      <b/>
      <sz val="10"/>
      <color theme="0"/>
      <name val="Calibri"/>
      <family val="2"/>
    </font>
    <font>
      <b/>
      <sz val="10"/>
      <color theme="1"/>
      <name val="Calibri"/>
      <family val="2"/>
    </font>
    <font>
      <b/>
      <sz val="9"/>
      <color theme="0"/>
      <name val="Calibri"/>
      <family val="2"/>
    </font>
    <font>
      <sz val="14"/>
      <color theme="1"/>
      <name val="Calibri"/>
      <family val="2"/>
    </font>
    <font>
      <b/>
      <sz val="12"/>
      <color theme="0"/>
      <name val="Calibri"/>
      <family val="2"/>
    </font>
    <font>
      <sz val="11"/>
      <color rgb="FF1F497D"/>
      <name val="Arial"/>
      <family val="2"/>
    </font>
    <font>
      <sz val="12"/>
      <color theme="1"/>
      <name val="Calibri"/>
      <family val="2"/>
    </font>
    <font>
      <b/>
      <sz val="12"/>
      <color theme="1"/>
      <name val="Calibri"/>
      <family val="2"/>
    </font>
    <font>
      <b/>
      <sz val="14"/>
      <color theme="0"/>
      <name val="Calibri"/>
      <family val="2"/>
    </font>
    <font>
      <b/>
      <sz val="14"/>
      <color theme="1"/>
      <name val="Calibri"/>
      <family val="2"/>
    </font>
    <font>
      <sz val="9"/>
      <color theme="1"/>
      <name val="Calibri"/>
      <family val="2"/>
    </font>
    <font>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DDDDDD"/>
        <bgColor indexed="64"/>
      </patternFill>
    </fill>
    <fill>
      <patternFill patternType="solid">
        <fgColor rgb="FF4F81BD"/>
        <bgColor indexed="64"/>
      </patternFill>
    </fill>
    <fill>
      <patternFill patternType="solid">
        <fgColor indexed="9"/>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rgb="FF3366FF"/>
      </bottom>
    </border>
    <border>
      <left/>
      <right/>
      <top/>
      <bottom style="hair">
        <color indexed="2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thin"/>
      <bottom/>
    </border>
    <border>
      <left style="thin"/>
      <right style="thin"/>
      <top/>
      <bottom style="thin"/>
    </border>
    <border>
      <left>
        <color indexed="63"/>
      </left>
      <right style="thin"/>
      <top style="thin"/>
      <bottom style="thin"/>
    </border>
    <border>
      <left>
        <color indexed="63"/>
      </left>
      <right style="thin"/>
      <top/>
      <bottom style="thin"/>
    </border>
    <border>
      <left style="medium"/>
      <right/>
      <top/>
      <bottom style="thin"/>
    </border>
    <border>
      <left style="thin"/>
      <right style="thin"/>
      <top style="hair"/>
      <bottom style="hair"/>
    </border>
    <border>
      <left style="thin"/>
      <right style="thin"/>
      <top style="thin"/>
      <bottom style="medium"/>
    </border>
    <border>
      <left style="medium"/>
      <right/>
      <top style="medium"/>
      <bottom style="thin"/>
    </border>
    <border>
      <left style="thin"/>
      <right style="thin"/>
      <top/>
      <bottom style="hair"/>
    </border>
    <border>
      <left style="medium"/>
      <right/>
      <top style="thin"/>
      <bottom style="thin"/>
    </border>
    <border>
      <left style="medium"/>
      <right/>
      <top style="thin"/>
      <bottom style="medium"/>
    </border>
    <border>
      <left/>
      <right style="thin"/>
      <top style="thin"/>
      <bottom style="medium"/>
    </border>
    <border>
      <left style="thin"/>
      <right style="thin"/>
      <top style="hair"/>
      <bottom style="medium"/>
    </border>
    <border>
      <left style="medium"/>
      <right style="thin"/>
      <top style="medium"/>
      <bottom style="medium"/>
    </border>
    <border>
      <left style="thin"/>
      <right style="medium"/>
      <top style="medium"/>
      <bottom style="medium"/>
    </border>
    <border>
      <left/>
      <right style="thin"/>
      <top/>
      <bottom style="medium"/>
    </border>
    <border>
      <left style="thin"/>
      <right style="thin"/>
      <top/>
      <bottom style="medium"/>
    </border>
    <border>
      <left/>
      <right style="thin"/>
      <top style="medium"/>
      <bottom style="thin"/>
    </border>
    <border>
      <left style="thin"/>
      <right style="thin"/>
      <top style="medium"/>
      <bottom style="thin"/>
    </border>
    <border>
      <left style="thin"/>
      <right style="thin"/>
      <top style="medium"/>
      <bottom/>
    </border>
    <border>
      <left style="thin"/>
      <right style="thin"/>
      <top style="medium"/>
      <bottom style="hair"/>
    </border>
    <border>
      <left/>
      <right style="medium"/>
      <top/>
      <bottom style="medium"/>
    </border>
    <border>
      <left style="medium"/>
      <right/>
      <top/>
      <bottom style="medium"/>
    </border>
    <border>
      <left style="thin"/>
      <right style="medium"/>
      <top/>
      <bottom style="hair"/>
    </border>
    <border>
      <left style="thin"/>
      <right style="medium"/>
      <top style="hair"/>
      <bottom style="hair"/>
    </border>
    <border>
      <left style="thin"/>
      <right style="medium"/>
      <top style="medium"/>
      <bottom style="hair"/>
    </border>
    <border>
      <left style="thin"/>
      <right style="medium"/>
      <top style="hair"/>
      <bottom style="medium"/>
    </border>
    <border>
      <left style="thin"/>
      <right style="medium"/>
      <top/>
      <bottom style="medium"/>
    </border>
    <border>
      <left style="medium"/>
      <right/>
      <top style="thin"/>
      <bottom/>
    </border>
    <border>
      <left style="thin"/>
      <right style="medium"/>
      <top/>
      <bottom style="thin"/>
    </border>
    <border>
      <left style="thin"/>
      <right>
        <color indexed="63"/>
      </right>
      <top style="thin"/>
      <bottom style="medium"/>
    </border>
    <border>
      <left style="thin"/>
      <right style="thin"/>
      <top/>
      <bottom/>
    </border>
    <border>
      <left/>
      <right/>
      <top/>
      <bottom style="medium"/>
    </border>
    <border>
      <left style="thin"/>
      <right style="thin"/>
      <top style="thin"/>
      <bottom/>
    </border>
    <border>
      <left>
        <color indexed="63"/>
      </left>
      <right style="thin"/>
      <top style="thin"/>
      <bottom>
        <color indexed="63"/>
      </bottom>
    </border>
    <border>
      <left style="thin"/>
      <right style="thin"/>
      <top style="hair"/>
      <bottom/>
    </border>
    <border>
      <left style="thin"/>
      <right style="medium"/>
      <top style="hair"/>
      <bottom/>
    </border>
    <border>
      <left style="thin"/>
      <right style="medium"/>
      <top style="thin"/>
      <bottom/>
    </border>
    <border>
      <left style="thin"/>
      <right style="medium"/>
      <top style="medium"/>
      <bottom/>
    </border>
    <border>
      <left style="medium"/>
      <right style="thin"/>
      <top/>
      <bottom/>
    </border>
    <border>
      <left/>
      <right/>
      <top style="medium"/>
      <bottom/>
    </border>
    <border>
      <left style="thin"/>
      <right>
        <color indexed="63"/>
      </right>
      <top/>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color indexed="63"/>
      </right>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right style="medium"/>
      <top/>
      <bottom style="thin"/>
    </border>
    <border>
      <left/>
      <right style="medium"/>
      <top style="thin"/>
      <bottom style="thin"/>
    </border>
    <border>
      <left/>
      <right style="medium"/>
      <top/>
      <bottom/>
    </border>
    <border>
      <left/>
      <right style="thin"/>
      <top/>
      <bottom/>
    </border>
    <border>
      <left/>
      <right style="medium"/>
      <top style="thin"/>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style="medium"/>
      <right>
        <color indexed="63"/>
      </right>
      <top>
        <color indexed="63"/>
      </top>
      <bottom>
        <color indexed="63"/>
      </bottom>
    </border>
    <border>
      <left/>
      <right/>
      <top style="medium"/>
      <bottom style="thin"/>
    </border>
    <border>
      <left/>
      <right style="medium"/>
      <top style="medium"/>
      <bottom style="thin"/>
    </border>
    <border>
      <left style="medium"/>
      <right style="thin"/>
      <top style="thin"/>
      <bottom/>
    </border>
    <border>
      <left/>
      <right/>
      <top style="thin"/>
      <bottom style="thin"/>
    </border>
    <border>
      <left style="thin"/>
      <right style="thin"/>
      <top style="medium"/>
      <bottom style="medium"/>
    </border>
    <border>
      <left style="thin"/>
      <right>
        <color indexed="63"/>
      </right>
      <top style="medium"/>
      <bottom style="medium"/>
    </border>
    <border>
      <left style="medium"/>
      <right style="thin"/>
      <top/>
      <bottom style="medium"/>
    </border>
    <border>
      <left>
        <color indexed="63"/>
      </left>
      <right style="thin"/>
      <top style="medium"/>
      <bottom>
        <color indexed="63"/>
      </bottom>
    </border>
    <border>
      <left style="thin"/>
      <right style="medium"/>
      <top/>
      <bottom/>
    </border>
    <border>
      <left/>
      <right/>
      <top style="medium"/>
      <bottom style="medium"/>
    </border>
    <border>
      <left/>
      <right style="medium"/>
      <top style="thin"/>
      <bottom style="mediu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0" borderId="2" applyNumberFormat="0" applyFill="0" applyAlignment="0" applyProtection="0"/>
    <xf numFmtId="0" fontId="66" fillId="21" borderId="3" applyNumberFormat="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0" fillId="29" borderId="0" applyNumberFormat="0" applyBorder="0" applyAlignment="0" applyProtection="0"/>
    <xf numFmtId="0" fontId="4"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184" fontId="2" fillId="0" borderId="0" applyFont="0" applyFill="0" applyBorder="0" applyAlignment="0" applyProtection="0"/>
    <xf numFmtId="0" fontId="71"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2" fillId="0" borderId="0" applyFill="0" applyBorder="0" applyProtection="0">
      <alignment horizontal="right" vertical="center" wrapText="1"/>
    </xf>
    <xf numFmtId="164" fontId="2" fillId="0" borderId="6" applyFill="0" applyProtection="0">
      <alignment horizontal="right" vertical="center" wrapText="1"/>
    </xf>
    <xf numFmtId="49" fontId="4" fillId="0" borderId="7">
      <alignment vertical="center" wrapText="1"/>
      <protection/>
    </xf>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0" borderId="10" applyNumberFormat="0" applyFill="0" applyAlignment="0" applyProtection="0"/>
    <xf numFmtId="0" fontId="77" fillId="0" borderId="0" applyNumberFormat="0" applyFill="0" applyBorder="0" applyAlignment="0" applyProtection="0"/>
    <xf numFmtId="0" fontId="78" fillId="0" borderId="11"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10">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center"/>
    </xf>
    <xf numFmtId="0" fontId="1" fillId="0" borderId="0" xfId="0" applyFont="1" applyBorder="1" applyAlignment="1">
      <alignment/>
    </xf>
    <xf numFmtId="0" fontId="0" fillId="0" borderId="12" xfId="0" applyFont="1" applyBorder="1" applyAlignment="1">
      <alignment/>
    </xf>
    <xf numFmtId="0" fontId="5" fillId="0" borderId="0" xfId="0" applyFont="1" applyBorder="1" applyAlignment="1">
      <alignment vertical="center"/>
    </xf>
    <xf numFmtId="0" fontId="5" fillId="0" borderId="12" xfId="0" applyFont="1" applyBorder="1" applyAlignment="1">
      <alignment vertical="center"/>
    </xf>
    <xf numFmtId="0" fontId="81" fillId="0" borderId="0" xfId="0" applyFont="1" applyBorder="1" applyAlignment="1">
      <alignment vertical="top" wrapText="1"/>
    </xf>
    <xf numFmtId="0" fontId="81" fillId="0" borderId="0" xfId="0" applyFont="1" applyBorder="1" applyAlignment="1">
      <alignment vertical="top"/>
    </xf>
    <xf numFmtId="0" fontId="72" fillId="0" borderId="0" xfId="0" applyFont="1" applyBorder="1" applyAlignment="1">
      <alignment vertical="top"/>
    </xf>
    <xf numFmtId="9" fontId="81" fillId="0" borderId="0" xfId="75" applyFont="1" applyBorder="1" applyAlignment="1">
      <alignment horizontal="left" vertical="center"/>
    </xf>
    <xf numFmtId="0" fontId="0" fillId="0" borderId="0" xfId="0" applyFont="1" applyBorder="1" applyAlignment="1">
      <alignment/>
    </xf>
    <xf numFmtId="0" fontId="78"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78"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78"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78" fillId="33" borderId="0" xfId="0" applyFont="1" applyFill="1" applyBorder="1" applyAlignment="1">
      <alignment vertical="center"/>
    </xf>
    <xf numFmtId="0" fontId="78" fillId="33" borderId="0" xfId="0" applyFont="1" applyFill="1" applyBorder="1" applyAlignment="1">
      <alignment horizontal="left" vertical="center"/>
    </xf>
    <xf numFmtId="0" fontId="78" fillId="33" borderId="0" xfId="0" applyFont="1" applyFill="1" applyBorder="1" applyAlignment="1">
      <alignment horizontal="left" vertical="center" wrapText="1"/>
    </xf>
    <xf numFmtId="0" fontId="82" fillId="0" borderId="0" xfId="36" applyFont="1" applyAlignment="1" applyProtection="1">
      <alignment/>
      <protection/>
    </xf>
    <xf numFmtId="0" fontId="0" fillId="34" borderId="0" xfId="0" applyFont="1" applyFill="1" applyBorder="1" applyAlignment="1">
      <alignment/>
    </xf>
    <xf numFmtId="0" fontId="66" fillId="22" borderId="12" xfId="0" applyFont="1" applyFill="1" applyBorder="1" applyAlignment="1">
      <alignment horizontal="center" vertical="center"/>
    </xf>
    <xf numFmtId="0" fontId="9" fillId="0" borderId="19" xfId="0" applyFont="1" applyFill="1" applyBorder="1" applyAlignment="1">
      <alignment horizontal="left" vertical="center" wrapText="1"/>
    </xf>
    <xf numFmtId="0" fontId="78" fillId="0" borderId="12" xfId="0" applyFont="1" applyBorder="1" applyAlignment="1">
      <alignment vertical="center" wrapText="1"/>
    </xf>
    <xf numFmtId="43" fontId="9" fillId="0" borderId="20" xfId="46" applyFont="1" applyFill="1" applyBorder="1" applyAlignment="1">
      <alignment horizontal="right" vertical="center"/>
    </xf>
    <xf numFmtId="0" fontId="8" fillId="35" borderId="12" xfId="0" applyFont="1" applyFill="1" applyBorder="1" applyAlignment="1">
      <alignment horizontal="center" vertical="center" wrapText="1"/>
    </xf>
    <xf numFmtId="43" fontId="9" fillId="0" borderId="12" xfId="46" applyFont="1" applyFill="1" applyBorder="1" applyAlignment="1">
      <alignment horizontal="right" vertical="center"/>
    </xf>
    <xf numFmtId="0" fontId="9" fillId="0" borderId="21" xfId="0" applyFont="1" applyFill="1" applyBorder="1" applyAlignment="1">
      <alignment horizontal="left" vertical="center" wrapText="1"/>
    </xf>
    <xf numFmtId="0" fontId="82" fillId="0" borderId="0" xfId="36" applyFont="1" applyFill="1" applyBorder="1" applyAlignment="1" applyProtection="1">
      <alignment/>
      <protection/>
    </xf>
    <xf numFmtId="0" fontId="9" fillId="0" borderId="22" xfId="0" applyFont="1" applyFill="1" applyBorder="1" applyAlignment="1">
      <alignment horizontal="left" vertical="center" wrapText="1"/>
    </xf>
    <xf numFmtId="0" fontId="78" fillId="0" borderId="12" xfId="0" applyFont="1" applyBorder="1" applyAlignment="1">
      <alignment horizontal="left" vertical="center" wrapText="1"/>
    </xf>
    <xf numFmtId="43" fontId="9" fillId="0" borderId="12" xfId="46" applyFont="1" applyFill="1" applyBorder="1" applyAlignment="1">
      <alignment horizontal="right" vertical="center" wrapText="1"/>
    </xf>
    <xf numFmtId="20" fontId="83" fillId="0" borderId="0" xfId="0" applyNumberFormat="1" applyFont="1" applyBorder="1" applyAlignment="1">
      <alignment horizontal="left" vertical="top" wrapText="1"/>
    </xf>
    <xf numFmtId="0" fontId="0" fillId="0" borderId="0" xfId="0" applyFont="1" applyBorder="1" applyAlignment="1">
      <alignment wrapText="1"/>
    </xf>
    <xf numFmtId="0" fontId="83" fillId="0" borderId="0" xfId="0" applyFont="1" applyBorder="1" applyAlignment="1">
      <alignment horizontal="left" vertical="top" wrapText="1"/>
    </xf>
    <xf numFmtId="0" fontId="83" fillId="0" borderId="0" xfId="0" applyFont="1" applyBorder="1" applyAlignment="1">
      <alignment horizontal="left" vertical="center" wrapText="1"/>
    </xf>
    <xf numFmtId="0" fontId="0" fillId="0" borderId="0" xfId="0" applyFont="1" applyBorder="1" applyAlignment="1">
      <alignment vertical="center" wrapText="1"/>
    </xf>
    <xf numFmtId="0" fontId="10" fillId="35" borderId="20" xfId="0" applyFont="1" applyFill="1" applyBorder="1" applyAlignment="1">
      <alignment horizontal="center" vertical="center" wrapText="1"/>
    </xf>
    <xf numFmtId="165" fontId="10" fillId="35" borderId="20" xfId="0" applyNumberFormat="1" applyFont="1" applyFill="1" applyBorder="1" applyAlignment="1">
      <alignment horizontal="center" vertical="center" wrapText="1"/>
    </xf>
    <xf numFmtId="0" fontId="0" fillId="0" borderId="0" xfId="0" applyFont="1" applyAlignment="1">
      <alignment/>
    </xf>
    <xf numFmtId="0" fontId="7" fillId="0" borderId="1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8" fillId="0" borderId="23" xfId="0" applyFont="1" applyBorder="1" applyAlignment="1">
      <alignment horizontal="left" vertical="center"/>
    </xf>
    <xf numFmtId="0" fontId="9" fillId="0" borderId="22" xfId="0" applyFont="1" applyFill="1" applyBorder="1" applyAlignment="1">
      <alignment horizontal="left" vertical="center" wrapText="1"/>
    </xf>
    <xf numFmtId="166" fontId="9" fillId="0" borderId="24" xfId="46" applyNumberFormat="1" applyFont="1" applyFill="1" applyBorder="1" applyAlignment="1">
      <alignment horizontal="right" vertical="center" wrapText="1"/>
    </xf>
    <xf numFmtId="166" fontId="9" fillId="0" borderId="24" xfId="46" applyNumberFormat="1" applyFont="1" applyFill="1" applyBorder="1" applyAlignment="1">
      <alignment horizontal="right" vertical="center"/>
    </xf>
    <xf numFmtId="0" fontId="7" fillId="0" borderId="21" xfId="0" applyFont="1" applyFill="1" applyBorder="1" applyAlignment="1">
      <alignment horizontal="left" vertical="center" wrapText="1"/>
    </xf>
    <xf numFmtId="0" fontId="0" fillId="0" borderId="0" xfId="0" applyFont="1" applyBorder="1" applyAlignment="1">
      <alignment horizontal="center" vertical="top" wrapText="1"/>
    </xf>
    <xf numFmtId="0" fontId="66" fillId="36" borderId="25" xfId="0" applyFont="1" applyFill="1" applyBorder="1" applyAlignment="1">
      <alignment horizontal="center" vertical="center" wrapText="1"/>
    </xf>
    <xf numFmtId="0" fontId="66" fillId="36" borderId="25" xfId="0" applyFont="1" applyFill="1" applyBorder="1" applyAlignment="1">
      <alignment horizontal="center" vertical="center"/>
    </xf>
    <xf numFmtId="0" fontId="9" fillId="0" borderId="21" xfId="0" applyFont="1" applyFill="1" applyBorder="1" applyAlignment="1">
      <alignment vertical="center" wrapText="1"/>
    </xf>
    <xf numFmtId="0" fontId="9" fillId="0" borderId="2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37" borderId="26" xfId="0" applyFont="1" applyFill="1" applyBorder="1" applyAlignment="1">
      <alignment horizontal="left" vertical="center" wrapText="1"/>
    </xf>
    <xf numFmtId="0" fontId="9" fillId="0" borderId="20" xfId="0" applyFont="1" applyFill="1" applyBorder="1" applyAlignment="1">
      <alignment horizontal="left" vertical="center" wrapText="1"/>
    </xf>
    <xf numFmtId="167" fontId="7" fillId="0" borderId="27" xfId="53" applyNumberFormat="1" applyFont="1" applyFill="1" applyBorder="1" applyAlignment="1">
      <alignment horizontal="right" vertical="center"/>
    </xf>
    <xf numFmtId="167" fontId="9" fillId="0" borderId="27" xfId="0" applyNumberFormat="1" applyFont="1" applyFill="1" applyBorder="1" applyAlignment="1">
      <alignment horizontal="right" vertical="center"/>
    </xf>
    <xf numFmtId="166" fontId="9" fillId="0" borderId="27" xfId="46" applyNumberFormat="1" applyFont="1" applyFill="1" applyBorder="1" applyAlignment="1">
      <alignment horizontal="right" vertical="center"/>
    </xf>
    <xf numFmtId="0" fontId="7" fillId="37" borderId="28" xfId="0" applyFont="1" applyFill="1" applyBorder="1" applyAlignment="1">
      <alignment horizontal="left" vertical="center"/>
    </xf>
    <xf numFmtId="0" fontId="7" fillId="37" borderId="29" xfId="0" applyFont="1" applyFill="1" applyBorder="1" applyAlignment="1">
      <alignment horizontal="left" vertical="center"/>
    </xf>
    <xf numFmtId="0" fontId="9" fillId="0" borderId="30" xfId="0" applyFont="1" applyFill="1" applyBorder="1" applyAlignment="1">
      <alignment horizontal="left" vertical="center" wrapText="1"/>
    </xf>
    <xf numFmtId="167" fontId="9" fillId="0" borderId="31" xfId="53" applyNumberFormat="1" applyFont="1" applyFill="1" applyBorder="1" applyAlignment="1">
      <alignment horizontal="right" vertical="center" wrapText="1"/>
    </xf>
    <xf numFmtId="166" fontId="9" fillId="0" borderId="31" xfId="46" applyNumberFormat="1" applyFont="1" applyFill="1" applyBorder="1" applyAlignment="1">
      <alignment horizontal="right" vertical="center" wrapText="1"/>
    </xf>
    <xf numFmtId="0" fontId="0" fillId="33" borderId="0" xfId="0" applyFont="1" applyFill="1" applyBorder="1" applyAlignment="1">
      <alignment/>
    </xf>
    <xf numFmtId="0" fontId="0" fillId="0" borderId="14" xfId="0" applyFill="1" applyBorder="1" applyAlignment="1">
      <alignment horizontal="left" vertical="center" wrapText="1"/>
    </xf>
    <xf numFmtId="0" fontId="9" fillId="0" borderId="20" xfId="0" applyFont="1" applyFill="1" applyBorder="1" applyAlignment="1">
      <alignment horizontal="left" vertical="center" wrapText="1"/>
    </xf>
    <xf numFmtId="0" fontId="78" fillId="33" borderId="32" xfId="0" applyFont="1" applyFill="1" applyBorder="1" applyAlignment="1">
      <alignment vertical="center" wrapText="1"/>
    </xf>
    <xf numFmtId="0" fontId="0"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8" fillId="35" borderId="25" xfId="0" applyFont="1" applyFill="1" applyBorder="1" applyAlignment="1">
      <alignment horizontal="center" vertical="center" wrapText="1"/>
    </xf>
    <xf numFmtId="0" fontId="78" fillId="0" borderId="28" xfId="0" applyFont="1" applyFill="1" applyBorder="1" applyAlignment="1">
      <alignment horizontal="left" vertical="center" wrapText="1"/>
    </xf>
    <xf numFmtId="0" fontId="78" fillId="0" borderId="29"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35" borderId="35" xfId="0" applyFont="1" applyFill="1" applyBorder="1" applyAlignment="1">
      <alignment horizontal="center" vertical="center" wrapText="1"/>
    </xf>
    <xf numFmtId="165" fontId="10" fillId="35" borderId="35"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78" fillId="0" borderId="26" xfId="0" applyFont="1" applyFill="1" applyBorder="1" applyAlignment="1">
      <alignment horizontal="left" vertical="center" wrapText="1"/>
    </xf>
    <xf numFmtId="0" fontId="78" fillId="0" borderId="36" xfId="0" applyFont="1" applyFill="1" applyBorder="1" applyAlignment="1">
      <alignment horizontal="left" vertical="center" wrapText="1"/>
    </xf>
    <xf numFmtId="0" fontId="78" fillId="0" borderId="37" xfId="0" applyFont="1" applyFill="1" applyBorder="1" applyAlignment="1">
      <alignment horizontal="left" vertical="center" wrapText="1"/>
    </xf>
    <xf numFmtId="0" fontId="83" fillId="35" borderId="38" xfId="0" applyFont="1" applyFill="1" applyBorder="1" applyAlignment="1">
      <alignment horizontal="center" vertical="center" wrapText="1"/>
    </xf>
    <xf numFmtId="0" fontId="83" fillId="35" borderId="37" xfId="0" applyFont="1" applyFill="1" applyBorder="1" applyAlignment="1">
      <alignment horizontal="center" vertical="center" wrapText="1"/>
    </xf>
    <xf numFmtId="166" fontId="78" fillId="0" borderId="39" xfId="56" applyNumberFormat="1" applyFont="1" applyFill="1" applyBorder="1" applyAlignment="1">
      <alignment horizontal="right" vertical="center"/>
    </xf>
    <xf numFmtId="0" fontId="78" fillId="0" borderId="12" xfId="0" applyFont="1" applyFill="1" applyBorder="1" applyAlignment="1">
      <alignment horizontal="left" vertical="center" wrapText="1"/>
    </xf>
    <xf numFmtId="0" fontId="83" fillId="35" borderId="12" xfId="0" applyFont="1" applyFill="1" applyBorder="1" applyAlignment="1">
      <alignment horizontal="center" vertical="center" wrapText="1"/>
    </xf>
    <xf numFmtId="166" fontId="78" fillId="0" borderId="24" xfId="56" applyNumberFormat="1" applyFont="1" applyFill="1" applyBorder="1" applyAlignment="1">
      <alignment horizontal="right" vertical="center"/>
    </xf>
    <xf numFmtId="0" fontId="78" fillId="0" borderId="25" xfId="0" applyFont="1" applyFill="1" applyBorder="1" applyAlignment="1">
      <alignment horizontal="left" vertical="center" wrapText="1"/>
    </xf>
    <xf numFmtId="0" fontId="83" fillId="35" borderId="25" xfId="0" applyFont="1" applyFill="1" applyBorder="1" applyAlignment="1">
      <alignment horizontal="center" vertical="center" wrapText="1"/>
    </xf>
    <xf numFmtId="43" fontId="9" fillId="0" borderId="31" xfId="46" applyFont="1" applyFill="1" applyBorder="1" applyAlignment="1">
      <alignment horizontal="right" vertical="center" wrapText="1"/>
    </xf>
    <xf numFmtId="0" fontId="5" fillId="0" borderId="2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78" fillId="0" borderId="41" xfId="0" applyFont="1" applyFill="1" applyBorder="1" applyAlignment="1">
      <alignment horizontal="left" vertical="center" wrapText="1"/>
    </xf>
    <xf numFmtId="0" fontId="66" fillId="22" borderId="12"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66" fillId="36" borderId="18" xfId="0" applyFont="1" applyFill="1" applyBorder="1" applyAlignment="1">
      <alignment horizontal="center" vertical="center"/>
    </xf>
    <xf numFmtId="166" fontId="9" fillId="0" borderId="42" xfId="54" applyNumberFormat="1" applyFont="1" applyFill="1" applyBorder="1" applyAlignment="1">
      <alignment horizontal="right" vertical="center"/>
    </xf>
    <xf numFmtId="166" fontId="9" fillId="0" borderId="43" xfId="54" applyNumberFormat="1" applyFont="1" applyFill="1" applyBorder="1" applyAlignment="1">
      <alignment horizontal="right" vertical="center"/>
    </xf>
    <xf numFmtId="166" fontId="78" fillId="0" borderId="44" xfId="56" applyNumberFormat="1" applyFont="1" applyFill="1" applyBorder="1" applyAlignment="1">
      <alignment horizontal="right" vertical="center"/>
    </xf>
    <xf numFmtId="166" fontId="78" fillId="0" borderId="43" xfId="56" applyNumberFormat="1" applyFont="1" applyFill="1" applyBorder="1" applyAlignment="1">
      <alignment horizontal="right" vertical="center"/>
    </xf>
    <xf numFmtId="43" fontId="9" fillId="0" borderId="45" xfId="46" applyFont="1" applyFill="1" applyBorder="1" applyAlignment="1">
      <alignment horizontal="right" vertical="center" wrapText="1"/>
    </xf>
    <xf numFmtId="166" fontId="9" fillId="0" borderId="16" xfId="54" applyNumberFormat="1" applyFont="1" applyFill="1" applyBorder="1" applyAlignment="1">
      <alignment horizontal="right" vertical="center"/>
    </xf>
    <xf numFmtId="166" fontId="9" fillId="0" borderId="46" xfId="54" applyNumberFormat="1" applyFont="1" applyFill="1" applyBorder="1" applyAlignment="1">
      <alignment horizontal="right" vertical="center" wrapText="1"/>
    </xf>
    <xf numFmtId="0" fontId="66" fillId="22" borderId="16" xfId="0" applyFont="1" applyFill="1" applyBorder="1" applyAlignment="1">
      <alignment horizontal="center" vertical="center" wrapText="1"/>
    </xf>
    <xf numFmtId="0" fontId="78" fillId="0" borderId="47" xfId="0" applyFont="1" applyBorder="1" applyAlignment="1">
      <alignment horizontal="left" vertical="center"/>
    </xf>
    <xf numFmtId="43" fontId="9" fillId="0" borderId="48" xfId="46" applyFont="1" applyFill="1" applyBorder="1" applyAlignment="1">
      <alignment horizontal="right" vertical="center"/>
    </xf>
    <xf numFmtId="43" fontId="9" fillId="0" borderId="16" xfId="46" applyFont="1" applyFill="1" applyBorder="1" applyAlignment="1">
      <alignment horizontal="right" vertical="center"/>
    </xf>
    <xf numFmtId="0" fontId="78" fillId="0" borderId="28" xfId="0" applyFont="1" applyFill="1" applyBorder="1" applyAlignment="1">
      <alignment horizontal="left" vertical="center"/>
    </xf>
    <xf numFmtId="0" fontId="78" fillId="0" borderId="28" xfId="0" applyFont="1" applyBorder="1" applyAlignment="1">
      <alignment horizontal="left" vertical="center"/>
    </xf>
    <xf numFmtId="43" fontId="9" fillId="0" borderId="16" xfId="46" applyFont="1" applyFill="1" applyBorder="1" applyAlignment="1">
      <alignment horizontal="right" vertical="center" wrapText="1"/>
    </xf>
    <xf numFmtId="0" fontId="78" fillId="0" borderId="29" xfId="0" applyFont="1" applyBorder="1" applyAlignment="1">
      <alignment horizontal="left" vertical="center"/>
    </xf>
    <xf numFmtId="0" fontId="9" fillId="0" borderId="30" xfId="0" applyFont="1" applyFill="1" applyBorder="1" applyAlignment="1">
      <alignment horizontal="left" vertical="center" wrapText="1"/>
    </xf>
    <xf numFmtId="0" fontId="78" fillId="0" borderId="25" xfId="0" applyFont="1" applyBorder="1" applyAlignment="1">
      <alignment vertical="center" wrapText="1"/>
    </xf>
    <xf numFmtId="43" fontId="9" fillId="0" borderId="25" xfId="46" applyFont="1" applyFill="1" applyBorder="1" applyAlignment="1">
      <alignment horizontal="right" vertical="center"/>
    </xf>
    <xf numFmtId="43" fontId="9" fillId="0" borderId="25" xfId="46" applyFont="1" applyFill="1" applyBorder="1" applyAlignment="1">
      <alignment horizontal="right" vertical="center" wrapText="1"/>
    </xf>
    <xf numFmtId="43" fontId="9" fillId="0" borderId="18" xfId="46" applyFont="1" applyFill="1" applyBorder="1" applyAlignment="1">
      <alignment horizontal="right" vertical="center" wrapText="1"/>
    </xf>
    <xf numFmtId="0" fontId="11" fillId="0" borderId="12" xfId="0" applyFont="1" applyBorder="1" applyAlignment="1">
      <alignment horizontal="left" vertical="center"/>
    </xf>
    <xf numFmtId="0" fontId="12" fillId="0" borderId="12" xfId="0" applyFont="1" applyFill="1" applyBorder="1" applyAlignment="1">
      <alignment horizontal="left" vertical="center" wrapText="1"/>
    </xf>
    <xf numFmtId="0" fontId="11" fillId="0" borderId="12" xfId="0" applyFont="1" applyFill="1" applyBorder="1" applyAlignment="1">
      <alignment horizontal="justify" vertical="center" wrapText="1"/>
    </xf>
    <xf numFmtId="0" fontId="14" fillId="35" borderId="12" xfId="0" applyFont="1" applyFill="1" applyBorder="1" applyAlignment="1">
      <alignment horizontal="center" vertical="center" wrapText="1"/>
    </xf>
    <xf numFmtId="43" fontId="12" fillId="0" borderId="12" xfId="46" applyFont="1" applyFill="1" applyBorder="1" applyAlignment="1">
      <alignment horizontal="right" vertical="center"/>
    </xf>
    <xf numFmtId="43" fontId="11" fillId="0" borderId="12" xfId="46" applyFont="1" applyFill="1" applyBorder="1" applyAlignment="1">
      <alignment horizontal="right" vertical="center"/>
    </xf>
    <xf numFmtId="43" fontId="11" fillId="0" borderId="12" xfId="54" applyFont="1" applyFill="1" applyBorder="1" applyAlignment="1">
      <alignment horizontal="right" vertical="center"/>
    </xf>
    <xf numFmtId="0" fontId="12" fillId="0" borderId="12" xfId="0" applyFont="1" applyFill="1" applyBorder="1" applyAlignment="1">
      <alignment horizontal="justify" vertical="center" wrapText="1"/>
    </xf>
    <xf numFmtId="166" fontId="12" fillId="0" borderId="12" xfId="46" applyNumberFormat="1" applyFont="1" applyFill="1" applyBorder="1" applyAlignment="1">
      <alignment horizontal="right" vertical="center"/>
    </xf>
    <xf numFmtId="166" fontId="11" fillId="0" borderId="12" xfId="46" applyNumberFormat="1" applyFont="1" applyFill="1" applyBorder="1" applyAlignment="1">
      <alignment horizontal="right" vertical="center"/>
    </xf>
    <xf numFmtId="166" fontId="11" fillId="0" borderId="12" xfId="54" applyNumberFormat="1" applyFont="1" applyFill="1" applyBorder="1" applyAlignment="1">
      <alignment horizontal="right" vertical="center"/>
    </xf>
    <xf numFmtId="0" fontId="15" fillId="0" borderId="12" xfId="0" applyFont="1" applyFill="1" applyBorder="1" applyAlignment="1">
      <alignment horizontal="justify" vertical="center" wrapText="1"/>
    </xf>
    <xf numFmtId="10" fontId="11" fillId="0" borderId="12" xfId="46" applyNumberFormat="1" applyFont="1" applyFill="1" applyBorder="1" applyAlignment="1">
      <alignment horizontal="right" vertical="center" wrapText="1"/>
    </xf>
    <xf numFmtId="10" fontId="11" fillId="0" borderId="12" xfId="54" applyNumberFormat="1" applyFont="1" applyFill="1" applyBorder="1" applyAlignment="1">
      <alignment horizontal="right" vertical="center" wrapText="1"/>
    </xf>
    <xf numFmtId="0" fontId="12" fillId="37" borderId="0" xfId="0" applyFont="1" applyFill="1" applyBorder="1" applyAlignment="1">
      <alignment horizontal="left" vertical="center"/>
    </xf>
    <xf numFmtId="0" fontId="13" fillId="0" borderId="0" xfId="0" applyFont="1" applyBorder="1" applyAlignment="1">
      <alignment/>
    </xf>
    <xf numFmtId="0" fontId="16" fillId="22" borderId="12" xfId="0" applyFont="1" applyFill="1" applyBorder="1" applyAlignment="1">
      <alignment horizontal="center" vertical="center" wrapText="1"/>
    </xf>
    <xf numFmtId="0" fontId="13" fillId="0" borderId="0" xfId="0" applyFont="1" applyBorder="1" applyAlignment="1">
      <alignment vertical="top" wrapText="1"/>
    </xf>
    <xf numFmtId="0" fontId="13" fillId="0" borderId="0" xfId="0" applyFont="1" applyBorder="1" applyAlignment="1">
      <alignment vertical="top"/>
    </xf>
    <xf numFmtId="0" fontId="84" fillId="0" borderId="14" xfId="0" applyFont="1" applyFill="1" applyBorder="1" applyAlignment="1">
      <alignment horizontal="left" vertical="center" wrapText="1"/>
    </xf>
    <xf numFmtId="0" fontId="12" fillId="37" borderId="0" xfId="0" applyFont="1" applyFill="1" applyBorder="1" applyAlignment="1">
      <alignment vertical="center" wrapText="1"/>
    </xf>
    <xf numFmtId="0" fontId="15" fillId="0" borderId="0" xfId="0" applyFont="1" applyBorder="1" applyAlignment="1">
      <alignment vertical="top" wrapText="1"/>
    </xf>
    <xf numFmtId="0" fontId="84" fillId="0" borderId="0" xfId="0" applyFont="1" applyBorder="1" applyAlignment="1">
      <alignment vertical="top" wrapText="1"/>
    </xf>
    <xf numFmtId="0" fontId="84" fillId="0" borderId="0" xfId="0" applyFont="1" applyBorder="1" applyAlignment="1">
      <alignment/>
    </xf>
    <xf numFmtId="0" fontId="12" fillId="33" borderId="0" xfId="0" applyFont="1" applyFill="1" applyBorder="1" applyAlignment="1">
      <alignment horizontal="left" vertical="center"/>
    </xf>
    <xf numFmtId="0" fontId="85" fillId="22" borderId="25" xfId="0" applyFont="1" applyFill="1" applyBorder="1" applyAlignment="1">
      <alignment horizontal="center" vertical="center" wrapText="1"/>
    </xf>
    <xf numFmtId="0" fontId="85" fillId="22" borderId="49" xfId="0" applyFont="1" applyFill="1" applyBorder="1" applyAlignment="1">
      <alignment horizontal="center" vertical="center" wrapText="1"/>
    </xf>
    <xf numFmtId="0" fontId="85" fillId="22" borderId="18" xfId="0" applyFont="1" applyFill="1" applyBorder="1" applyAlignment="1">
      <alignment horizontal="center" vertical="center" wrapText="1"/>
    </xf>
    <xf numFmtId="0" fontId="86" fillId="0" borderId="23" xfId="0" applyFont="1" applyBorder="1" applyAlignment="1">
      <alignment horizontal="left" vertical="center"/>
    </xf>
    <xf numFmtId="0" fontId="11" fillId="0" borderId="48" xfId="0" applyFont="1" applyBorder="1" applyAlignment="1">
      <alignment vertical="center"/>
    </xf>
    <xf numFmtId="0" fontId="12" fillId="0" borderId="22" xfId="0" applyFont="1" applyFill="1" applyBorder="1" applyAlignment="1">
      <alignment horizontal="left" vertical="center" wrapText="1"/>
    </xf>
    <xf numFmtId="0" fontId="12" fillId="0" borderId="20" xfId="0" applyFont="1" applyFill="1" applyBorder="1" applyAlignment="1">
      <alignment horizontal="justify" vertical="center" wrapText="1"/>
    </xf>
    <xf numFmtId="0" fontId="14" fillId="35" borderId="50" xfId="0" applyFont="1" applyFill="1" applyBorder="1" applyAlignment="1">
      <alignment horizontal="center" vertical="center" wrapText="1"/>
    </xf>
    <xf numFmtId="167" fontId="12" fillId="0" borderId="24" xfId="0" applyNumberFormat="1" applyFont="1" applyFill="1" applyBorder="1" applyAlignment="1">
      <alignment horizontal="right" vertical="center"/>
    </xf>
    <xf numFmtId="167" fontId="12" fillId="0" borderId="24" xfId="46" applyNumberFormat="1" applyFont="1" applyFill="1" applyBorder="1" applyAlignment="1">
      <alignment horizontal="right" vertical="center"/>
    </xf>
    <xf numFmtId="165" fontId="12" fillId="0" borderId="24" xfId="0" applyNumberFormat="1" applyFont="1" applyFill="1" applyBorder="1" applyAlignment="1">
      <alignment horizontal="right" vertical="center"/>
    </xf>
    <xf numFmtId="0" fontId="11" fillId="0" borderId="12" xfId="0" applyFont="1" applyBorder="1" applyAlignment="1">
      <alignment vertical="center"/>
    </xf>
    <xf numFmtId="0" fontId="13" fillId="0" borderId="12" xfId="0" applyFont="1" applyFill="1" applyBorder="1" applyAlignment="1">
      <alignment horizontal="left" vertical="center" wrapText="1"/>
    </xf>
    <xf numFmtId="166" fontId="12" fillId="0" borderId="24" xfId="46" applyNumberFormat="1" applyFont="1" applyFill="1" applyBorder="1" applyAlignment="1">
      <alignment horizontal="right" vertical="center" wrapText="1"/>
    </xf>
    <xf numFmtId="166" fontId="11" fillId="0" borderId="24" xfId="46" applyNumberFormat="1" applyFont="1" applyFill="1" applyBorder="1" applyAlignment="1">
      <alignment horizontal="right" vertical="center"/>
    </xf>
    <xf numFmtId="166" fontId="12" fillId="0" borderId="48" xfId="46" applyNumberFormat="1" applyFont="1" applyFill="1" applyBorder="1" applyAlignment="1">
      <alignment horizontal="right" vertical="center"/>
    </xf>
    <xf numFmtId="0" fontId="11" fillId="0" borderId="28" xfId="0" applyFont="1" applyFill="1" applyBorder="1" applyAlignment="1">
      <alignment horizontal="left" vertical="center" wrapText="1"/>
    </xf>
    <xf numFmtId="0" fontId="11" fillId="0" borderId="21" xfId="0" applyFont="1" applyFill="1" applyBorder="1" applyAlignment="1">
      <alignment horizontal="left" vertical="center" wrapText="1"/>
    </xf>
    <xf numFmtId="43" fontId="12" fillId="0" borderId="24" xfId="46" applyNumberFormat="1" applyFont="1" applyFill="1" applyBorder="1" applyAlignment="1">
      <alignment horizontal="right" vertical="center" wrapText="1"/>
    </xf>
    <xf numFmtId="0" fontId="11" fillId="0" borderId="28" xfId="0" applyFont="1" applyBorder="1" applyAlignment="1">
      <alignment horizontal="left" vertical="center" wrapText="1"/>
    </xf>
    <xf numFmtId="0" fontId="11" fillId="0" borderId="21" xfId="0" applyFont="1" applyFill="1" applyBorder="1" applyAlignment="1">
      <alignment vertical="center" wrapText="1"/>
    </xf>
    <xf numFmtId="0" fontId="11" fillId="0" borderId="12" xfId="0" applyFont="1" applyFill="1" applyBorder="1" applyAlignment="1">
      <alignment vertical="center" wrapText="1"/>
    </xf>
    <xf numFmtId="167" fontId="12" fillId="0" borderId="24" xfId="46" applyNumberFormat="1" applyFont="1" applyFill="1" applyBorder="1" applyAlignment="1">
      <alignment horizontal="right" vertical="center" wrapText="1"/>
    </xf>
    <xf numFmtId="165" fontId="11" fillId="0" borderId="24" xfId="46" applyNumberFormat="1" applyFont="1" applyFill="1" applyBorder="1" applyAlignment="1">
      <alignment horizontal="right" vertical="center"/>
    </xf>
    <xf numFmtId="166" fontId="12" fillId="0" borderId="0" xfId="46" applyNumberFormat="1" applyFont="1" applyFill="1" applyBorder="1" applyAlignment="1">
      <alignment horizontal="right" vertical="center" wrapText="1"/>
    </xf>
    <xf numFmtId="166" fontId="11" fillId="0" borderId="0" xfId="46" applyNumberFormat="1" applyFont="1" applyFill="1" applyBorder="1" applyAlignment="1">
      <alignment horizontal="righ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166" fontId="12" fillId="0" borderId="0" xfId="46" applyNumberFormat="1" applyFont="1" applyFill="1" applyBorder="1" applyAlignment="1">
      <alignment horizontal="right" vertical="center"/>
    </xf>
    <xf numFmtId="0" fontId="86" fillId="0" borderId="26" xfId="0" applyFont="1" applyBorder="1" applyAlignment="1">
      <alignment horizontal="left" vertical="center"/>
    </xf>
    <xf numFmtId="0" fontId="11" fillId="0" borderId="36" xfId="0" applyFont="1" applyFill="1" applyBorder="1" applyAlignment="1">
      <alignment horizontal="left" vertical="center" wrapText="1"/>
    </xf>
    <xf numFmtId="0" fontId="11" fillId="0" borderId="36" xfId="0" applyFont="1" applyFill="1" applyBorder="1" applyAlignment="1">
      <alignment horizontal="justify" vertical="center" wrapText="1"/>
    </xf>
    <xf numFmtId="0" fontId="14" fillId="35" borderId="37" xfId="0" applyFont="1" applyFill="1" applyBorder="1" applyAlignment="1">
      <alignment horizontal="center" vertical="center" wrapText="1"/>
    </xf>
    <xf numFmtId="165" fontId="12" fillId="0" borderId="39" xfId="0" applyNumberFormat="1" applyFont="1" applyFill="1" applyBorder="1" applyAlignment="1">
      <alignment horizontal="right" vertical="center"/>
    </xf>
    <xf numFmtId="167" fontId="12" fillId="0" borderId="39" xfId="46" applyNumberFormat="1" applyFont="1" applyFill="1" applyBorder="1" applyAlignment="1">
      <alignment horizontal="right" vertical="center"/>
    </xf>
    <xf numFmtId="0" fontId="11" fillId="0" borderId="37" xfId="0" applyFont="1" applyBorder="1" applyAlignment="1">
      <alignment vertical="center"/>
    </xf>
    <xf numFmtId="0" fontId="11" fillId="0" borderId="14" xfId="0" applyFont="1" applyBorder="1" applyAlignment="1">
      <alignment vertical="center"/>
    </xf>
    <xf numFmtId="0" fontId="13" fillId="0" borderId="25" xfId="0" applyFont="1" applyFill="1" applyBorder="1" applyAlignment="1">
      <alignment horizontal="left" vertical="center" wrapText="1"/>
    </xf>
    <xf numFmtId="0" fontId="14" fillId="35" borderId="25" xfId="0" applyFont="1" applyFill="1" applyBorder="1" applyAlignment="1">
      <alignment horizontal="center" vertical="center" wrapText="1"/>
    </xf>
    <xf numFmtId="166" fontId="12" fillId="0" borderId="31" xfId="46" applyNumberFormat="1" applyFont="1" applyFill="1" applyBorder="1" applyAlignment="1">
      <alignment horizontal="right" vertical="center" wrapText="1"/>
    </xf>
    <xf numFmtId="166" fontId="11" fillId="0" borderId="31" xfId="46" applyNumberFormat="1" applyFont="1" applyFill="1" applyBorder="1" applyAlignment="1">
      <alignment horizontal="right" vertical="center"/>
    </xf>
    <xf numFmtId="166" fontId="12" fillId="0" borderId="25" xfId="46" applyNumberFormat="1" applyFont="1" applyFill="1" applyBorder="1" applyAlignment="1">
      <alignment horizontal="right" vertical="center"/>
    </xf>
    <xf numFmtId="166" fontId="12" fillId="0" borderId="46" xfId="46" applyNumberFormat="1" applyFont="1" applyFill="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xf>
    <xf numFmtId="0" fontId="12" fillId="0" borderId="21" xfId="0" applyFont="1" applyFill="1" applyBorder="1" applyAlignment="1">
      <alignment horizontal="lef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87" fillId="0" borderId="0" xfId="0" applyFont="1" applyBorder="1" applyAlignment="1">
      <alignment vertical="top"/>
    </xf>
    <xf numFmtId="0" fontId="84" fillId="0" borderId="0" xfId="0" applyFont="1" applyBorder="1" applyAlignment="1">
      <alignment vertical="center" wrapText="1"/>
    </xf>
    <xf numFmtId="0" fontId="84" fillId="0" borderId="0" xfId="0" applyFont="1" applyBorder="1" applyAlignment="1">
      <alignment vertical="center"/>
    </xf>
    <xf numFmtId="0" fontId="11" fillId="37" borderId="13" xfId="0" applyFont="1" applyFill="1" applyBorder="1" applyAlignment="1">
      <alignment vertical="center" wrapText="1"/>
    </xf>
    <xf numFmtId="0" fontId="84" fillId="0" borderId="0" xfId="0" applyFont="1" applyFill="1" applyBorder="1" applyAlignment="1">
      <alignment vertical="top" wrapText="1"/>
    </xf>
    <xf numFmtId="0" fontId="84" fillId="0" borderId="0" xfId="0" applyFont="1" applyFill="1" applyBorder="1" applyAlignment="1">
      <alignment vertical="top"/>
    </xf>
    <xf numFmtId="0" fontId="84" fillId="0" borderId="0" xfId="0" applyFont="1" applyFill="1" applyBorder="1" applyAlignment="1">
      <alignment/>
    </xf>
    <xf numFmtId="0" fontId="11" fillId="37" borderId="17" xfId="0" applyFont="1" applyFill="1" applyBorder="1" applyAlignment="1">
      <alignment vertical="center" wrapText="1"/>
    </xf>
    <xf numFmtId="0" fontId="15" fillId="0" borderId="18" xfId="0" applyFont="1" applyFill="1" applyBorder="1" applyAlignment="1">
      <alignment horizontal="left" vertical="center" wrapText="1"/>
    </xf>
    <xf numFmtId="0" fontId="84" fillId="0" borderId="0" xfId="0" applyFont="1" applyBorder="1" applyAlignment="1">
      <alignment vertical="top"/>
    </xf>
    <xf numFmtId="0" fontId="15" fillId="0" borderId="12" xfId="0" applyFont="1" applyFill="1" applyBorder="1" applyAlignment="1">
      <alignment horizontal="left" vertical="center" wrapText="1"/>
    </xf>
    <xf numFmtId="0" fontId="88" fillId="0" borderId="0" xfId="0" applyFont="1" applyBorder="1" applyAlignment="1">
      <alignment/>
    </xf>
    <xf numFmtId="0" fontId="21" fillId="33" borderId="51" xfId="0" applyFont="1" applyFill="1" applyBorder="1" applyAlignment="1">
      <alignment horizontal="left" vertical="center"/>
    </xf>
    <xf numFmtId="0" fontId="89" fillId="22" borderId="25" xfId="0" applyFont="1" applyFill="1" applyBorder="1" applyAlignment="1">
      <alignment horizontal="center" vertical="center" wrapText="1"/>
    </xf>
    <xf numFmtId="0" fontId="89" fillId="22" borderId="25" xfId="0" applyFont="1" applyFill="1" applyBorder="1" applyAlignment="1">
      <alignment horizontal="center" vertical="center"/>
    </xf>
    <xf numFmtId="0" fontId="89" fillId="22" borderId="18" xfId="0" applyFont="1" applyFill="1" applyBorder="1" applyAlignment="1">
      <alignment horizontal="center" vertical="center"/>
    </xf>
    <xf numFmtId="0" fontId="18" fillId="37" borderId="23" xfId="0" applyFont="1" applyFill="1" applyBorder="1" applyAlignment="1">
      <alignment horizontal="left" vertical="center" wrapText="1"/>
    </xf>
    <xf numFmtId="0" fontId="18" fillId="0" borderId="22" xfId="0" applyFont="1" applyFill="1" applyBorder="1" applyAlignment="1">
      <alignment vertical="center" wrapText="1"/>
    </xf>
    <xf numFmtId="0" fontId="19" fillId="0" borderId="20" xfId="0" applyFont="1" applyFill="1" applyBorder="1" applyAlignment="1">
      <alignment horizontal="left" vertical="center" wrapText="1"/>
    </xf>
    <xf numFmtId="0" fontId="20" fillId="35" borderId="12" xfId="0" applyFont="1" applyFill="1" applyBorder="1" applyAlignment="1">
      <alignment horizontal="center" vertical="center" wrapText="1"/>
    </xf>
    <xf numFmtId="0" fontId="20" fillId="35" borderId="20" xfId="0" applyFont="1" applyFill="1" applyBorder="1" applyAlignment="1">
      <alignment horizontal="center" vertical="center" wrapText="1"/>
    </xf>
    <xf numFmtId="3" fontId="21" fillId="0" borderId="27" xfId="0" applyNumberFormat="1" applyFont="1" applyFill="1" applyBorder="1" applyAlignment="1">
      <alignment horizontal="right" vertical="center"/>
    </xf>
    <xf numFmtId="3" fontId="18" fillId="0" borderId="27" xfId="53" applyNumberFormat="1" applyFont="1" applyFill="1" applyBorder="1" applyAlignment="1">
      <alignment horizontal="right" vertical="center"/>
    </xf>
    <xf numFmtId="3" fontId="18" fillId="0" borderId="42" xfId="54" applyNumberFormat="1" applyFont="1" applyFill="1" applyBorder="1" applyAlignment="1">
      <alignment horizontal="right" vertical="center"/>
    </xf>
    <xf numFmtId="0" fontId="88" fillId="0" borderId="0" xfId="0" applyFont="1" applyFill="1" applyBorder="1" applyAlignment="1">
      <alignment/>
    </xf>
    <xf numFmtId="0" fontId="18" fillId="37" borderId="28" xfId="0" applyFont="1" applyFill="1" applyBorder="1" applyAlignment="1">
      <alignment horizontal="left" vertical="center" wrapText="1"/>
    </xf>
    <xf numFmtId="0" fontId="18" fillId="0" borderId="21" xfId="0" applyFont="1" applyFill="1" applyBorder="1" applyAlignment="1">
      <alignment vertical="center" wrapText="1"/>
    </xf>
    <xf numFmtId="0" fontId="19" fillId="0" borderId="12" xfId="0" applyFont="1" applyFill="1" applyBorder="1" applyAlignment="1">
      <alignment vertical="center" wrapText="1"/>
    </xf>
    <xf numFmtId="0" fontId="18" fillId="0" borderId="24" xfId="53" applyNumberFormat="1" applyFont="1" applyFill="1" applyBorder="1" applyAlignment="1">
      <alignment horizontal="right" vertical="center"/>
    </xf>
    <xf numFmtId="0" fontId="21" fillId="0" borderId="24" xfId="0" applyNumberFormat="1" applyFont="1" applyFill="1" applyBorder="1" applyAlignment="1">
      <alignment horizontal="right" vertical="center"/>
    </xf>
    <xf numFmtId="0" fontId="21" fillId="0" borderId="43" xfId="0" applyNumberFormat="1" applyFont="1" applyFill="1" applyBorder="1" applyAlignment="1">
      <alignment horizontal="right" vertical="center"/>
    </xf>
    <xf numFmtId="0" fontId="19" fillId="0" borderId="12" xfId="0" applyFont="1" applyFill="1" applyBorder="1" applyAlignment="1">
      <alignment horizontal="left" vertical="center" wrapText="1"/>
    </xf>
    <xf numFmtId="3" fontId="21" fillId="0" borderId="24" xfId="0" applyNumberFormat="1" applyFont="1" applyFill="1" applyBorder="1" applyAlignment="1">
      <alignment horizontal="right" vertical="center"/>
    </xf>
    <xf numFmtId="3" fontId="18" fillId="0" borderId="24" xfId="53" applyNumberFormat="1" applyFont="1" applyFill="1" applyBorder="1" applyAlignment="1">
      <alignment horizontal="right" vertical="center"/>
    </xf>
    <xf numFmtId="3" fontId="18" fillId="0" borderId="43" xfId="54" applyNumberFormat="1" applyFont="1" applyFill="1" applyBorder="1" applyAlignment="1">
      <alignment horizontal="right" vertical="center"/>
    </xf>
    <xf numFmtId="10" fontId="21" fillId="0" borderId="24" xfId="0" applyNumberFormat="1" applyFont="1" applyFill="1" applyBorder="1" applyAlignment="1">
      <alignment horizontal="right" vertical="center"/>
    </xf>
    <xf numFmtId="1" fontId="21" fillId="0" borderId="24" xfId="0" applyNumberFormat="1" applyFont="1" applyFill="1" applyBorder="1" applyAlignment="1">
      <alignment horizontal="right" vertical="center"/>
    </xf>
    <xf numFmtId="1" fontId="21" fillId="0" borderId="43" xfId="0" applyNumberFormat="1" applyFont="1" applyFill="1" applyBorder="1" applyAlignment="1">
      <alignment horizontal="right" vertical="center" wrapText="1"/>
    </xf>
    <xf numFmtId="0" fontId="2" fillId="0" borderId="24" xfId="0" applyFont="1" applyFill="1" applyBorder="1" applyAlignment="1">
      <alignment horizontal="right" vertical="center" wrapText="1"/>
    </xf>
    <xf numFmtId="165" fontId="22" fillId="0" borderId="24" xfId="0" applyNumberFormat="1" applyFont="1" applyFill="1" applyBorder="1" applyAlignment="1">
      <alignment horizontal="right" vertical="center"/>
    </xf>
    <xf numFmtId="0" fontId="21" fillId="0" borderId="24" xfId="0" applyNumberFormat="1" applyFont="1" applyFill="1" applyBorder="1" applyAlignment="1">
      <alignment horizontal="right" vertical="center" wrapText="1"/>
    </xf>
    <xf numFmtId="3" fontId="21" fillId="0" borderId="43" xfId="0" applyNumberFormat="1" applyFont="1" applyFill="1" applyBorder="1" applyAlignment="1">
      <alignment horizontal="right" vertical="center" wrapText="1"/>
    </xf>
    <xf numFmtId="0" fontId="21" fillId="0" borderId="12" xfId="0" applyFont="1" applyFill="1" applyBorder="1" applyAlignment="1">
      <alignment vertical="center" wrapText="1"/>
    </xf>
    <xf numFmtId="3" fontId="21" fillId="0" borderId="43" xfId="0" applyNumberFormat="1" applyFont="1" applyFill="1" applyBorder="1" applyAlignment="1">
      <alignment horizontal="right" vertical="center"/>
    </xf>
    <xf numFmtId="0" fontId="90" fillId="33" borderId="28" xfId="0" applyFont="1" applyFill="1" applyBorder="1" applyAlignment="1">
      <alignment horizontal="left" vertical="center" wrapText="1"/>
    </xf>
    <xf numFmtId="0" fontId="23" fillId="0" borderId="12" xfId="0" applyFont="1" applyFill="1" applyBorder="1" applyAlignment="1">
      <alignment horizontal="left" vertical="center" wrapText="1"/>
    </xf>
    <xf numFmtId="3" fontId="21" fillId="0" borderId="16" xfId="0" applyNumberFormat="1" applyFont="1" applyFill="1" applyBorder="1" applyAlignment="1">
      <alignment horizontal="right" vertical="center"/>
    </xf>
    <xf numFmtId="0" fontId="21" fillId="0" borderId="12" xfId="0"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90" fillId="33" borderId="29" xfId="0" applyFont="1" applyFill="1" applyBorder="1" applyAlignment="1">
      <alignment horizontal="left" vertical="center" wrapText="1"/>
    </xf>
    <xf numFmtId="0" fontId="18" fillId="0" borderId="30" xfId="0" applyFont="1" applyFill="1" applyBorder="1" applyAlignment="1">
      <alignment vertical="center" wrapText="1"/>
    </xf>
    <xf numFmtId="0" fontId="21" fillId="0" borderId="25" xfId="0" applyFont="1" applyFill="1" applyBorder="1" applyAlignment="1">
      <alignment horizontal="left" vertical="center" wrapText="1"/>
    </xf>
    <xf numFmtId="0" fontId="20" fillId="35" borderId="25" xfId="0" applyFont="1" applyFill="1" applyBorder="1" applyAlignment="1">
      <alignment horizontal="center" vertical="center" wrapText="1"/>
    </xf>
    <xf numFmtId="3" fontId="21" fillId="0" borderId="31" xfId="0" applyNumberFormat="1" applyFont="1" applyFill="1" applyBorder="1" applyAlignment="1">
      <alignment horizontal="right" vertical="center"/>
    </xf>
    <xf numFmtId="3" fontId="21" fillId="0" borderId="46" xfId="0" applyNumberFormat="1" applyFont="1" applyFill="1" applyBorder="1" applyAlignment="1">
      <alignment horizontal="right" vertical="center"/>
    </xf>
    <xf numFmtId="0" fontId="88" fillId="0" borderId="0" xfId="0" applyFont="1" applyBorder="1" applyAlignment="1">
      <alignment vertical="top" wrapText="1"/>
    </xf>
    <xf numFmtId="0" fontId="88" fillId="0" borderId="0" xfId="0" applyFont="1" applyBorder="1" applyAlignment="1">
      <alignment vertical="top"/>
    </xf>
    <xf numFmtId="0" fontId="15" fillId="0" borderId="0" xfId="0" applyFont="1" applyBorder="1" applyAlignment="1">
      <alignment vertical="center" wrapText="1"/>
    </xf>
    <xf numFmtId="0" fontId="15" fillId="0" borderId="0" xfId="0" applyFont="1" applyBorder="1" applyAlignment="1">
      <alignment/>
    </xf>
    <xf numFmtId="0" fontId="12" fillId="0" borderId="28" xfId="0" applyFont="1" applyFill="1" applyBorder="1" applyAlignment="1">
      <alignment horizontal="right" vertical="center" wrapText="1"/>
    </xf>
    <xf numFmtId="0" fontId="17" fillId="35" borderId="12" xfId="62" applyFont="1" applyFill="1" applyBorder="1" applyAlignment="1">
      <alignment horizontal="center" vertical="center" wrapText="1"/>
      <protection/>
    </xf>
    <xf numFmtId="0" fontId="12" fillId="0" borderId="47" xfId="0" applyFont="1" applyFill="1" applyBorder="1" applyAlignment="1">
      <alignment horizontal="right" vertical="center" wrapText="1"/>
    </xf>
    <xf numFmtId="0" fontId="17" fillId="35" borderId="52"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2" fillId="0" borderId="29" xfId="0" applyFont="1" applyFill="1" applyBorder="1" applyAlignment="1">
      <alignment horizontal="right" vertical="center" wrapText="1"/>
    </xf>
    <xf numFmtId="0" fontId="12" fillId="0" borderId="30"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7" fillId="35" borderId="25" xfId="0" applyFont="1" applyFill="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0" borderId="0" xfId="0" applyFont="1" applyBorder="1" applyAlignment="1">
      <alignment vertical="top"/>
    </xf>
    <xf numFmtId="0" fontId="15" fillId="0" borderId="0" xfId="0" applyFont="1" applyBorder="1" applyAlignment="1">
      <alignment vertical="center"/>
    </xf>
    <xf numFmtId="0" fontId="12" fillId="0" borderId="26" xfId="0" applyFont="1" applyFill="1" applyBorder="1" applyAlignment="1">
      <alignment horizontal="left" vertical="center"/>
    </xf>
    <xf numFmtId="0" fontId="12" fillId="0" borderId="28" xfId="0" applyFont="1" applyFill="1" applyBorder="1" applyAlignment="1">
      <alignment horizontal="left" vertical="center"/>
    </xf>
    <xf numFmtId="0" fontId="0" fillId="0" borderId="0" xfId="0" applyFont="1" applyBorder="1" applyAlignment="1">
      <alignment horizontal="center"/>
    </xf>
    <xf numFmtId="0" fontId="12" fillId="0" borderId="26" xfId="0" applyFont="1" applyFill="1" applyBorder="1" applyAlignment="1">
      <alignment horizontal="right" vertical="center" wrapText="1"/>
    </xf>
    <xf numFmtId="0" fontId="91" fillId="36" borderId="25" xfId="0" applyFont="1" applyFill="1" applyBorder="1" applyAlignment="1">
      <alignment horizontal="center" vertical="center" wrapText="1"/>
    </xf>
    <xf numFmtId="0" fontId="91" fillId="36" borderId="25" xfId="0" applyFont="1" applyFill="1" applyBorder="1" applyAlignment="1">
      <alignment horizontal="center" vertical="center"/>
    </xf>
    <xf numFmtId="0" fontId="91" fillId="36" borderId="18" xfId="0" applyFont="1" applyFill="1" applyBorder="1" applyAlignment="1">
      <alignment horizontal="center" vertical="center"/>
    </xf>
    <xf numFmtId="0" fontId="24" fillId="0" borderId="26"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6" fillId="35" borderId="37" xfId="0" applyFont="1" applyFill="1" applyBorder="1" applyAlignment="1">
      <alignment horizontal="center" vertical="center" wrapText="1"/>
    </xf>
    <xf numFmtId="165" fontId="26" fillId="35" borderId="37" xfId="0" applyNumberFormat="1" applyFont="1" applyFill="1" applyBorder="1" applyAlignment="1">
      <alignment horizontal="center" vertical="center" wrapText="1"/>
    </xf>
    <xf numFmtId="165" fontId="24" fillId="0" borderId="39" xfId="0" applyNumberFormat="1" applyFont="1" applyFill="1" applyBorder="1" applyAlignment="1">
      <alignment horizontal="right" vertical="center"/>
    </xf>
    <xf numFmtId="165" fontId="24" fillId="0" borderId="39" xfId="0" applyNumberFormat="1" applyFont="1" applyFill="1" applyBorder="1" applyAlignment="1">
      <alignment horizontal="right" vertical="center" wrapText="1"/>
    </xf>
    <xf numFmtId="43" fontId="24" fillId="0" borderId="39" xfId="46" applyFont="1" applyFill="1" applyBorder="1" applyAlignment="1">
      <alignment horizontal="right" vertical="center" wrapText="1"/>
    </xf>
    <xf numFmtId="0" fontId="24" fillId="0" borderId="37" xfId="0" applyFont="1" applyBorder="1" applyAlignment="1">
      <alignment horizontal="right" vertical="center" wrapText="1"/>
    </xf>
    <xf numFmtId="0" fontId="24" fillId="0" borderId="14" xfId="0" applyFont="1" applyBorder="1" applyAlignment="1">
      <alignment horizontal="right" vertical="center" wrapText="1"/>
    </xf>
    <xf numFmtId="0" fontId="24" fillId="0" borderId="28" xfId="0" applyFont="1" applyFill="1" applyBorder="1" applyAlignment="1">
      <alignment horizontal="left" vertical="center" wrapText="1"/>
    </xf>
    <xf numFmtId="0" fontId="24" fillId="0" borderId="21" xfId="0" applyFont="1" applyFill="1" applyBorder="1" applyAlignment="1">
      <alignment vertical="center" wrapText="1"/>
    </xf>
    <xf numFmtId="0" fontId="24" fillId="0" borderId="12" xfId="0" applyFont="1" applyFill="1" applyBorder="1" applyAlignment="1">
      <alignment horizontal="left" vertical="center" wrapText="1"/>
    </xf>
    <xf numFmtId="0" fontId="26" fillId="35" borderId="12" xfId="0" applyFont="1" applyFill="1" applyBorder="1" applyAlignment="1">
      <alignment horizontal="center" vertical="center" wrapText="1"/>
    </xf>
    <xf numFmtId="166" fontId="24" fillId="0" borderId="24" xfId="46" applyNumberFormat="1" applyFont="1" applyFill="1" applyBorder="1" applyAlignment="1">
      <alignment horizontal="right" vertical="center"/>
    </xf>
    <xf numFmtId="166" fontId="24" fillId="0" borderId="24" xfId="46" applyNumberFormat="1" applyFont="1" applyFill="1" applyBorder="1" applyAlignment="1">
      <alignment horizontal="right" vertical="center" wrapText="1"/>
    </xf>
    <xf numFmtId="3" fontId="24" fillId="0" borderId="12" xfId="0" applyNumberFormat="1" applyFont="1" applyBorder="1" applyAlignment="1">
      <alignment vertical="center" wrapText="1"/>
    </xf>
    <xf numFmtId="3" fontId="24" fillId="0" borderId="16" xfId="0" applyNumberFormat="1" applyFont="1" applyBorder="1" applyAlignment="1">
      <alignment vertical="center" wrapText="1"/>
    </xf>
    <xf numFmtId="0" fontId="24" fillId="0" borderId="21" xfId="0" applyFont="1" applyFill="1" applyBorder="1" applyAlignment="1">
      <alignment horizontal="left" vertical="center" wrapText="1"/>
    </xf>
    <xf numFmtId="0" fontId="25" fillId="0" borderId="12" xfId="0" applyFont="1" applyFill="1" applyBorder="1" applyAlignment="1">
      <alignment horizontal="left" vertical="center" wrapText="1"/>
    </xf>
    <xf numFmtId="165" fontId="26" fillId="35" borderId="12" xfId="0" applyNumberFormat="1" applyFont="1" applyFill="1" applyBorder="1" applyAlignment="1">
      <alignment horizontal="center" vertical="center" wrapText="1"/>
    </xf>
    <xf numFmtId="43" fontId="24" fillId="0" borderId="24" xfId="46" applyFont="1" applyFill="1" applyBorder="1" applyAlignment="1">
      <alignment horizontal="right" vertical="center"/>
    </xf>
    <xf numFmtId="43" fontId="24" fillId="0" borderId="24" xfId="46" applyFont="1" applyFill="1" applyBorder="1" applyAlignment="1">
      <alignment horizontal="right" vertical="center" wrapText="1"/>
    </xf>
    <xf numFmtId="0" fontId="24" fillId="0" borderId="12" xfId="0" applyFont="1" applyBorder="1" applyAlignment="1">
      <alignment vertical="center" wrapText="1"/>
    </xf>
    <xf numFmtId="0" fontId="24" fillId="0" borderId="16" xfId="0" applyFont="1" applyBorder="1" applyAlignment="1">
      <alignment vertical="center" wrapText="1"/>
    </xf>
    <xf numFmtId="165" fontId="24" fillId="0" borderId="24" xfId="0" applyNumberFormat="1" applyFont="1" applyFill="1" applyBorder="1" applyAlignment="1">
      <alignment horizontal="right" vertical="center"/>
    </xf>
    <xf numFmtId="165" fontId="24" fillId="0" borderId="24" xfId="0" applyNumberFormat="1" applyFont="1" applyFill="1" applyBorder="1" applyAlignment="1">
      <alignment horizontal="right" vertical="center" wrapText="1"/>
    </xf>
    <xf numFmtId="170" fontId="24" fillId="0" borderId="24" xfId="46" applyNumberFormat="1" applyFont="1" applyFill="1" applyBorder="1" applyAlignment="1">
      <alignment horizontal="right" vertical="center" wrapText="1"/>
    </xf>
    <xf numFmtId="0" fontId="24" fillId="0" borderId="12" xfId="0" applyFont="1" applyBorder="1" applyAlignment="1">
      <alignment horizontal="right" vertical="center" wrapText="1"/>
    </xf>
    <xf numFmtId="0" fontId="24" fillId="0" borderId="16" xfId="0" applyFont="1" applyBorder="1" applyAlignment="1">
      <alignment horizontal="right" vertical="center" wrapText="1"/>
    </xf>
    <xf numFmtId="0" fontId="24" fillId="0" borderId="47" xfId="0" applyFont="1" applyFill="1" applyBorder="1" applyAlignment="1">
      <alignment horizontal="left" vertical="center" wrapText="1"/>
    </xf>
    <xf numFmtId="0" fontId="24" fillId="0" borderId="53" xfId="0" applyFont="1" applyFill="1" applyBorder="1" applyAlignment="1">
      <alignment vertical="center" wrapText="1"/>
    </xf>
    <xf numFmtId="0" fontId="25" fillId="0" borderId="52" xfId="0" applyFont="1" applyFill="1" applyBorder="1" applyAlignment="1">
      <alignment vertical="center" wrapText="1"/>
    </xf>
    <xf numFmtId="0" fontId="26" fillId="35" borderId="52" xfId="0" applyFont="1" applyFill="1" applyBorder="1" applyAlignment="1">
      <alignment horizontal="center" vertical="center" wrapText="1"/>
    </xf>
    <xf numFmtId="166" fontId="24" fillId="0" borderId="54" xfId="46" applyNumberFormat="1" applyFont="1" applyFill="1" applyBorder="1" applyAlignment="1">
      <alignment horizontal="right" vertical="center"/>
    </xf>
    <xf numFmtId="166" fontId="24" fillId="0" borderId="54" xfId="46" applyNumberFormat="1" applyFont="1" applyFill="1" applyBorder="1" applyAlignment="1">
      <alignment horizontal="right" vertical="center" wrapText="1"/>
    </xf>
    <xf numFmtId="3" fontId="25" fillId="0" borderId="12" xfId="0" applyNumberFormat="1" applyFont="1" applyBorder="1" applyAlignment="1">
      <alignment wrapText="1"/>
    </xf>
    <xf numFmtId="166" fontId="24" fillId="0" borderId="55" xfId="46" applyNumberFormat="1" applyFont="1" applyFill="1" applyBorder="1" applyAlignment="1">
      <alignment horizontal="right" vertical="center" wrapText="1"/>
    </xf>
    <xf numFmtId="0" fontId="78" fillId="0" borderId="41" xfId="0" applyFont="1" applyBorder="1" applyAlignment="1">
      <alignment horizontal="left" vertical="center"/>
    </xf>
    <xf numFmtId="0" fontId="9" fillId="0" borderId="34" xfId="0" applyFont="1" applyFill="1" applyBorder="1" applyAlignment="1">
      <alignment horizontal="left" vertical="center" wrapText="1"/>
    </xf>
    <xf numFmtId="0" fontId="9" fillId="0" borderId="20" xfId="0" applyFont="1" applyFill="1" applyBorder="1" applyAlignment="1">
      <alignment horizontal="right" vertical="center" wrapText="1"/>
    </xf>
    <xf numFmtId="0" fontId="9" fillId="0" borderId="48" xfId="0" applyFont="1" applyFill="1" applyBorder="1" applyAlignment="1">
      <alignment horizontal="right" vertical="center" wrapText="1"/>
    </xf>
    <xf numFmtId="0" fontId="9" fillId="0" borderId="25"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92" fillId="0" borderId="0" xfId="0" applyFont="1" applyBorder="1" applyAlignment="1">
      <alignment/>
    </xf>
    <xf numFmtId="0" fontId="93" fillId="22" borderId="52" xfId="0" applyFont="1" applyFill="1" applyBorder="1" applyAlignment="1">
      <alignment horizontal="center" vertical="center" wrapText="1"/>
    </xf>
    <xf numFmtId="0" fontId="93" fillId="22" borderId="52" xfId="0" applyFont="1" applyFill="1" applyBorder="1" applyAlignment="1">
      <alignment horizontal="center" vertical="center"/>
    </xf>
    <xf numFmtId="0" fontId="93" fillId="22" borderId="56" xfId="0" applyFont="1" applyFill="1" applyBorder="1" applyAlignment="1">
      <alignment horizontal="center" vertical="center"/>
    </xf>
    <xf numFmtId="0" fontId="92" fillId="0" borderId="0" xfId="0" applyFont="1" applyBorder="1" applyAlignment="1">
      <alignment vertical="center" wrapText="1"/>
    </xf>
    <xf numFmtId="0" fontId="92" fillId="0" borderId="0" xfId="0" applyFont="1" applyBorder="1" applyAlignment="1">
      <alignment vertical="center"/>
    </xf>
    <xf numFmtId="0" fontId="78" fillId="0" borderId="12" xfId="0" applyFont="1" applyBorder="1" applyAlignment="1">
      <alignment horizontal="right" vertical="center"/>
    </xf>
    <xf numFmtId="0" fontId="78" fillId="0" borderId="16" xfId="0" applyFont="1" applyBorder="1" applyAlignment="1">
      <alignment horizontal="right" vertical="center"/>
    </xf>
    <xf numFmtId="0" fontId="78" fillId="0" borderId="25" xfId="0" applyFont="1" applyBorder="1" applyAlignment="1">
      <alignment horizontal="right" vertical="center"/>
    </xf>
    <xf numFmtId="0" fontId="78" fillId="0" borderId="18" xfId="0" applyFont="1" applyBorder="1" applyAlignment="1">
      <alignment horizontal="right" vertical="center"/>
    </xf>
    <xf numFmtId="0" fontId="0" fillId="0" borderId="0" xfId="0" applyFont="1" applyBorder="1" applyAlignment="1">
      <alignment horizontal="right" vertical="top"/>
    </xf>
    <xf numFmtId="0" fontId="0" fillId="0" borderId="0" xfId="0" applyFont="1" applyBorder="1" applyAlignment="1">
      <alignment horizontal="right"/>
    </xf>
    <xf numFmtId="0" fontId="6" fillId="0" borderId="0" xfId="0" applyFont="1" applyFill="1" applyBorder="1" applyAlignment="1">
      <alignment horizontal="right" vertical="center"/>
    </xf>
    <xf numFmtId="0" fontId="5" fillId="0" borderId="0" xfId="0" applyFont="1" applyBorder="1" applyAlignment="1">
      <alignment horizontal="right" vertical="center" wrapText="1"/>
    </xf>
    <xf numFmtId="0" fontId="0" fillId="0" borderId="0" xfId="0" applyFont="1" applyBorder="1" applyAlignment="1">
      <alignment horizontal="right" vertical="center"/>
    </xf>
    <xf numFmtId="0" fontId="94" fillId="0" borderId="0" xfId="0" applyFont="1" applyAlignment="1">
      <alignment horizontal="right" vertical="top" wrapText="1"/>
    </xf>
    <xf numFmtId="166" fontId="9" fillId="0" borderId="20" xfId="46" applyNumberFormat="1" applyFont="1" applyFill="1" applyBorder="1" applyAlignment="1">
      <alignment horizontal="right" vertical="center"/>
    </xf>
    <xf numFmtId="166" fontId="78" fillId="0" borderId="12" xfId="46" applyNumberFormat="1" applyFont="1" applyBorder="1" applyAlignment="1">
      <alignment horizontal="right" vertical="center"/>
    </xf>
    <xf numFmtId="166" fontId="78" fillId="0" borderId="16" xfId="46" applyNumberFormat="1" applyFont="1" applyBorder="1" applyAlignment="1">
      <alignment horizontal="right" vertical="center"/>
    </xf>
    <xf numFmtId="166" fontId="7" fillId="0" borderId="24" xfId="46" applyNumberFormat="1" applyFont="1" applyFill="1" applyBorder="1" applyAlignment="1">
      <alignment horizontal="right" vertical="center"/>
    </xf>
    <xf numFmtId="166" fontId="9" fillId="0" borderId="31" xfId="46" applyNumberFormat="1" applyFont="1" applyFill="1" applyBorder="1" applyAlignment="1">
      <alignment horizontal="right" vertical="center"/>
    </xf>
    <xf numFmtId="166" fontId="7" fillId="0" borderId="31" xfId="46" applyNumberFormat="1" applyFont="1" applyFill="1" applyBorder="1" applyAlignment="1">
      <alignment horizontal="right" vertical="center"/>
    </xf>
    <xf numFmtId="166" fontId="78" fillId="0" borderId="25" xfId="46" applyNumberFormat="1" applyFont="1" applyBorder="1" applyAlignment="1">
      <alignment horizontal="right" vertical="center"/>
    </xf>
    <xf numFmtId="166" fontId="78" fillId="0" borderId="18" xfId="46" applyNumberFormat="1" applyFont="1" applyBorder="1" applyAlignment="1">
      <alignment horizontal="right" vertical="center"/>
    </xf>
    <xf numFmtId="0" fontId="93" fillId="36" borderId="25"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0" borderId="29" xfId="0" applyFont="1" applyFill="1" applyBorder="1" applyAlignment="1">
      <alignment horizontal="center" vertical="center" wrapText="1"/>
    </xf>
    <xf numFmtId="0" fontId="93" fillId="36" borderId="25" xfId="0" applyFont="1" applyFill="1" applyBorder="1" applyAlignment="1">
      <alignment horizontal="center" vertical="center"/>
    </xf>
    <xf numFmtId="0" fontId="93" fillId="36" borderId="18" xfId="0" applyFont="1" applyFill="1" applyBorder="1" applyAlignment="1">
      <alignment horizontal="center" vertical="center"/>
    </xf>
    <xf numFmtId="0" fontId="93" fillId="22" borderId="25" xfId="0" applyFont="1" applyFill="1" applyBorder="1" applyAlignment="1">
      <alignment horizontal="center" vertical="center" wrapText="1"/>
    </xf>
    <xf numFmtId="0" fontId="93" fillId="22" borderId="25" xfId="0" applyFont="1" applyFill="1" applyBorder="1" applyAlignment="1">
      <alignment horizontal="center" vertical="center"/>
    </xf>
    <xf numFmtId="0" fontId="93" fillId="22" borderId="18" xfId="0" applyFont="1" applyFill="1" applyBorder="1" applyAlignment="1">
      <alignment horizontal="center" vertical="center"/>
    </xf>
    <xf numFmtId="0" fontId="92" fillId="0" borderId="0" xfId="0" applyFont="1" applyBorder="1" applyAlignment="1">
      <alignment horizontal="right"/>
    </xf>
    <xf numFmtId="0" fontId="84" fillId="0" borderId="0" xfId="0" applyFont="1" applyBorder="1" applyAlignment="1">
      <alignment horizontal="right" vertical="top"/>
    </xf>
    <xf numFmtId="0" fontId="84" fillId="0" borderId="0" xfId="0" applyFont="1" applyBorder="1" applyAlignment="1">
      <alignment horizontal="right"/>
    </xf>
    <xf numFmtId="1" fontId="7" fillId="0" borderId="28" xfId="75" applyNumberFormat="1" applyFont="1" applyFill="1" applyBorder="1" applyAlignment="1">
      <alignment horizontal="left" vertical="center" wrapText="1"/>
    </xf>
    <xf numFmtId="9" fontId="7" fillId="0" borderId="21" xfId="75" applyFont="1" applyBorder="1" applyAlignment="1">
      <alignment horizontal="left" vertical="center" wrapText="1"/>
    </xf>
    <xf numFmtId="9" fontId="1" fillId="0" borderId="12" xfId="75" applyFont="1" applyFill="1" applyBorder="1" applyAlignment="1">
      <alignment horizontal="left" vertical="center" wrapText="1"/>
    </xf>
    <xf numFmtId="166" fontId="9" fillId="0" borderId="12" xfId="53" applyNumberFormat="1" applyFont="1" applyFill="1" applyBorder="1" applyAlignment="1">
      <alignment horizontal="right" vertical="center"/>
    </xf>
    <xf numFmtId="166" fontId="7" fillId="0" borderId="12" xfId="53" applyNumberFormat="1" applyFont="1" applyFill="1" applyBorder="1" applyAlignment="1">
      <alignment horizontal="right" vertical="center"/>
    </xf>
    <xf numFmtId="166" fontId="8" fillId="35" borderId="12" xfId="53" applyNumberFormat="1" applyFont="1" applyFill="1" applyBorder="1" applyAlignment="1">
      <alignment horizontal="center" vertical="center" wrapText="1"/>
    </xf>
    <xf numFmtId="1" fontId="7" fillId="0" borderId="12" xfId="75" applyNumberFormat="1" applyFont="1" applyBorder="1" applyAlignment="1">
      <alignment horizontal="right" vertical="center"/>
    </xf>
    <xf numFmtId="1" fontId="7" fillId="0" borderId="16" xfId="76" applyNumberFormat="1" applyFont="1" applyBorder="1" applyAlignment="1">
      <alignment horizontal="right" vertical="center"/>
    </xf>
    <xf numFmtId="0" fontId="9"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166" fontId="9" fillId="0" borderId="12" xfId="46" applyNumberFormat="1" applyFont="1" applyFill="1" applyBorder="1" applyAlignment="1">
      <alignment horizontal="right" vertical="center"/>
    </xf>
    <xf numFmtId="166" fontId="7" fillId="0" borderId="12" xfId="46" applyNumberFormat="1" applyFont="1" applyFill="1" applyBorder="1" applyAlignment="1">
      <alignment horizontal="right" vertical="center"/>
    </xf>
    <xf numFmtId="1" fontId="78" fillId="0" borderId="12" xfId="0" applyNumberFormat="1" applyFont="1" applyBorder="1" applyAlignment="1">
      <alignment horizontal="right" vertical="center"/>
    </xf>
    <xf numFmtId="1" fontId="78" fillId="0" borderId="16" xfId="0" applyNumberFormat="1" applyFont="1" applyBorder="1" applyAlignment="1">
      <alignment horizontal="right" vertical="center"/>
    </xf>
    <xf numFmtId="0" fontId="7" fillId="0" borderId="21" xfId="0" applyFont="1" applyBorder="1" applyAlignment="1">
      <alignment horizontal="left" vertical="center" wrapText="1"/>
    </xf>
    <xf numFmtId="0" fontId="0" fillId="0" borderId="12" xfId="0" applyNumberFormat="1" applyFont="1" applyFill="1" applyBorder="1" applyAlignment="1">
      <alignment horizontal="left" vertical="center" wrapText="1"/>
    </xf>
    <xf numFmtId="0" fontId="7" fillId="0" borderId="28" xfId="0" applyFont="1" applyFill="1" applyBorder="1" applyAlignment="1">
      <alignment horizontal="left" vertical="center" wrapText="1"/>
    </xf>
    <xf numFmtId="1" fontId="9" fillId="0" borderId="12" xfId="0" applyNumberFormat="1" applyFont="1" applyFill="1" applyBorder="1" applyAlignment="1">
      <alignment horizontal="right" vertical="center"/>
    </xf>
    <xf numFmtId="1" fontId="9" fillId="0" borderId="12" xfId="53" applyNumberFormat="1" applyFont="1" applyFill="1" applyBorder="1" applyAlignment="1">
      <alignment horizontal="right" vertical="center"/>
    </xf>
    <xf numFmtId="0" fontId="84" fillId="0" borderId="0" xfId="0" applyFont="1" applyBorder="1" applyAlignment="1">
      <alignment horizontal="center"/>
    </xf>
    <xf numFmtId="0" fontId="0" fillId="0" borderId="12" xfId="0" applyFont="1" applyFill="1" applyBorder="1" applyAlignment="1">
      <alignment horizontal="left" vertical="center" wrapText="1"/>
    </xf>
    <xf numFmtId="1" fontId="7" fillId="0" borderId="12" xfId="53" applyNumberFormat="1" applyFont="1" applyFill="1" applyBorder="1" applyAlignment="1">
      <alignment horizontal="right" vertical="center"/>
    </xf>
    <xf numFmtId="0" fontId="1" fillId="0" borderId="12" xfId="0" applyFont="1" applyBorder="1" applyAlignment="1">
      <alignment horizontal="left" vertical="center" wrapText="1"/>
    </xf>
    <xf numFmtId="166" fontId="9" fillId="0" borderId="12" xfId="46" applyNumberFormat="1" applyFont="1" applyFill="1" applyBorder="1" applyAlignment="1">
      <alignment horizontal="right" vertical="center" wrapText="1"/>
    </xf>
    <xf numFmtId="0" fontId="1" fillId="0" borderId="1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 fillId="0" borderId="25" xfId="0" applyFont="1" applyFill="1" applyBorder="1" applyAlignment="1">
      <alignment horizontal="left" vertical="center" wrapText="1"/>
    </xf>
    <xf numFmtId="166" fontId="8" fillId="35" borderId="25" xfId="53" applyNumberFormat="1" applyFont="1" applyFill="1" applyBorder="1" applyAlignment="1">
      <alignment horizontal="center" vertical="center" wrapText="1"/>
    </xf>
    <xf numFmtId="166" fontId="9" fillId="0" borderId="25" xfId="46" applyNumberFormat="1" applyFont="1" applyFill="1" applyBorder="1" applyAlignment="1">
      <alignment horizontal="right" vertical="center" wrapText="1"/>
    </xf>
    <xf numFmtId="166" fontId="7" fillId="0" borderId="25" xfId="46" applyNumberFormat="1" applyFont="1" applyFill="1" applyBorder="1" applyAlignment="1">
      <alignment horizontal="right" vertical="center"/>
    </xf>
    <xf numFmtId="0" fontId="9" fillId="0" borderId="39" xfId="0" applyFont="1" applyFill="1" applyBorder="1" applyAlignment="1">
      <alignment horizontal="right" vertical="center"/>
    </xf>
    <xf numFmtId="174" fontId="9" fillId="0" borderId="39" xfId="49" applyNumberFormat="1" applyFont="1" applyBorder="1" applyAlignment="1">
      <alignment horizontal="right" vertical="center" wrapText="1"/>
    </xf>
    <xf numFmtId="174" fontId="9" fillId="0" borderId="39" xfId="50" applyNumberFormat="1" applyFont="1" applyBorder="1" applyAlignment="1">
      <alignment horizontal="right" vertical="center" wrapText="1"/>
    </xf>
    <xf numFmtId="2" fontId="9" fillId="0" borderId="39" xfId="0" applyNumberFormat="1" applyFont="1" applyFill="1" applyBorder="1" applyAlignment="1">
      <alignment horizontal="right" vertical="center"/>
    </xf>
    <xf numFmtId="0" fontId="9" fillId="0" borderId="44" xfId="0" applyFont="1" applyFill="1" applyBorder="1" applyAlignment="1">
      <alignment horizontal="right" vertical="center"/>
    </xf>
    <xf numFmtId="0" fontId="9" fillId="0" borderId="12" xfId="0" applyFont="1" applyFill="1" applyBorder="1" applyAlignment="1">
      <alignment horizontal="left" vertical="center" wrapText="1"/>
    </xf>
    <xf numFmtId="0" fontId="9" fillId="0" borderId="24" xfId="0" applyFont="1" applyFill="1" applyBorder="1" applyAlignment="1">
      <alignment horizontal="right" vertical="center"/>
    </xf>
    <xf numFmtId="174" fontId="9" fillId="0" borderId="24" xfId="49" applyNumberFormat="1" applyFont="1" applyBorder="1" applyAlignment="1">
      <alignment horizontal="right" vertical="center" wrapText="1"/>
    </xf>
    <xf numFmtId="174" fontId="9" fillId="0" borderId="24" xfId="50" applyNumberFormat="1" applyFont="1" applyBorder="1" applyAlignment="1">
      <alignment horizontal="right" vertical="center" wrapText="1"/>
    </xf>
    <xf numFmtId="2" fontId="9" fillId="0" borderId="43" xfId="0" applyNumberFormat="1" applyFont="1" applyFill="1" applyBorder="1" applyAlignment="1">
      <alignment horizontal="right" vertical="center"/>
    </xf>
    <xf numFmtId="0" fontId="10" fillId="35" borderId="12" xfId="0" applyFont="1" applyFill="1" applyBorder="1" applyAlignment="1">
      <alignment horizontal="center" vertical="center" wrapText="1"/>
    </xf>
    <xf numFmtId="0" fontId="29" fillId="0" borderId="0" xfId="0" applyFont="1" applyBorder="1" applyAlignment="1">
      <alignment/>
    </xf>
    <xf numFmtId="0" fontId="9" fillId="0" borderId="12" xfId="0" applyFont="1" applyFill="1" applyBorder="1" applyAlignment="1">
      <alignment horizontal="left" vertical="center" wrapText="1"/>
    </xf>
    <xf numFmtId="0" fontId="9" fillId="0" borderId="12" xfId="0" applyFont="1" applyBorder="1" applyAlignment="1">
      <alignment horizontal="right" vertical="center"/>
    </xf>
    <xf numFmtId="0" fontId="5" fillId="0" borderId="16" xfId="0" applyFont="1" applyBorder="1" applyAlignment="1">
      <alignment/>
    </xf>
    <xf numFmtId="0" fontId="5" fillId="0" borderId="0" xfId="0" applyFont="1" applyBorder="1" applyAlignment="1">
      <alignment/>
    </xf>
    <xf numFmtId="0" fontId="9" fillId="0" borderId="41"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35" borderId="25" xfId="0" applyFont="1" applyFill="1" applyBorder="1" applyAlignment="1">
      <alignment horizontal="center" vertical="center" wrapText="1"/>
    </xf>
    <xf numFmtId="0" fontId="10" fillId="35" borderId="49" xfId="0" applyFont="1" applyFill="1" applyBorder="1" applyAlignment="1">
      <alignment horizontal="center" vertical="center"/>
    </xf>
    <xf numFmtId="166" fontId="9" fillId="0" borderId="35" xfId="46" applyNumberFormat="1" applyFont="1" applyBorder="1" applyAlignment="1">
      <alignment horizontal="right" vertical="center"/>
    </xf>
    <xf numFmtId="166" fontId="9" fillId="0" borderId="18" xfId="46" applyNumberFormat="1" applyFont="1" applyBorder="1" applyAlignment="1">
      <alignment horizontal="right" vertical="center"/>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0" fillId="35" borderId="37"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9" fillId="0" borderId="30" xfId="0" applyFont="1" applyFill="1" applyBorder="1" applyAlignment="1">
      <alignment vertical="center" wrapText="1"/>
    </xf>
    <xf numFmtId="0" fontId="9" fillId="0" borderId="25" xfId="0" applyFont="1" applyFill="1" applyBorder="1" applyAlignment="1">
      <alignment horizontal="left" vertical="center" wrapText="1"/>
    </xf>
    <xf numFmtId="167" fontId="9" fillId="0" borderId="31" xfId="57" applyNumberFormat="1" applyFont="1" applyFill="1" applyBorder="1" applyAlignment="1">
      <alignment horizontal="right" vertical="center"/>
    </xf>
    <xf numFmtId="167" fontId="9" fillId="0" borderId="31" xfId="57" applyNumberFormat="1" applyFont="1" applyBorder="1" applyAlignment="1">
      <alignment horizontal="right" vertical="center" wrapText="1"/>
    </xf>
    <xf numFmtId="167" fontId="9" fillId="0" borderId="31" xfId="58" applyNumberFormat="1" applyFont="1" applyBorder="1" applyAlignment="1">
      <alignment horizontal="right" vertical="center" wrapText="1"/>
    </xf>
    <xf numFmtId="167" fontId="9" fillId="0" borderId="45" xfId="58" applyNumberFormat="1" applyFont="1" applyBorder="1" applyAlignment="1">
      <alignment horizontal="right" vertical="center" wrapText="1"/>
    </xf>
    <xf numFmtId="0" fontId="66" fillId="22" borderId="25" xfId="0" applyFont="1" applyFill="1" applyBorder="1" applyAlignment="1">
      <alignment horizontal="center" vertical="center"/>
    </xf>
    <xf numFmtId="0" fontId="66" fillId="22" borderId="18" xfId="0" applyFont="1" applyFill="1" applyBorder="1" applyAlignment="1">
      <alignment horizontal="center" vertical="center"/>
    </xf>
    <xf numFmtId="3" fontId="9" fillId="0" borderId="39" xfId="0" applyNumberFormat="1" applyFont="1" applyFill="1" applyBorder="1" applyAlignment="1" applyProtection="1">
      <alignment horizontal="right" vertical="center" wrapText="1"/>
      <protection locked="0"/>
    </xf>
    <xf numFmtId="3" fontId="9" fillId="0" borderId="39" xfId="53" applyNumberFormat="1" applyFont="1" applyFill="1" applyBorder="1" applyAlignment="1" applyProtection="1">
      <alignment horizontal="right" vertical="center" wrapText="1"/>
      <protection locked="0"/>
    </xf>
    <xf numFmtId="3" fontId="9" fillId="0" borderId="39" xfId="54" applyNumberFormat="1" applyFont="1" applyFill="1" applyBorder="1" applyAlignment="1" applyProtection="1">
      <alignment horizontal="right" vertical="center" wrapText="1"/>
      <protection locked="0"/>
    </xf>
    <xf numFmtId="3" fontId="9" fillId="0" borderId="57" xfId="54" applyNumberFormat="1" applyFont="1" applyFill="1" applyBorder="1" applyAlignment="1" applyProtection="1">
      <alignment horizontal="right" vertical="center" wrapText="1"/>
      <protection locked="0"/>
    </xf>
    <xf numFmtId="3" fontId="9" fillId="0" borderId="24" xfId="0" applyNumberFormat="1" applyFont="1" applyFill="1" applyBorder="1" applyAlignment="1" applyProtection="1">
      <alignment horizontal="right" vertical="center" wrapText="1"/>
      <protection locked="0"/>
    </xf>
    <xf numFmtId="3" fontId="9" fillId="0" borderId="24" xfId="53" applyNumberFormat="1" applyFont="1" applyFill="1" applyBorder="1" applyAlignment="1" applyProtection="1">
      <alignment horizontal="right" vertical="center" wrapText="1"/>
      <protection locked="0"/>
    </xf>
    <xf numFmtId="3" fontId="9" fillId="0" borderId="24" xfId="54" applyNumberFormat="1" applyFont="1" applyFill="1" applyBorder="1" applyAlignment="1" applyProtection="1">
      <alignment horizontal="right" vertical="center" wrapText="1"/>
      <protection locked="0"/>
    </xf>
    <xf numFmtId="3" fontId="9" fillId="0" borderId="31" xfId="0" applyNumberFormat="1" applyFont="1" applyFill="1" applyBorder="1" applyAlignment="1" applyProtection="1">
      <alignment horizontal="right" vertical="center" wrapText="1"/>
      <protection locked="0"/>
    </xf>
    <xf numFmtId="3" fontId="9" fillId="0" borderId="31" xfId="53" applyNumberFormat="1" applyFont="1" applyFill="1" applyBorder="1" applyAlignment="1" applyProtection="1">
      <alignment horizontal="right" vertical="center" wrapText="1"/>
      <protection locked="0"/>
    </xf>
    <xf numFmtId="3" fontId="9" fillId="0" borderId="31" xfId="54" applyNumberFormat="1" applyFont="1" applyFill="1" applyBorder="1" applyAlignment="1" applyProtection="1">
      <alignment horizontal="right" vertical="center" wrapText="1"/>
      <protection locked="0"/>
    </xf>
    <xf numFmtId="3" fontId="9" fillId="0" borderId="18" xfId="54" applyNumberFormat="1" applyFont="1" applyFill="1" applyBorder="1" applyAlignment="1" applyProtection="1">
      <alignment horizontal="right" vertical="center" wrapText="1"/>
      <protection locked="0"/>
    </xf>
    <xf numFmtId="3" fontId="9" fillId="0" borderId="16" xfId="54" applyNumberFormat="1" applyFont="1" applyFill="1" applyBorder="1" applyAlignment="1" applyProtection="1">
      <alignment horizontal="right" vertical="center" wrapText="1"/>
      <protection locked="0"/>
    </xf>
    <xf numFmtId="166" fontId="9" fillId="0" borderId="24" xfId="53" applyNumberFormat="1" applyFont="1" applyFill="1" applyBorder="1" applyAlignment="1" applyProtection="1">
      <alignment horizontal="right" vertical="center" wrapText="1"/>
      <protection locked="0"/>
    </xf>
    <xf numFmtId="166" fontId="9" fillId="0" borderId="24" xfId="54" applyNumberFormat="1" applyFont="1" applyFill="1" applyBorder="1" applyAlignment="1" applyProtection="1">
      <alignment horizontal="right" vertical="center" wrapText="1"/>
      <protection locked="0"/>
    </xf>
    <xf numFmtId="166" fontId="9" fillId="0" borderId="31" xfId="53" applyNumberFormat="1" applyFont="1" applyFill="1" applyBorder="1" applyAlignment="1" applyProtection="1">
      <alignment horizontal="right" vertical="center" wrapText="1"/>
      <protection locked="0"/>
    </xf>
    <xf numFmtId="166" fontId="9" fillId="0" borderId="31" xfId="54" applyNumberFormat="1" applyFont="1" applyFill="1" applyBorder="1" applyAlignment="1" applyProtection="1">
      <alignment horizontal="right" vertical="center" wrapText="1"/>
      <protection locked="0"/>
    </xf>
    <xf numFmtId="3" fontId="9" fillId="0" borderId="42" xfId="54" applyNumberFormat="1" applyFont="1" applyFill="1" applyBorder="1" applyAlignment="1" applyProtection="1">
      <alignment horizontal="right" vertical="center" wrapText="1"/>
      <protection locked="0"/>
    </xf>
    <xf numFmtId="167" fontId="9" fillId="0" borderId="24" xfId="0" applyNumberFormat="1" applyFont="1" applyFill="1" applyBorder="1" applyAlignment="1">
      <alignment horizontal="right" vertical="center"/>
    </xf>
    <xf numFmtId="165" fontId="9" fillId="0" borderId="24" xfId="0" applyNumberFormat="1" applyFont="1" applyFill="1" applyBorder="1" applyAlignment="1">
      <alignment horizontal="right" vertical="center"/>
    </xf>
    <xf numFmtId="165" fontId="9" fillId="0" borderId="24" xfId="53" applyNumberFormat="1" applyFont="1" applyFill="1" applyBorder="1" applyAlignment="1">
      <alignment horizontal="right" vertical="center"/>
    </xf>
    <xf numFmtId="0" fontId="9" fillId="0" borderId="24" xfId="0" applyFont="1" applyFill="1" applyBorder="1" applyAlignment="1">
      <alignment horizontal="right" vertical="center" wrapText="1"/>
    </xf>
    <xf numFmtId="0" fontId="9" fillId="0" borderId="43" xfId="0" applyFont="1" applyFill="1" applyBorder="1" applyAlignment="1">
      <alignment horizontal="right" vertical="center" wrapText="1"/>
    </xf>
    <xf numFmtId="167" fontId="9" fillId="0" borderId="24" xfId="53" applyNumberFormat="1" applyFont="1" applyFill="1" applyBorder="1" applyAlignment="1">
      <alignment horizontal="right" vertical="center" wrapText="1"/>
    </xf>
    <xf numFmtId="167" fontId="9" fillId="0" borderId="24" xfId="53" applyNumberFormat="1" applyFont="1" applyFill="1" applyBorder="1" applyAlignment="1">
      <alignment horizontal="right" vertical="center"/>
    </xf>
    <xf numFmtId="4" fontId="9" fillId="0" borderId="31" xfId="0" applyNumberFormat="1" applyFont="1" applyBorder="1" applyAlignment="1">
      <alignment horizontal="right" vertical="center"/>
    </xf>
    <xf numFmtId="4" fontId="9" fillId="0" borderId="45" xfId="0" applyNumberFormat="1" applyFont="1" applyFill="1" applyBorder="1" applyAlignment="1">
      <alignment horizontal="right" vertical="center"/>
    </xf>
    <xf numFmtId="166" fontId="9" fillId="37" borderId="24" xfId="58" applyNumberFormat="1" applyFont="1" applyFill="1" applyBorder="1" applyAlignment="1">
      <alignment horizontal="right" vertical="center" wrapText="1"/>
    </xf>
    <xf numFmtId="0" fontId="9" fillId="37" borderId="24" xfId="0" applyFont="1" applyFill="1" applyBorder="1" applyAlignment="1">
      <alignment horizontal="right" vertical="center" wrapText="1"/>
    </xf>
    <xf numFmtId="0" fontId="9" fillId="37" borderId="43" xfId="0" applyFont="1" applyFill="1" applyBorder="1" applyAlignment="1">
      <alignment horizontal="right" vertical="center" wrapText="1"/>
    </xf>
    <xf numFmtId="171" fontId="9" fillId="0" borderId="24" xfId="61" applyNumberFormat="1" applyFont="1" applyFill="1" applyBorder="1" applyAlignment="1">
      <alignment horizontal="right" vertical="center" wrapText="1"/>
      <protection/>
    </xf>
    <xf numFmtId="171" fontId="9" fillId="0" borderId="43" xfId="61" applyNumberFormat="1" applyFont="1" applyFill="1" applyBorder="1" applyAlignment="1">
      <alignment horizontal="right" vertical="center" wrapText="1"/>
      <protection/>
    </xf>
    <xf numFmtId="185" fontId="9" fillId="0" borderId="24" xfId="61" applyNumberFormat="1" applyFont="1" applyFill="1" applyBorder="1" applyAlignment="1">
      <alignment horizontal="right" vertical="center" wrapText="1"/>
      <protection/>
    </xf>
    <xf numFmtId="185" fontId="9" fillId="0" borderId="43" xfId="61" applyNumberFormat="1" applyFont="1" applyFill="1" applyBorder="1" applyAlignment="1">
      <alignment horizontal="right" vertical="center"/>
      <protection/>
    </xf>
    <xf numFmtId="185" fontId="9" fillId="0" borderId="31" xfId="61" applyNumberFormat="1" applyFont="1" applyFill="1" applyBorder="1" applyAlignment="1">
      <alignment horizontal="right" vertical="center" wrapText="1"/>
      <protection/>
    </xf>
    <xf numFmtId="171" fontId="9" fillId="0" borderId="45" xfId="61" applyNumberFormat="1" applyFont="1" applyFill="1" applyBorder="1" applyAlignment="1">
      <alignment horizontal="right" vertical="center"/>
      <protection/>
    </xf>
    <xf numFmtId="0" fontId="9" fillId="0" borderId="24" xfId="0" applyFont="1" applyBorder="1" applyAlignment="1">
      <alignment horizontal="right" vertical="center"/>
    </xf>
    <xf numFmtId="166" fontId="9" fillId="0" borderId="24" xfId="53" applyNumberFormat="1" applyFont="1" applyFill="1" applyBorder="1" applyAlignment="1">
      <alignment horizontal="right" vertical="center" wrapText="1"/>
    </xf>
    <xf numFmtId="3" fontId="9" fillId="0" borderId="16" xfId="0" applyNumberFormat="1" applyFont="1" applyFill="1" applyBorder="1" applyAlignment="1">
      <alignment vertical="center"/>
    </xf>
    <xf numFmtId="165" fontId="9" fillId="0" borderId="31" xfId="0" applyNumberFormat="1" applyFont="1" applyFill="1" applyBorder="1" applyAlignment="1">
      <alignment horizontal="right" vertical="center"/>
    </xf>
    <xf numFmtId="43" fontId="9" fillId="0" borderId="31" xfId="53" applyFont="1" applyFill="1" applyBorder="1" applyAlignment="1">
      <alignment horizontal="right" vertical="center"/>
    </xf>
    <xf numFmtId="166" fontId="9" fillId="0" borderId="31" xfId="53" applyNumberFormat="1" applyFont="1" applyFill="1" applyBorder="1" applyAlignment="1">
      <alignment horizontal="right" vertical="center" wrapText="1"/>
    </xf>
    <xf numFmtId="166" fontId="9" fillId="0" borderId="45" xfId="53" applyNumberFormat="1" applyFont="1" applyFill="1" applyBorder="1" applyAlignment="1">
      <alignment horizontal="right" vertical="center" wrapText="1"/>
    </xf>
    <xf numFmtId="0" fontId="5" fillId="0" borderId="0" xfId="0" applyFont="1" applyBorder="1" applyAlignment="1">
      <alignment vertical="top"/>
    </xf>
    <xf numFmtId="0" fontId="9" fillId="0" borderId="37" xfId="0" applyFont="1" applyFill="1" applyBorder="1" applyAlignment="1">
      <alignment horizontal="left" vertical="center" wrapText="1"/>
    </xf>
    <xf numFmtId="0" fontId="10" fillId="35" borderId="37" xfId="62" applyFont="1" applyFill="1" applyBorder="1" applyAlignment="1">
      <alignment horizontal="center" vertical="center" wrapText="1"/>
      <protection/>
    </xf>
    <xf numFmtId="0" fontId="10" fillId="35" borderId="12" xfId="62" applyFont="1" applyFill="1" applyBorder="1" applyAlignment="1">
      <alignment horizontal="center" vertical="center" wrapText="1"/>
      <protection/>
    </xf>
    <xf numFmtId="0" fontId="10" fillId="35" borderId="25" xfId="62" applyFont="1" applyFill="1" applyBorder="1" applyAlignment="1">
      <alignment horizontal="center" vertical="center" wrapText="1"/>
      <protection/>
    </xf>
    <xf numFmtId="0" fontId="31" fillId="33" borderId="51" xfId="0" applyFont="1" applyFill="1" applyBorder="1" applyAlignment="1">
      <alignment horizontal="left" vertical="center"/>
    </xf>
    <xf numFmtId="0" fontId="30" fillId="0" borderId="0" xfId="0" applyFont="1" applyBorder="1" applyAlignment="1">
      <alignment/>
    </xf>
    <xf numFmtId="0" fontId="9" fillId="0" borderId="25" xfId="0" applyFont="1" applyFill="1" applyBorder="1" applyAlignment="1">
      <alignment horizontal="left" vertical="center" wrapText="1"/>
    </xf>
    <xf numFmtId="0" fontId="9" fillId="0" borderId="28" xfId="0" applyFont="1" applyFill="1" applyBorder="1" applyAlignment="1">
      <alignment horizontal="right" vertical="center" wrapText="1"/>
    </xf>
    <xf numFmtId="0" fontId="9" fillId="0" borderId="29" xfId="0" applyFont="1" applyFill="1" applyBorder="1" applyAlignment="1">
      <alignment horizontal="right" vertical="center" wrapText="1"/>
    </xf>
    <xf numFmtId="0" fontId="7" fillId="37" borderId="13" xfId="0" applyFont="1" applyFill="1" applyBorder="1" applyAlignment="1">
      <alignment vertical="center" wrapText="1"/>
    </xf>
    <xf numFmtId="0" fontId="7" fillId="37" borderId="15" xfId="0" applyFont="1" applyFill="1" applyBorder="1" applyAlignment="1">
      <alignment vertical="center" wrapText="1"/>
    </xf>
    <xf numFmtId="0" fontId="88" fillId="0" borderId="14"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Border="1" applyAlignment="1">
      <alignment vertical="center" wrapText="1"/>
    </xf>
    <xf numFmtId="0" fontId="7" fillId="0" borderId="58" xfId="0" applyFont="1" applyFill="1" applyBorder="1" applyAlignment="1">
      <alignment vertical="center" wrapText="1"/>
    </xf>
    <xf numFmtId="0" fontId="9" fillId="37" borderId="12" xfId="0" applyFont="1" applyFill="1" applyBorder="1" applyAlignment="1">
      <alignment vertical="center" wrapText="1"/>
    </xf>
    <xf numFmtId="0" fontId="93" fillId="36" borderId="25" xfId="0" applyFont="1" applyFill="1" applyBorder="1" applyAlignment="1">
      <alignment horizontal="center" vertical="center" wrapText="1"/>
    </xf>
    <xf numFmtId="0" fontId="93" fillId="36" borderId="25" xfId="0" applyFont="1" applyFill="1" applyBorder="1" applyAlignment="1">
      <alignment horizontal="center" vertical="center"/>
    </xf>
    <xf numFmtId="0" fontId="93" fillId="36" borderId="18" xfId="0" applyFont="1" applyFill="1" applyBorder="1" applyAlignment="1">
      <alignment horizontal="center" vertical="center"/>
    </xf>
    <xf numFmtId="0" fontId="92" fillId="0" borderId="59" xfId="0" applyFont="1" applyBorder="1" applyAlignment="1">
      <alignment vertical="top" wrapText="1"/>
    </xf>
    <xf numFmtId="0" fontId="92" fillId="0" borderId="59" xfId="0" applyFont="1" applyBorder="1" applyAlignment="1">
      <alignment vertical="top"/>
    </xf>
    <xf numFmtId="0" fontId="92" fillId="0" borderId="59" xfId="0" applyFont="1" applyBorder="1" applyAlignment="1">
      <alignment/>
    </xf>
    <xf numFmtId="0" fontId="32" fillId="37" borderId="0" xfId="0" applyFont="1" applyFill="1" applyBorder="1" applyAlignment="1">
      <alignment vertical="top" wrapText="1"/>
    </xf>
    <xf numFmtId="0" fontId="92" fillId="0" borderId="0" xfId="0" applyFont="1" applyBorder="1" applyAlignment="1">
      <alignment vertical="top" wrapText="1"/>
    </xf>
    <xf numFmtId="0" fontId="92" fillId="0" borderId="0" xfId="0" applyFont="1" applyBorder="1" applyAlignment="1">
      <alignment vertical="top"/>
    </xf>
    <xf numFmtId="0" fontId="11" fillId="0" borderId="37" xfId="0" applyFont="1" applyFill="1" applyBorder="1" applyAlignment="1">
      <alignment horizontal="left" vertical="center" wrapText="1"/>
    </xf>
    <xf numFmtId="166" fontId="12" fillId="0" borderId="39" xfId="46" applyNumberFormat="1" applyFont="1" applyFill="1" applyBorder="1" applyAlignment="1">
      <alignment horizontal="right" vertical="center" wrapText="1"/>
    </xf>
    <xf numFmtId="166" fontId="12" fillId="0" borderId="39" xfId="46" applyNumberFormat="1" applyFont="1" applyFill="1" applyBorder="1" applyAlignment="1">
      <alignment horizontal="right" vertical="center"/>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169" fontId="12" fillId="0" borderId="31" xfId="61" applyNumberFormat="1" applyFont="1" applyFill="1" applyBorder="1" applyAlignment="1">
      <alignment horizontal="right" vertical="center"/>
      <protection/>
    </xf>
    <xf numFmtId="166" fontId="12" fillId="0" borderId="44" xfId="46" applyNumberFormat="1" applyFont="1" applyFill="1" applyBorder="1" applyAlignment="1">
      <alignment horizontal="right" vertical="center"/>
    </xf>
    <xf numFmtId="166" fontId="12" fillId="0" borderId="43" xfId="46" applyNumberFormat="1" applyFont="1" applyFill="1" applyBorder="1" applyAlignment="1">
      <alignment horizontal="right" vertical="center" wrapText="1"/>
    </xf>
    <xf numFmtId="43" fontId="12" fillId="0" borderId="43" xfId="46" applyNumberFormat="1" applyFont="1" applyFill="1" applyBorder="1" applyAlignment="1">
      <alignment horizontal="right" vertical="center" wrapText="1"/>
    </xf>
    <xf numFmtId="167" fontId="12" fillId="0" borderId="43" xfId="46" applyNumberFormat="1" applyFont="1" applyFill="1" applyBorder="1" applyAlignment="1">
      <alignment horizontal="right" vertical="center" wrapText="1"/>
    </xf>
    <xf numFmtId="169" fontId="12" fillId="0" borderId="45" xfId="61" applyNumberFormat="1" applyFont="1" applyFill="1" applyBorder="1" applyAlignment="1">
      <alignment horizontal="right" vertical="center"/>
      <protection/>
    </xf>
    <xf numFmtId="0" fontId="90" fillId="33" borderId="13" xfId="0" applyFont="1" applyFill="1" applyBorder="1" applyAlignment="1">
      <alignment vertical="center" wrapText="1"/>
    </xf>
    <xf numFmtId="0" fontId="90" fillId="33" borderId="15" xfId="0" applyFont="1" applyFill="1" applyBorder="1" applyAlignment="1">
      <alignment vertical="center" wrapText="1"/>
    </xf>
    <xf numFmtId="0" fontId="88" fillId="0" borderId="16" xfId="0" applyFont="1" applyFill="1" applyBorder="1" applyAlignment="1">
      <alignment horizontal="left" vertical="center" wrapText="1"/>
    </xf>
    <xf numFmtId="0" fontId="90" fillId="33" borderId="17" xfId="0" applyFont="1" applyFill="1" applyBorder="1" applyAlignment="1">
      <alignment vertical="center" wrapText="1"/>
    </xf>
    <xf numFmtId="0" fontId="88" fillId="0" borderId="18" xfId="0" applyFont="1" applyFill="1" applyBorder="1" applyAlignment="1">
      <alignment horizontal="left" vertical="center" wrapText="1"/>
    </xf>
    <xf numFmtId="0" fontId="9" fillId="0" borderId="26" xfId="0" applyFont="1" applyFill="1" applyBorder="1" applyAlignment="1">
      <alignment horizontal="right" vertical="center" wrapText="1"/>
    </xf>
    <xf numFmtId="0" fontId="9" fillId="37" borderId="39" xfId="0" applyFont="1" applyFill="1" applyBorder="1" applyAlignment="1">
      <alignment horizontal="right" vertical="center" wrapText="1"/>
    </xf>
    <xf numFmtId="0" fontId="9" fillId="37" borderId="44" xfId="0" applyFont="1" applyFill="1" applyBorder="1" applyAlignment="1">
      <alignment horizontal="right" vertical="center" wrapText="1"/>
    </xf>
    <xf numFmtId="0" fontId="5" fillId="0" borderId="37" xfId="0" applyFont="1" applyFill="1" applyBorder="1" applyAlignment="1">
      <alignment horizontal="left" vertical="center" wrapText="1"/>
    </xf>
    <xf numFmtId="165" fontId="9" fillId="0" borderId="39" xfId="0" applyNumberFormat="1" applyFont="1" applyFill="1" applyBorder="1" applyAlignment="1">
      <alignment horizontal="right" vertical="center"/>
    </xf>
    <xf numFmtId="43" fontId="9" fillId="0" borderId="39" xfId="53" applyFont="1" applyFill="1" applyBorder="1" applyAlignment="1">
      <alignment horizontal="right" vertical="center"/>
    </xf>
    <xf numFmtId="0" fontId="9" fillId="0" borderId="39" xfId="0" applyFont="1" applyFill="1" applyBorder="1" applyAlignment="1">
      <alignment horizontal="right" vertical="center" wrapText="1"/>
    </xf>
    <xf numFmtId="0" fontId="9" fillId="0" borderId="44" xfId="0" applyFont="1" applyFill="1" applyBorder="1" applyAlignment="1">
      <alignment horizontal="right" vertical="center" wrapText="1"/>
    </xf>
    <xf numFmtId="173" fontId="9" fillId="0" borderId="39" xfId="61" applyNumberFormat="1" applyFont="1" applyFill="1" applyBorder="1" applyAlignment="1">
      <alignment horizontal="right" vertical="center"/>
      <protection/>
    </xf>
    <xf numFmtId="10" fontId="9" fillId="0" borderId="39" xfId="61" applyNumberFormat="1" applyFont="1" applyFill="1" applyBorder="1" applyAlignment="1">
      <alignment horizontal="right" vertical="center"/>
      <protection/>
    </xf>
    <xf numFmtId="43" fontId="9" fillId="0" borderId="39" xfId="53" applyNumberFormat="1" applyFont="1" applyFill="1" applyBorder="1" applyAlignment="1">
      <alignment horizontal="right" vertical="center"/>
    </xf>
    <xf numFmtId="2" fontId="9" fillId="0" borderId="44" xfId="54" applyNumberFormat="1" applyFont="1" applyFill="1" applyBorder="1" applyAlignment="1">
      <alignment horizontal="right" vertical="center"/>
    </xf>
    <xf numFmtId="0" fontId="9" fillId="0" borderId="26" xfId="0" applyFont="1" applyFill="1" applyBorder="1" applyAlignment="1">
      <alignment horizontal="left" vertical="center" wrapText="1"/>
    </xf>
    <xf numFmtId="0" fontId="9" fillId="0" borderId="36" xfId="0" applyFont="1" applyFill="1" applyBorder="1" applyAlignment="1">
      <alignment vertical="center" wrapText="1"/>
    </xf>
    <xf numFmtId="167" fontId="9" fillId="0" borderId="39" xfId="57" applyNumberFormat="1" applyFont="1" applyFill="1" applyBorder="1" applyAlignment="1">
      <alignment horizontal="right" vertical="center"/>
    </xf>
    <xf numFmtId="167" fontId="9" fillId="0" borderId="39" xfId="58" applyNumberFormat="1" applyFont="1" applyFill="1" applyBorder="1" applyAlignment="1">
      <alignment horizontal="right" vertical="center"/>
    </xf>
    <xf numFmtId="167" fontId="9" fillId="0" borderId="44" xfId="58" applyNumberFormat="1" applyFont="1" applyFill="1" applyBorder="1" applyAlignment="1">
      <alignment horizontal="right" vertical="center"/>
    </xf>
    <xf numFmtId="0" fontId="9" fillId="0" borderId="29" xfId="0" applyFont="1" applyFill="1" applyBorder="1" applyAlignment="1">
      <alignment horizontal="left" vertical="center" wrapText="1"/>
    </xf>
    <xf numFmtId="0" fontId="10" fillId="35" borderId="30" xfId="0" applyFont="1" applyFill="1" applyBorder="1" applyAlignment="1">
      <alignment horizontal="center" vertical="center" wrapText="1"/>
    </xf>
    <xf numFmtId="0" fontId="9" fillId="0" borderId="31" xfId="0" applyFont="1" applyBorder="1" applyAlignment="1">
      <alignment horizontal="right" vertical="center"/>
    </xf>
    <xf numFmtId="0" fontId="9" fillId="0" borderId="35" xfId="0" applyFont="1" applyBorder="1" applyAlignment="1">
      <alignment horizontal="right" vertical="center"/>
    </xf>
    <xf numFmtId="166" fontId="9" fillId="0" borderId="45" xfId="58" applyNumberFormat="1" applyFont="1" applyFill="1" applyBorder="1" applyAlignment="1">
      <alignment horizontal="right" vertical="center"/>
    </xf>
    <xf numFmtId="0" fontId="66" fillId="22" borderId="12" xfId="0" applyFont="1" applyFill="1" applyBorder="1" applyAlignment="1">
      <alignment horizontal="center" vertical="center" wrapText="1"/>
    </xf>
    <xf numFmtId="0" fontId="16" fillId="22" borderId="12" xfId="0" applyFont="1" applyFill="1" applyBorder="1" applyAlignment="1">
      <alignment horizontal="center" vertical="center" wrapText="1"/>
    </xf>
    <xf numFmtId="43" fontId="9" fillId="0" borderId="60" xfId="46" applyFont="1" applyFill="1" applyBorder="1" applyAlignment="1">
      <alignment horizontal="right" vertical="center"/>
    </xf>
    <xf numFmtId="43" fontId="9" fillId="0" borderId="61" xfId="46" applyFont="1" applyFill="1" applyBorder="1" applyAlignment="1">
      <alignment horizontal="right" vertical="center"/>
    </xf>
    <xf numFmtId="43" fontId="9" fillId="0" borderId="61" xfId="46" applyFont="1" applyFill="1" applyBorder="1" applyAlignment="1">
      <alignment horizontal="right" vertical="center" wrapText="1"/>
    </xf>
    <xf numFmtId="43" fontId="9" fillId="0" borderId="49" xfId="46" applyFont="1" applyFill="1" applyBorder="1" applyAlignment="1">
      <alignment horizontal="right" vertical="center" wrapText="1"/>
    </xf>
    <xf numFmtId="0" fontId="9" fillId="0" borderId="60" xfId="0" applyFont="1" applyFill="1" applyBorder="1" applyAlignment="1">
      <alignment horizontal="right" vertical="center" wrapText="1"/>
    </xf>
    <xf numFmtId="0" fontId="9" fillId="0" borderId="49" xfId="0" applyFont="1" applyFill="1" applyBorder="1" applyAlignment="1">
      <alignment horizontal="right" vertical="center" wrapText="1"/>
    </xf>
    <xf numFmtId="0" fontId="11" fillId="0" borderId="62" xfId="0" applyFont="1" applyBorder="1" applyAlignment="1">
      <alignment vertical="center"/>
    </xf>
    <xf numFmtId="0" fontId="11" fillId="0" borderId="60" xfId="0" applyFont="1" applyBorder="1" applyAlignment="1">
      <alignment vertical="center"/>
    </xf>
    <xf numFmtId="166" fontId="12" fillId="0" borderId="60" xfId="46" applyNumberFormat="1" applyFont="1" applyFill="1" applyBorder="1" applyAlignment="1">
      <alignment horizontal="right" vertical="center"/>
    </xf>
    <xf numFmtId="166" fontId="12" fillId="0" borderId="63" xfId="46" applyNumberFormat="1" applyFont="1" applyFill="1" applyBorder="1" applyAlignment="1">
      <alignment horizontal="right" vertical="center"/>
    </xf>
    <xf numFmtId="166" fontId="12" fillId="0" borderId="64" xfId="46" applyNumberFormat="1" applyFont="1" applyFill="1" applyBorder="1" applyAlignment="1">
      <alignment horizontal="right" vertical="center"/>
    </xf>
    <xf numFmtId="166" fontId="12" fillId="0" borderId="65" xfId="46" applyNumberFormat="1" applyFont="1" applyFill="1" applyBorder="1" applyAlignment="1">
      <alignment horizontal="right" vertical="center" wrapText="1"/>
    </xf>
    <xf numFmtId="43" fontId="12" fillId="0" borderId="65" xfId="46" applyNumberFormat="1" applyFont="1" applyFill="1" applyBorder="1" applyAlignment="1">
      <alignment horizontal="right" vertical="center" wrapText="1"/>
    </xf>
    <xf numFmtId="165" fontId="11" fillId="0" borderId="65" xfId="46" applyNumberFormat="1" applyFont="1" applyFill="1" applyBorder="1" applyAlignment="1">
      <alignment horizontal="right" vertical="center"/>
    </xf>
    <xf numFmtId="169" fontId="12" fillId="0" borderId="66" xfId="61" applyNumberFormat="1" applyFont="1" applyFill="1" applyBorder="1" applyAlignment="1">
      <alignment horizontal="right" vertical="center"/>
      <protection/>
    </xf>
    <xf numFmtId="0" fontId="91" fillId="36" borderId="49" xfId="0" applyFont="1" applyFill="1" applyBorder="1" applyAlignment="1">
      <alignment horizontal="center" vertical="center"/>
    </xf>
    <xf numFmtId="0" fontId="24" fillId="0" borderId="62" xfId="0" applyFont="1" applyBorder="1" applyAlignment="1">
      <alignment horizontal="right" vertical="center" wrapText="1"/>
    </xf>
    <xf numFmtId="3" fontId="24" fillId="0" borderId="61" xfId="0" applyNumberFormat="1" applyFont="1" applyBorder="1" applyAlignment="1">
      <alignment vertical="center" wrapText="1"/>
    </xf>
    <xf numFmtId="0" fontId="24" fillId="0" borderId="61" xfId="0" applyFont="1" applyBorder="1" applyAlignment="1">
      <alignment vertical="center" wrapText="1"/>
    </xf>
    <xf numFmtId="0" fontId="24" fillId="0" borderId="61" xfId="0" applyFont="1" applyBorder="1" applyAlignment="1">
      <alignment horizontal="right" vertical="center" wrapText="1"/>
    </xf>
    <xf numFmtId="0" fontId="89" fillId="22" borderId="49" xfId="0" applyFont="1" applyFill="1" applyBorder="1" applyAlignment="1">
      <alignment horizontal="center" vertical="center"/>
    </xf>
    <xf numFmtId="3" fontId="18" fillId="0" borderId="67" xfId="53" applyNumberFormat="1" applyFont="1" applyFill="1" applyBorder="1" applyAlignment="1">
      <alignment horizontal="right" vertical="center"/>
    </xf>
    <xf numFmtId="0" fontId="21" fillId="0" borderId="65" xfId="0" applyNumberFormat="1" applyFont="1" applyFill="1" applyBorder="1" applyAlignment="1">
      <alignment horizontal="right" vertical="center"/>
    </xf>
    <xf numFmtId="3" fontId="18" fillId="0" borderId="65" xfId="53" applyNumberFormat="1" applyFont="1" applyFill="1" applyBorder="1" applyAlignment="1">
      <alignment horizontal="right" vertical="center"/>
    </xf>
    <xf numFmtId="1" fontId="21" fillId="0" borderId="65" xfId="0" applyNumberFormat="1" applyFont="1" applyFill="1" applyBorder="1" applyAlignment="1">
      <alignment horizontal="right" vertical="center"/>
    </xf>
    <xf numFmtId="0" fontId="21" fillId="0" borderId="65" xfId="0" applyNumberFormat="1" applyFont="1" applyFill="1" applyBorder="1" applyAlignment="1">
      <alignment horizontal="right" vertical="center" wrapText="1"/>
    </xf>
    <xf numFmtId="3" fontId="21" fillId="0" borderId="65" xfId="0" applyNumberFormat="1" applyFont="1" applyFill="1" applyBorder="1" applyAlignment="1">
      <alignment horizontal="right" vertical="center"/>
    </xf>
    <xf numFmtId="0" fontId="89" fillId="22" borderId="68" xfId="0" applyFont="1" applyFill="1" applyBorder="1" applyAlignment="1">
      <alignment horizontal="center" vertical="center"/>
    </xf>
    <xf numFmtId="3" fontId="21" fillId="0" borderId="12" xfId="0" applyNumberFormat="1" applyFont="1" applyFill="1" applyBorder="1" applyAlignment="1">
      <alignment horizontal="right" vertical="center"/>
    </xf>
    <xf numFmtId="0" fontId="66" fillId="36" borderId="49" xfId="0" applyFont="1" applyFill="1" applyBorder="1" applyAlignment="1">
      <alignment horizontal="center" vertical="center"/>
    </xf>
    <xf numFmtId="166" fontId="9" fillId="0" borderId="67" xfId="46" applyNumberFormat="1" applyFont="1" applyFill="1" applyBorder="1" applyAlignment="1">
      <alignment horizontal="right" vertical="center"/>
    </xf>
    <xf numFmtId="166" fontId="9" fillId="0" borderId="65" xfId="46" applyNumberFormat="1" applyFont="1" applyFill="1" applyBorder="1" applyAlignment="1">
      <alignment horizontal="right" vertical="center"/>
    </xf>
    <xf numFmtId="166" fontId="9" fillId="0" borderId="69" xfId="46" applyNumberFormat="1" applyFont="1" applyFill="1" applyBorder="1" applyAlignment="1">
      <alignment horizontal="right" vertical="center"/>
    </xf>
    <xf numFmtId="166" fontId="9" fillId="0" borderId="63" xfId="46" applyNumberFormat="1" applyFont="1" applyFill="1" applyBorder="1" applyAlignment="1">
      <alignment horizontal="right" vertical="center" wrapText="1"/>
    </xf>
    <xf numFmtId="0" fontId="66" fillId="22" borderId="49" xfId="0" applyFont="1" applyFill="1" applyBorder="1" applyAlignment="1">
      <alignment horizontal="center" vertical="center"/>
    </xf>
    <xf numFmtId="3" fontId="9" fillId="0" borderId="70" xfId="54" applyNumberFormat="1" applyFont="1" applyFill="1" applyBorder="1" applyAlignment="1" applyProtection="1">
      <alignment horizontal="right" vertical="center" wrapText="1"/>
      <protection locked="0"/>
    </xf>
    <xf numFmtId="3" fontId="9" fillId="0" borderId="69" xfId="54" applyNumberFormat="1" applyFont="1" applyFill="1" applyBorder="1" applyAlignment="1" applyProtection="1">
      <alignment horizontal="right" vertical="center" wrapText="1"/>
      <protection locked="0"/>
    </xf>
    <xf numFmtId="3" fontId="9" fillId="0" borderId="63" xfId="54" applyNumberFormat="1" applyFont="1" applyFill="1" applyBorder="1" applyAlignment="1" applyProtection="1">
      <alignment horizontal="right" vertical="center" wrapText="1"/>
      <protection locked="0"/>
    </xf>
    <xf numFmtId="166" fontId="9" fillId="0" borderId="69" xfId="54" applyNumberFormat="1" applyFont="1" applyFill="1" applyBorder="1" applyAlignment="1" applyProtection="1">
      <alignment horizontal="right" vertical="center" wrapText="1"/>
      <protection locked="0"/>
    </xf>
    <xf numFmtId="0" fontId="93" fillId="22" borderId="49" xfId="0" applyFont="1" applyFill="1" applyBorder="1" applyAlignment="1">
      <alignment horizontal="center" vertical="center"/>
    </xf>
    <xf numFmtId="0" fontId="9" fillId="0" borderId="64" xfId="0" applyFont="1" applyFill="1" applyBorder="1" applyAlignment="1">
      <alignment horizontal="right" vertical="center" wrapText="1"/>
    </xf>
    <xf numFmtId="0" fontId="9" fillId="0" borderId="65" xfId="0" applyFont="1" applyFill="1" applyBorder="1" applyAlignment="1">
      <alignment horizontal="right" vertical="center" wrapText="1"/>
    </xf>
    <xf numFmtId="4" fontId="9" fillId="0" borderId="66" xfId="0" applyNumberFormat="1" applyFont="1" applyBorder="1" applyAlignment="1">
      <alignment horizontal="right" vertical="center"/>
    </xf>
    <xf numFmtId="0" fontId="9" fillId="37" borderId="64" xfId="0" applyFont="1" applyFill="1" applyBorder="1" applyAlignment="1">
      <alignment horizontal="right" vertical="center" wrapText="1"/>
    </xf>
    <xf numFmtId="0" fontId="9" fillId="37" borderId="65" xfId="0" applyFont="1" applyFill="1" applyBorder="1" applyAlignment="1">
      <alignment horizontal="right" vertical="center" wrapText="1"/>
    </xf>
    <xf numFmtId="171" fontId="9" fillId="0" borderId="65" xfId="61" applyNumberFormat="1" applyFont="1" applyFill="1" applyBorder="1" applyAlignment="1">
      <alignment horizontal="right" vertical="center" wrapText="1"/>
      <protection/>
    </xf>
    <xf numFmtId="185" fontId="9" fillId="0" borderId="65" xfId="61" applyNumberFormat="1" applyFont="1" applyFill="1" applyBorder="1" applyAlignment="1">
      <alignment horizontal="right" vertical="center" wrapText="1"/>
      <protection/>
    </xf>
    <xf numFmtId="43" fontId="9" fillId="0" borderId="64" xfId="53" applyNumberFormat="1" applyFont="1" applyFill="1" applyBorder="1" applyAlignment="1">
      <alignment horizontal="right" vertical="center"/>
    </xf>
    <xf numFmtId="166" fontId="9" fillId="0" borderId="69" xfId="53" applyNumberFormat="1" applyFont="1" applyFill="1" applyBorder="1" applyAlignment="1">
      <alignment horizontal="right" vertical="center" wrapText="1"/>
    </xf>
    <xf numFmtId="166" fontId="9" fillId="0" borderId="66" xfId="53" applyNumberFormat="1" applyFont="1" applyFill="1" applyBorder="1" applyAlignment="1">
      <alignment horizontal="right" vertical="center" wrapText="1"/>
    </xf>
    <xf numFmtId="171" fontId="9" fillId="0" borderId="66" xfId="61" applyNumberFormat="1" applyFont="1" applyFill="1" applyBorder="1" applyAlignment="1">
      <alignment horizontal="right" vertical="center" wrapText="1"/>
      <protection/>
    </xf>
    <xf numFmtId="3" fontId="9" fillId="0" borderId="12" xfId="54" applyNumberFormat="1" applyFont="1" applyFill="1" applyBorder="1" applyAlignment="1" applyProtection="1">
      <alignment horizontal="right" vertical="center" wrapText="1"/>
      <protection locked="0"/>
    </xf>
    <xf numFmtId="166" fontId="9" fillId="0" borderId="12" xfId="54" applyNumberFormat="1" applyFont="1" applyFill="1" applyBorder="1" applyAlignment="1" applyProtection="1">
      <alignment horizontal="right" vertical="center" wrapText="1"/>
      <protection locked="0"/>
    </xf>
    <xf numFmtId="0" fontId="93" fillId="36" borderId="49" xfId="0" applyFont="1" applyFill="1" applyBorder="1" applyAlignment="1">
      <alignment horizontal="center" vertical="center"/>
    </xf>
    <xf numFmtId="2" fontId="9" fillId="0" borderId="64" xfId="0" applyNumberFormat="1" applyFont="1" applyFill="1" applyBorder="1" applyAlignment="1">
      <alignment horizontal="right" vertical="center"/>
    </xf>
    <xf numFmtId="0" fontId="9" fillId="0" borderId="65" xfId="0" applyFont="1" applyFill="1" applyBorder="1" applyAlignment="1">
      <alignment horizontal="right" vertical="center"/>
    </xf>
    <xf numFmtId="167" fontId="9" fillId="0" borderId="66" xfId="58" applyNumberFormat="1" applyFont="1" applyBorder="1" applyAlignment="1">
      <alignment horizontal="right" vertical="center" wrapText="1"/>
    </xf>
    <xf numFmtId="167" fontId="9" fillId="0" borderId="64" xfId="58" applyNumberFormat="1" applyFont="1" applyFill="1" applyBorder="1" applyAlignment="1">
      <alignment horizontal="right" vertical="center"/>
    </xf>
    <xf numFmtId="0" fontId="9" fillId="0" borderId="63" xfId="0" applyFont="1" applyBorder="1" applyAlignment="1">
      <alignment horizontal="right" vertical="center"/>
    </xf>
    <xf numFmtId="0" fontId="9" fillId="0" borderId="61" xfId="0" applyFont="1" applyBorder="1" applyAlignment="1">
      <alignment horizontal="right" vertical="center"/>
    </xf>
    <xf numFmtId="166" fontId="9" fillId="0" borderId="63" xfId="46" applyNumberFormat="1" applyFont="1" applyBorder="1" applyAlignment="1">
      <alignment horizontal="right" vertical="center"/>
    </xf>
    <xf numFmtId="1" fontId="7" fillId="0" borderId="61" xfId="75" applyNumberFormat="1" applyFont="1" applyBorder="1" applyAlignment="1">
      <alignment horizontal="right" vertical="center"/>
    </xf>
    <xf numFmtId="1" fontId="78" fillId="0" borderId="61" xfId="0" applyNumberFormat="1" applyFont="1" applyBorder="1" applyAlignment="1">
      <alignment horizontal="right" vertical="center"/>
    </xf>
    <xf numFmtId="0" fontId="78" fillId="0" borderId="61" xfId="0" applyFont="1" applyBorder="1" applyAlignment="1">
      <alignment horizontal="right" vertical="center"/>
    </xf>
    <xf numFmtId="0" fontId="78" fillId="0" borderId="49" xfId="0" applyFont="1" applyBorder="1" applyAlignment="1">
      <alignment horizontal="right" vertical="center"/>
    </xf>
    <xf numFmtId="166" fontId="78" fillId="0" borderId="61" xfId="46" applyNumberFormat="1" applyFont="1" applyBorder="1" applyAlignment="1">
      <alignment horizontal="right" vertical="center"/>
    </xf>
    <xf numFmtId="166" fontId="78" fillId="0" borderId="49" xfId="46" applyNumberFormat="1" applyFont="1" applyBorder="1" applyAlignment="1">
      <alignment horizontal="right" vertical="center"/>
    </xf>
    <xf numFmtId="0" fontId="93" fillId="22" borderId="68" xfId="0" applyFont="1" applyFill="1" applyBorder="1" applyAlignment="1">
      <alignment horizontal="center" vertical="center"/>
    </xf>
    <xf numFmtId="166" fontId="78" fillId="0" borderId="64" xfId="56" applyNumberFormat="1" applyFont="1" applyFill="1" applyBorder="1" applyAlignment="1">
      <alignment horizontal="right" vertical="center"/>
    </xf>
    <xf numFmtId="166" fontId="78" fillId="0" borderId="65" xfId="56" applyNumberFormat="1" applyFont="1" applyFill="1" applyBorder="1" applyAlignment="1">
      <alignment horizontal="right" vertical="center"/>
    </xf>
    <xf numFmtId="43" fontId="9" fillId="0" borderId="66" xfId="46" applyFont="1" applyFill="1" applyBorder="1" applyAlignment="1">
      <alignment horizontal="right" vertical="center" wrapText="1"/>
    </xf>
    <xf numFmtId="0" fontId="78" fillId="0" borderId="0" xfId="0" applyFont="1" applyBorder="1" applyAlignment="1">
      <alignment vertical="top"/>
    </xf>
    <xf numFmtId="0" fontId="78" fillId="0" borderId="0" xfId="0" applyFont="1" applyBorder="1" applyAlignment="1">
      <alignment/>
    </xf>
    <xf numFmtId="0" fontId="35" fillId="33" borderId="23" xfId="0" applyFont="1" applyFill="1" applyBorder="1" applyAlignment="1">
      <alignment horizontal="left" vertical="center" wrapText="1"/>
    </xf>
    <xf numFmtId="0" fontId="5" fillId="0" borderId="71" xfId="0" applyFont="1" applyFill="1" applyBorder="1" applyAlignment="1">
      <alignment vertical="center" wrapText="1"/>
    </xf>
    <xf numFmtId="0" fontId="5" fillId="0" borderId="40" xfId="0" applyFont="1" applyFill="1" applyBorder="1" applyAlignment="1">
      <alignment vertical="center" wrapText="1"/>
    </xf>
    <xf numFmtId="0" fontId="78" fillId="0" borderId="0" xfId="0" applyFont="1" applyBorder="1" applyAlignment="1">
      <alignment vertical="top" wrapText="1"/>
    </xf>
    <xf numFmtId="0" fontId="95" fillId="0" borderId="0" xfId="0" applyFont="1" applyBorder="1" applyAlignment="1">
      <alignment/>
    </xf>
    <xf numFmtId="0" fontId="95" fillId="0" borderId="0" xfId="0" applyFont="1" applyFill="1" applyBorder="1" applyAlignment="1">
      <alignment/>
    </xf>
    <xf numFmtId="0" fontId="93" fillId="36" borderId="35" xfId="0" applyFont="1" applyFill="1" applyBorder="1" applyAlignment="1">
      <alignment horizontal="center" vertical="center" wrapText="1"/>
    </xf>
    <xf numFmtId="0" fontId="93" fillId="36" borderId="35" xfId="0" applyFont="1" applyFill="1" applyBorder="1" applyAlignment="1">
      <alignment horizontal="center" vertical="center"/>
    </xf>
    <xf numFmtId="0" fontId="93" fillId="36" borderId="63" xfId="0" applyFont="1" applyFill="1" applyBorder="1" applyAlignment="1">
      <alignment horizontal="center" vertical="center"/>
    </xf>
    <xf numFmtId="0" fontId="93" fillId="36" borderId="18" xfId="0" applyFont="1" applyFill="1" applyBorder="1" applyAlignment="1">
      <alignment horizontal="center" vertical="center" wrapText="1"/>
    </xf>
    <xf numFmtId="0" fontId="58" fillId="0" borderId="0" xfId="0" applyFont="1" applyFill="1" applyBorder="1" applyAlignment="1">
      <alignment/>
    </xf>
    <xf numFmtId="0" fontId="7" fillId="0" borderId="58" xfId="0" applyFont="1" applyFill="1" applyBorder="1" applyAlignment="1">
      <alignment horizontal="justify" vertical="center" wrapText="1"/>
    </xf>
    <xf numFmtId="0" fontId="9" fillId="33" borderId="22" xfId="0" applyFont="1" applyFill="1" applyBorder="1" applyAlignment="1">
      <alignment horizontal="left" vertical="center" wrapText="1"/>
    </xf>
    <xf numFmtId="0" fontId="9" fillId="0" borderId="37" xfId="0" applyFont="1" applyFill="1" applyBorder="1" applyAlignment="1">
      <alignment horizontal="justify" vertical="center" wrapText="1"/>
    </xf>
    <xf numFmtId="0" fontId="8" fillId="35" borderId="20" xfId="0" applyFont="1" applyFill="1" applyBorder="1" applyAlignment="1">
      <alignment horizontal="center" vertical="center" wrapText="1"/>
    </xf>
    <xf numFmtId="166" fontId="9" fillId="33" borderId="27" xfId="0" applyNumberFormat="1" applyFont="1" applyFill="1" applyBorder="1" applyAlignment="1">
      <alignment horizontal="right" vertical="center"/>
    </xf>
    <xf numFmtId="166" fontId="9" fillId="33" borderId="67" xfId="0" applyNumberFormat="1" applyFont="1" applyFill="1" applyBorder="1" applyAlignment="1">
      <alignment horizontal="right" vertical="center"/>
    </xf>
    <xf numFmtId="166" fontId="9" fillId="33" borderId="42" xfId="0" applyNumberFormat="1" applyFont="1" applyFill="1" applyBorder="1" applyAlignment="1">
      <alignment horizontal="right" vertical="center"/>
    </xf>
    <xf numFmtId="0" fontId="95" fillId="0" borderId="0" xfId="0" applyFont="1" applyBorder="1" applyAlignment="1">
      <alignment wrapText="1"/>
    </xf>
    <xf numFmtId="0" fontId="9" fillId="33" borderId="17" xfId="0" applyFont="1" applyFill="1" applyBorder="1" applyAlignment="1">
      <alignment horizontal="left" vertical="center" wrapText="1"/>
    </xf>
    <xf numFmtId="0" fontId="7" fillId="0" borderId="30" xfId="0" applyFont="1" applyFill="1" applyBorder="1" applyAlignment="1">
      <alignment horizontal="justify" vertical="center" wrapText="1"/>
    </xf>
    <xf numFmtId="0" fontId="9" fillId="0" borderId="35" xfId="0" applyFont="1" applyFill="1" applyBorder="1" applyAlignment="1">
      <alignment horizontal="justify" vertical="center" wrapText="1"/>
    </xf>
    <xf numFmtId="0" fontId="8" fillId="35" borderId="25" xfId="0" applyFont="1" applyFill="1" applyBorder="1" applyAlignment="1">
      <alignment horizontal="center" vertical="center" wrapText="1"/>
    </xf>
    <xf numFmtId="43" fontId="7" fillId="33" borderId="35" xfId="46" applyNumberFormat="1" applyFont="1" applyFill="1" applyBorder="1" applyAlignment="1">
      <alignment horizontal="right" vertical="center" wrapText="1"/>
    </xf>
    <xf numFmtId="43" fontId="9" fillId="33" borderId="35" xfId="0" applyNumberFormat="1" applyFont="1" applyFill="1" applyBorder="1" applyAlignment="1">
      <alignment horizontal="right" vertical="center"/>
    </xf>
    <xf numFmtId="43" fontId="9" fillId="33" borderId="63" xfId="0" applyNumberFormat="1" applyFont="1" applyFill="1" applyBorder="1" applyAlignment="1">
      <alignment horizontal="right" vertical="center"/>
    </xf>
    <xf numFmtId="43" fontId="9" fillId="33" borderId="46" xfId="0" applyNumberFormat="1" applyFont="1" applyFill="1" applyBorder="1" applyAlignment="1">
      <alignment horizontal="right" vertical="center"/>
    </xf>
    <xf numFmtId="0" fontId="95" fillId="0" borderId="0" xfId="0" applyFont="1" applyBorder="1" applyAlignment="1">
      <alignment vertical="top" wrapText="1"/>
    </xf>
    <xf numFmtId="0" fontId="95" fillId="0" borderId="0" xfId="0" applyFont="1" applyBorder="1" applyAlignment="1">
      <alignment vertical="top"/>
    </xf>
    <xf numFmtId="0" fontId="5" fillId="0" borderId="72" xfId="0" applyFont="1" applyFill="1" applyBorder="1" applyAlignment="1">
      <alignment vertical="center" wrapText="1"/>
    </xf>
    <xf numFmtId="0" fontId="5" fillId="0" borderId="73" xfId="0" applyFont="1" applyFill="1" applyBorder="1" applyAlignment="1">
      <alignment vertical="center" wrapText="1"/>
    </xf>
    <xf numFmtId="0" fontId="78" fillId="33" borderId="23" xfId="0" applyFont="1" applyFill="1" applyBorder="1" applyAlignment="1">
      <alignment horizontal="center" vertical="center"/>
    </xf>
    <xf numFmtId="0" fontId="7" fillId="0" borderId="74" xfId="0" applyFont="1" applyFill="1" applyBorder="1" applyAlignment="1">
      <alignment horizontal="justify" vertical="center" wrapText="1"/>
    </xf>
    <xf numFmtId="0" fontId="78" fillId="33" borderId="28" xfId="0" applyFont="1" applyFill="1" applyBorder="1" applyAlignment="1">
      <alignment horizontal="center" vertical="center"/>
    </xf>
    <xf numFmtId="0" fontId="7" fillId="0" borderId="21" xfId="0" applyFont="1" applyFill="1" applyBorder="1" applyAlignment="1">
      <alignment horizontal="justify" vertical="center" wrapText="1"/>
    </xf>
    <xf numFmtId="0" fontId="8"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166" fontId="7" fillId="33" borderId="54" xfId="46" applyNumberFormat="1" applyFont="1" applyFill="1" applyBorder="1" applyAlignment="1">
      <alignment horizontal="right" vertical="center" wrapText="1"/>
    </xf>
    <xf numFmtId="166" fontId="9" fillId="33" borderId="54" xfId="0" applyNumberFormat="1" applyFont="1" applyFill="1" applyBorder="1" applyAlignment="1">
      <alignment horizontal="right" vertical="center"/>
    </xf>
    <xf numFmtId="166" fontId="9" fillId="33" borderId="54" xfId="46" applyNumberFormat="1" applyFont="1" applyFill="1" applyBorder="1" applyAlignment="1">
      <alignment horizontal="right" vertical="center" wrapText="1"/>
    </xf>
    <xf numFmtId="166" fontId="9" fillId="33" borderId="55" xfId="0" applyNumberFormat="1" applyFont="1" applyFill="1" applyBorder="1" applyAlignment="1">
      <alignment horizontal="right" vertical="center"/>
    </xf>
    <xf numFmtId="43" fontId="7" fillId="33" borderId="24" xfId="46" applyNumberFormat="1" applyFont="1" applyFill="1" applyBorder="1" applyAlignment="1">
      <alignment horizontal="right" vertical="center" wrapText="1"/>
    </xf>
    <xf numFmtId="43" fontId="9" fillId="33" borderId="24" xfId="0" applyNumberFormat="1" applyFont="1" applyFill="1" applyBorder="1" applyAlignment="1">
      <alignment horizontal="right" vertical="center"/>
    </xf>
    <xf numFmtId="43" fontId="9" fillId="33" borderId="65" xfId="0" applyNumberFormat="1" applyFont="1" applyFill="1" applyBorder="1" applyAlignment="1">
      <alignment horizontal="right" vertical="center"/>
    </xf>
    <xf numFmtId="43" fontId="9" fillId="33" borderId="43" xfId="0" applyNumberFormat="1" applyFont="1" applyFill="1" applyBorder="1" applyAlignment="1">
      <alignment horizontal="right" vertical="center"/>
    </xf>
    <xf numFmtId="0" fontId="78" fillId="33" borderId="29" xfId="0" applyFont="1" applyFill="1" applyBorder="1" applyAlignment="1">
      <alignment horizontal="center" vertical="center"/>
    </xf>
    <xf numFmtId="0" fontId="9" fillId="0" borderId="30" xfId="0" applyFont="1" applyFill="1" applyBorder="1" applyAlignment="1">
      <alignment horizontal="justify" vertical="center" wrapText="1"/>
    </xf>
    <xf numFmtId="0" fontId="96" fillId="0" borderId="0" xfId="0" applyFont="1" applyBorder="1" applyAlignment="1">
      <alignment vertical="top" wrapText="1"/>
    </xf>
    <xf numFmtId="0" fontId="93" fillId="36" borderId="25" xfId="0" applyFont="1" applyFill="1" applyBorder="1" applyAlignment="1">
      <alignment horizontal="center" vertical="center" wrapText="1"/>
    </xf>
    <xf numFmtId="0" fontId="94" fillId="0" borderId="0" xfId="0" applyFont="1" applyAlignment="1">
      <alignment horizontal="right" vertical="top" wrapText="1"/>
    </xf>
    <xf numFmtId="0" fontId="31" fillId="33" borderId="0" xfId="0" applyFont="1" applyFill="1" applyBorder="1" applyAlignment="1">
      <alignment horizontal="left" vertical="center"/>
    </xf>
    <xf numFmtId="0" fontId="97" fillId="36" borderId="13" xfId="0" applyFont="1" applyFill="1" applyBorder="1" applyAlignment="1">
      <alignment horizontal="left" vertical="center" wrapText="1"/>
    </xf>
    <xf numFmtId="0" fontId="97" fillId="36" borderId="14" xfId="0" applyFont="1" applyFill="1" applyBorder="1" applyAlignment="1">
      <alignment horizontal="left" vertical="center" wrapText="1"/>
    </xf>
    <xf numFmtId="0" fontId="97" fillId="36" borderId="47" xfId="0" applyFont="1" applyFill="1" applyBorder="1" applyAlignment="1">
      <alignment horizontal="left" vertical="center" wrapText="1"/>
    </xf>
    <xf numFmtId="0" fontId="97" fillId="36" borderId="75" xfId="0" applyFont="1" applyFill="1" applyBorder="1" applyAlignment="1">
      <alignment horizontal="left" vertical="center" wrapText="1"/>
    </xf>
    <xf numFmtId="0" fontId="97" fillId="36" borderId="76" xfId="0" applyFont="1" applyFill="1" applyBorder="1" applyAlignment="1">
      <alignment horizontal="left" vertical="center" wrapText="1"/>
    </xf>
    <xf numFmtId="0" fontId="92" fillId="0" borderId="77" xfId="0" applyFont="1" applyBorder="1" applyAlignment="1">
      <alignment/>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66" fillId="22" borderId="26" xfId="0" applyFont="1" applyFill="1" applyBorder="1" applyAlignment="1">
      <alignment horizontal="left" vertical="center" wrapText="1"/>
    </xf>
    <xf numFmtId="0" fontId="66" fillId="22" borderId="81" xfId="0" applyFont="1" applyFill="1" applyBorder="1" applyAlignment="1">
      <alignment horizontal="left" vertical="center" wrapText="1"/>
    </xf>
    <xf numFmtId="0" fontId="66" fillId="22" borderId="82" xfId="0" applyFont="1" applyFill="1" applyBorder="1" applyAlignment="1">
      <alignment horizontal="left" vertical="center" wrapText="1"/>
    </xf>
    <xf numFmtId="0" fontId="66" fillId="22" borderId="83" xfId="0" applyFont="1" applyFill="1" applyBorder="1" applyAlignment="1">
      <alignment horizontal="center" vertical="center" wrapText="1"/>
    </xf>
    <xf numFmtId="0" fontId="66" fillId="22" borderId="52" xfId="0" applyFont="1" applyFill="1" applyBorder="1" applyAlignment="1">
      <alignment horizontal="center" vertical="center" wrapText="1"/>
    </xf>
    <xf numFmtId="0" fontId="66" fillId="22" borderId="28" xfId="0" applyFont="1" applyFill="1" applyBorder="1" applyAlignment="1">
      <alignment horizontal="center" vertical="center" wrapText="1"/>
    </xf>
    <xf numFmtId="0" fontId="66" fillId="22" borderId="84" xfId="0" applyFont="1" applyFill="1" applyBorder="1" applyAlignment="1">
      <alignment horizontal="center" vertical="center" wrapText="1"/>
    </xf>
    <xf numFmtId="0" fontId="66" fillId="22" borderId="72" xfId="0" applyFont="1" applyFill="1" applyBorder="1" applyAlignment="1">
      <alignment horizontal="center" vertical="center" wrapText="1"/>
    </xf>
    <xf numFmtId="0" fontId="97" fillId="36" borderId="28" xfId="0" applyFont="1" applyFill="1" applyBorder="1" applyAlignment="1">
      <alignment horizontal="left" vertical="center" wrapText="1"/>
    </xf>
    <xf numFmtId="0" fontId="97" fillId="36" borderId="84" xfId="0" applyFont="1" applyFill="1" applyBorder="1" applyAlignment="1">
      <alignment horizontal="left" vertical="center" wrapText="1"/>
    </xf>
    <xf numFmtId="0" fontId="97" fillId="36" borderId="72" xfId="0" applyFont="1" applyFill="1" applyBorder="1" applyAlignment="1">
      <alignment horizontal="left" vertical="center" wrapText="1"/>
    </xf>
    <xf numFmtId="0" fontId="98" fillId="33" borderId="0" xfId="0" applyFont="1" applyFill="1" applyBorder="1" applyAlignment="1">
      <alignment horizontal="left" vertical="center"/>
    </xf>
    <xf numFmtId="0" fontId="97" fillId="36" borderId="37" xfId="0" applyFont="1" applyFill="1" applyBorder="1" applyAlignment="1">
      <alignment horizontal="left" vertical="center" wrapText="1"/>
    </xf>
    <xf numFmtId="0" fontId="97" fillId="36" borderId="62" xfId="0" applyFont="1" applyFill="1" applyBorder="1" applyAlignment="1">
      <alignment horizontal="left" vertical="center" wrapText="1"/>
    </xf>
    <xf numFmtId="0" fontId="93" fillId="36" borderId="15" xfId="0" applyFont="1" applyFill="1" applyBorder="1" applyAlignment="1">
      <alignment horizontal="center" vertical="center" wrapText="1"/>
    </xf>
    <xf numFmtId="0" fontId="93" fillId="36" borderId="12" xfId="0" applyFont="1" applyFill="1" applyBorder="1" applyAlignment="1">
      <alignment horizontal="center" vertical="center" wrapText="1"/>
    </xf>
    <xf numFmtId="0" fontId="93" fillId="36" borderId="61" xfId="0" applyFont="1" applyFill="1" applyBorder="1" applyAlignment="1">
      <alignment horizontal="center" vertical="center" wrapText="1"/>
    </xf>
    <xf numFmtId="0" fontId="93" fillId="36" borderId="16" xfId="0" applyFont="1" applyFill="1" applyBorder="1" applyAlignment="1">
      <alignment horizontal="center" vertical="center" wrapText="1"/>
    </xf>
    <xf numFmtId="0" fontId="93" fillId="36" borderId="17" xfId="0" applyFont="1" applyFill="1" applyBorder="1" applyAlignment="1">
      <alignment horizontal="center" vertical="center" wrapText="1"/>
    </xf>
    <xf numFmtId="0" fontId="93" fillId="36" borderId="25" xfId="0" applyFont="1" applyFill="1" applyBorder="1" applyAlignment="1">
      <alignment horizontal="center" vertical="center" wrapText="1"/>
    </xf>
    <xf numFmtId="0" fontId="9" fillId="37" borderId="0" xfId="0" applyFont="1" applyFill="1" applyBorder="1" applyAlignment="1">
      <alignment horizontal="left" vertical="center"/>
    </xf>
    <xf numFmtId="0" fontId="6" fillId="22" borderId="13" xfId="0" applyFont="1" applyFill="1" applyBorder="1" applyAlignment="1">
      <alignment horizontal="left" vertical="center" wrapText="1"/>
    </xf>
    <xf numFmtId="0" fontId="6" fillId="22" borderId="14" xfId="0" applyFont="1" applyFill="1" applyBorder="1" applyAlignment="1">
      <alignment horizontal="left" vertical="center" wrapText="1"/>
    </xf>
    <xf numFmtId="0" fontId="6" fillId="22" borderId="47" xfId="0" applyFont="1" applyFill="1" applyBorder="1" applyAlignment="1">
      <alignment horizontal="left" vertical="center" wrapText="1"/>
    </xf>
    <xf numFmtId="0" fontId="6" fillId="22" borderId="75" xfId="0" applyFont="1" applyFill="1" applyBorder="1" applyAlignment="1">
      <alignment horizontal="left" vertical="center" wrapText="1"/>
    </xf>
    <xf numFmtId="0" fontId="66" fillId="36" borderId="76" xfId="0" applyFont="1" applyFill="1" applyBorder="1" applyAlignment="1">
      <alignment horizontal="left" vertical="center" wrapText="1"/>
    </xf>
    <xf numFmtId="0" fontId="0" fillId="0" borderId="77" xfId="0" applyFont="1" applyBorder="1" applyAlignment="1">
      <alignment/>
    </xf>
    <xf numFmtId="0" fontId="16" fillId="22" borderId="12" xfId="0" applyFont="1" applyFill="1" applyBorder="1" applyAlignment="1">
      <alignment horizontal="left" vertical="center" wrapText="1"/>
    </xf>
    <xf numFmtId="0" fontId="85" fillId="22" borderId="12" xfId="0" applyFont="1" applyFill="1" applyBorder="1" applyAlignment="1">
      <alignment horizontal="center" vertical="center" wrapText="1"/>
    </xf>
    <xf numFmtId="0" fontId="16" fillId="22" borderId="12" xfId="0" applyFont="1" applyFill="1" applyBorder="1" applyAlignment="1">
      <alignment horizontal="center" vertical="center" wrapText="1"/>
    </xf>
    <xf numFmtId="0" fontId="12" fillId="37" borderId="0" xfId="0" applyFont="1" applyFill="1" applyBorder="1" applyAlignment="1">
      <alignment horizontal="left" vertical="center"/>
    </xf>
    <xf numFmtId="0" fontId="85" fillId="22" borderId="26" xfId="0" applyFont="1" applyFill="1" applyBorder="1" applyAlignment="1">
      <alignment horizontal="center" vertical="center" wrapText="1"/>
    </xf>
    <xf numFmtId="0" fontId="85" fillId="22" borderId="81" xfId="0" applyFont="1" applyFill="1" applyBorder="1" applyAlignment="1">
      <alignment horizontal="center" vertical="center" wrapText="1"/>
    </xf>
    <xf numFmtId="0" fontId="84" fillId="0" borderId="81" xfId="0" applyFont="1" applyBorder="1" applyAlignment="1">
      <alignment horizontal="center" vertical="center" wrapText="1"/>
    </xf>
    <xf numFmtId="0" fontId="84" fillId="0" borderId="82" xfId="0" applyFont="1" applyBorder="1" applyAlignment="1">
      <alignment horizontal="center" vertical="center" wrapText="1"/>
    </xf>
    <xf numFmtId="0" fontId="12" fillId="33" borderId="0" xfId="0" applyFont="1" applyFill="1" applyBorder="1" applyAlignment="1">
      <alignment horizontal="left" vertical="center"/>
    </xf>
    <xf numFmtId="0" fontId="85" fillId="22" borderId="26" xfId="0" applyFont="1" applyFill="1" applyBorder="1" applyAlignment="1">
      <alignment horizontal="left" vertical="center" wrapText="1"/>
    </xf>
    <xf numFmtId="0" fontId="85" fillId="22" borderId="81" xfId="0" applyFont="1" applyFill="1" applyBorder="1" applyAlignment="1">
      <alignment horizontal="left" vertical="center" wrapText="1"/>
    </xf>
    <xf numFmtId="0" fontId="84" fillId="0" borderId="81" xfId="0" applyFont="1" applyBorder="1" applyAlignment="1">
      <alignment horizontal="left" vertical="center" wrapText="1"/>
    </xf>
    <xf numFmtId="0" fontId="84" fillId="0" borderId="82" xfId="0" applyFont="1" applyBorder="1" applyAlignment="1">
      <alignment horizontal="left" vertical="center" wrapText="1"/>
    </xf>
    <xf numFmtId="0" fontId="85" fillId="22" borderId="28" xfId="0" applyFont="1" applyFill="1" applyBorder="1" applyAlignment="1">
      <alignment horizontal="left" vertical="center" wrapText="1"/>
    </xf>
    <xf numFmtId="0" fontId="85" fillId="22" borderId="84" xfId="0" applyFont="1" applyFill="1" applyBorder="1" applyAlignment="1">
      <alignment horizontal="left" vertical="center" wrapText="1"/>
    </xf>
    <xf numFmtId="0" fontId="84" fillId="0" borderId="84" xfId="0" applyFont="1" applyBorder="1" applyAlignment="1">
      <alignment horizontal="left" vertical="center" wrapText="1"/>
    </xf>
    <xf numFmtId="0" fontId="84" fillId="0" borderId="72" xfId="0" applyFont="1" applyBorder="1" applyAlignment="1">
      <alignment horizontal="left" vertical="center" wrapText="1"/>
    </xf>
    <xf numFmtId="0" fontId="85" fillId="22" borderId="28" xfId="0" applyFont="1" applyFill="1" applyBorder="1" applyAlignment="1">
      <alignment horizontal="center" vertical="center" wrapText="1"/>
    </xf>
    <xf numFmtId="0" fontId="87" fillId="22" borderId="84" xfId="0" applyFont="1" applyFill="1" applyBorder="1" applyAlignment="1">
      <alignment horizontal="center" vertical="center" wrapText="1"/>
    </xf>
    <xf numFmtId="0" fontId="84" fillId="0" borderId="84" xfId="0" applyFont="1" applyBorder="1" applyAlignment="1">
      <alignment horizontal="center" vertical="center" wrapText="1"/>
    </xf>
    <xf numFmtId="0" fontId="84" fillId="0" borderId="72" xfId="0" applyFont="1" applyBorder="1" applyAlignment="1">
      <alignment horizontal="center" vertical="center" wrapText="1"/>
    </xf>
    <xf numFmtId="0" fontId="85" fillId="22" borderId="29" xfId="0" applyFont="1" applyFill="1" applyBorder="1" applyAlignment="1">
      <alignment horizontal="center" vertical="center" wrapText="1"/>
    </xf>
    <xf numFmtId="0" fontId="85" fillId="22" borderId="30" xfId="0" applyFont="1" applyFill="1" applyBorder="1" applyAlignment="1">
      <alignment horizontal="center" vertical="center" wrapText="1"/>
    </xf>
    <xf numFmtId="0" fontId="85" fillId="22" borderId="32" xfId="0" applyFont="1" applyFill="1" applyBorder="1" applyAlignment="1">
      <alignment horizontal="center" vertical="center" wrapText="1"/>
    </xf>
    <xf numFmtId="0" fontId="85" fillId="22" borderId="85" xfId="0" applyFont="1" applyFill="1" applyBorder="1" applyAlignment="1">
      <alignment horizontal="center" vertical="center" wrapText="1"/>
    </xf>
    <xf numFmtId="0" fontId="85" fillId="22" borderId="86" xfId="0" applyFont="1" applyFill="1" applyBorder="1" applyAlignment="1">
      <alignment horizontal="center" vertical="center" wrapText="1"/>
    </xf>
    <xf numFmtId="0" fontId="85" fillId="22" borderId="33" xfId="0" applyFont="1" applyFill="1" applyBorder="1" applyAlignment="1">
      <alignment horizontal="center" vertical="center" wrapText="1"/>
    </xf>
    <xf numFmtId="0" fontId="84" fillId="0" borderId="87" xfId="0" applyFont="1" applyBorder="1" applyAlignment="1">
      <alignment horizontal="left" vertical="center" wrapText="1"/>
    </xf>
    <xf numFmtId="0" fontId="84" fillId="0" borderId="35" xfId="0" applyFont="1" applyBorder="1" applyAlignment="1">
      <alignment horizontal="left" vertical="center" wrapText="1"/>
    </xf>
    <xf numFmtId="0" fontId="84" fillId="0" borderId="63" xfId="0" applyFont="1" applyBorder="1" applyAlignment="1">
      <alignment horizontal="left" vertical="center" wrapText="1"/>
    </xf>
    <xf numFmtId="0" fontId="84" fillId="0" borderId="46" xfId="0" applyFont="1" applyBorder="1" applyAlignment="1">
      <alignment horizontal="left" vertical="center" wrapText="1"/>
    </xf>
    <xf numFmtId="0" fontId="11" fillId="0" borderId="47"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5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4" fillId="35" borderId="52" xfId="0" applyFont="1" applyFill="1" applyBorder="1" applyAlignment="1">
      <alignment horizontal="center" vertical="center" wrapText="1"/>
    </xf>
    <xf numFmtId="0" fontId="14" fillId="35" borderId="35"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88"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4" fillId="35" borderId="38"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25" fillId="0" borderId="87" xfId="0" applyFont="1" applyBorder="1" applyAlignment="1">
      <alignment horizontal="left" vertical="center" wrapText="1"/>
    </xf>
    <xf numFmtId="0" fontId="25" fillId="0" borderId="35" xfId="0" applyFont="1" applyBorder="1" applyAlignment="1">
      <alignment horizontal="left" vertical="center" wrapText="1"/>
    </xf>
    <xf numFmtId="0" fontId="25" fillId="0" borderId="63" xfId="0" applyFont="1" applyBorder="1" applyAlignment="1">
      <alignment horizontal="left" vertical="center" wrapText="1"/>
    </xf>
    <xf numFmtId="0" fontId="25" fillId="0" borderId="46" xfId="0" applyFont="1" applyBorder="1" applyAlignment="1">
      <alignment horizontal="left" vertical="center" wrapText="1"/>
    </xf>
    <xf numFmtId="0" fontId="12" fillId="33" borderId="51" xfId="0" applyFont="1" applyFill="1" applyBorder="1" applyAlignment="1">
      <alignment horizontal="left" vertical="center"/>
    </xf>
    <xf numFmtId="0" fontId="91" fillId="36" borderId="26" xfId="0" applyFont="1" applyFill="1" applyBorder="1" applyAlignment="1">
      <alignment horizontal="left" vertical="center" wrapText="1"/>
    </xf>
    <xf numFmtId="0" fontId="91" fillId="36" borderId="81" xfId="0" applyFont="1" applyFill="1" applyBorder="1" applyAlignment="1">
      <alignment horizontal="left" vertical="center" wrapText="1"/>
    </xf>
    <xf numFmtId="0" fontId="99" fillId="36" borderId="81" xfId="0" applyFont="1" applyFill="1" applyBorder="1" applyAlignment="1">
      <alignment horizontal="left" vertical="center" wrapText="1"/>
    </xf>
    <xf numFmtId="0" fontId="99" fillId="36" borderId="82" xfId="0" applyFont="1" applyFill="1" applyBorder="1" applyAlignment="1">
      <alignment horizontal="left" vertical="center" wrapText="1"/>
    </xf>
    <xf numFmtId="0" fontId="91" fillId="36" borderId="28" xfId="0" applyFont="1" applyFill="1" applyBorder="1" applyAlignment="1">
      <alignment horizontal="left" vertical="center" wrapText="1"/>
    </xf>
    <xf numFmtId="0" fontId="91" fillId="36" borderId="84" xfId="0" applyFont="1" applyFill="1" applyBorder="1" applyAlignment="1">
      <alignment horizontal="left" vertical="center" wrapText="1"/>
    </xf>
    <xf numFmtId="0" fontId="99" fillId="36" borderId="84" xfId="0" applyFont="1" applyFill="1" applyBorder="1" applyAlignment="1">
      <alignment horizontal="left" vertical="center" wrapText="1"/>
    </xf>
    <xf numFmtId="0" fontId="99" fillId="36" borderId="72" xfId="0" applyFont="1" applyFill="1" applyBorder="1" applyAlignment="1">
      <alignment horizontal="left" vertical="center" wrapText="1"/>
    </xf>
    <xf numFmtId="0" fontId="91" fillId="36" borderId="28" xfId="0" applyFont="1" applyFill="1" applyBorder="1" applyAlignment="1">
      <alignment horizontal="center" vertical="center" wrapText="1"/>
    </xf>
    <xf numFmtId="0" fontId="99" fillId="36" borderId="84" xfId="0" applyFont="1" applyFill="1" applyBorder="1" applyAlignment="1">
      <alignment/>
    </xf>
    <xf numFmtId="0" fontId="99" fillId="36" borderId="72" xfId="0" applyFont="1" applyFill="1" applyBorder="1" applyAlignment="1">
      <alignment/>
    </xf>
    <xf numFmtId="0" fontId="91" fillId="36" borderId="29" xfId="0" applyFont="1" applyFill="1" applyBorder="1" applyAlignment="1">
      <alignment horizontal="center" vertical="center" wrapText="1"/>
    </xf>
    <xf numFmtId="0" fontId="91" fillId="36" borderId="30" xfId="0" applyFont="1" applyFill="1" applyBorder="1" applyAlignment="1">
      <alignment horizontal="center" vertical="center" wrapText="1"/>
    </xf>
    <xf numFmtId="0" fontId="91" fillId="36" borderId="32" xfId="0" applyFont="1" applyFill="1" applyBorder="1" applyAlignment="1">
      <alignment horizontal="center" vertical="center" wrapText="1"/>
    </xf>
    <xf numFmtId="0" fontId="91" fillId="36" borderId="85" xfId="0" applyFont="1" applyFill="1" applyBorder="1" applyAlignment="1">
      <alignment horizontal="center" vertical="center" wrapText="1"/>
    </xf>
    <xf numFmtId="0" fontId="91" fillId="36" borderId="86" xfId="0" applyFont="1" applyFill="1" applyBorder="1" applyAlignment="1">
      <alignment horizontal="center" vertical="center" wrapText="1"/>
    </xf>
    <xf numFmtId="0" fontId="91" fillId="36" borderId="33" xfId="0" applyFont="1" applyFill="1" applyBorder="1" applyAlignment="1">
      <alignment horizontal="center" vertical="center" wrapText="1"/>
    </xf>
    <xf numFmtId="0" fontId="25" fillId="0" borderId="58" xfId="0" applyFont="1" applyBorder="1" applyAlignment="1">
      <alignment horizontal="left" vertical="center" wrapText="1"/>
    </xf>
    <xf numFmtId="0" fontId="25" fillId="0" borderId="50" xfId="0" applyFont="1" applyBorder="1" applyAlignment="1">
      <alignment horizontal="left" vertical="center" wrapText="1"/>
    </xf>
    <xf numFmtId="0" fontId="25" fillId="0" borderId="69" xfId="0" applyFont="1" applyBorder="1" applyAlignment="1">
      <alignment horizontal="left" vertical="center" wrapText="1"/>
    </xf>
    <xf numFmtId="0" fontId="25" fillId="0" borderId="89" xfId="0" applyFont="1" applyBorder="1" applyAlignment="1">
      <alignment horizontal="left" vertical="center" wrapText="1"/>
    </xf>
    <xf numFmtId="0" fontId="12" fillId="37" borderId="78" xfId="0" applyFont="1" applyFill="1" applyBorder="1" applyAlignment="1">
      <alignment horizontal="left" vertical="center"/>
    </xf>
    <xf numFmtId="0" fontId="12" fillId="37" borderId="79" xfId="0" applyFont="1" applyFill="1" applyBorder="1" applyAlignment="1">
      <alignment horizontal="left" vertical="center"/>
    </xf>
    <xf numFmtId="0" fontId="85" fillId="36" borderId="13" xfId="0" applyFont="1" applyFill="1" applyBorder="1" applyAlignment="1">
      <alignment horizontal="left" vertical="center" wrapText="1"/>
    </xf>
    <xf numFmtId="0" fontId="85" fillId="36" borderId="14" xfId="0" applyFont="1" applyFill="1" applyBorder="1" applyAlignment="1">
      <alignment horizontal="left" vertical="center" wrapText="1"/>
    </xf>
    <xf numFmtId="0" fontId="85" fillId="36" borderId="76" xfId="0" applyFont="1" applyFill="1" applyBorder="1" applyAlignment="1">
      <alignment horizontal="left" vertical="center" wrapText="1"/>
    </xf>
    <xf numFmtId="0" fontId="84" fillId="0" borderId="77" xfId="0" applyFont="1" applyBorder="1" applyAlignment="1">
      <alignment/>
    </xf>
    <xf numFmtId="0" fontId="12" fillId="0" borderId="78" xfId="0" applyFont="1" applyFill="1" applyBorder="1" applyAlignment="1">
      <alignment horizontal="left" vertical="center" wrapText="1"/>
    </xf>
    <xf numFmtId="0" fontId="12" fillId="0" borderId="79"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73"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89" fillId="22" borderId="26" xfId="0" applyFont="1" applyFill="1" applyBorder="1" applyAlignment="1">
      <alignment horizontal="left" vertical="center" wrapText="1"/>
    </xf>
    <xf numFmtId="0" fontId="89" fillId="22" borderId="81" xfId="0" applyFont="1" applyFill="1" applyBorder="1" applyAlignment="1">
      <alignment horizontal="left" vertical="center" wrapText="1"/>
    </xf>
    <xf numFmtId="0" fontId="88" fillId="0" borderId="81" xfId="0" applyFont="1" applyBorder="1" applyAlignment="1">
      <alignment horizontal="left" vertical="center" wrapText="1"/>
    </xf>
    <xf numFmtId="0" fontId="88" fillId="0" borderId="81" xfId="0" applyFont="1" applyBorder="1" applyAlignment="1">
      <alignment vertical="center"/>
    </xf>
    <xf numFmtId="0" fontId="88" fillId="0" borderId="82" xfId="0" applyFont="1" applyBorder="1" applyAlignment="1">
      <alignment vertical="center"/>
    </xf>
    <xf numFmtId="0" fontId="21" fillId="33" borderId="0" xfId="0" applyFont="1" applyFill="1" applyBorder="1" applyAlignment="1">
      <alignment horizontal="left" vertical="center"/>
    </xf>
    <xf numFmtId="0" fontId="89" fillId="22" borderId="28" xfId="0" applyFont="1" applyFill="1" applyBorder="1" applyAlignment="1">
      <alignment horizontal="left" vertical="center" wrapText="1"/>
    </xf>
    <xf numFmtId="0" fontId="89" fillId="22" borderId="84" xfId="0" applyFont="1" applyFill="1" applyBorder="1" applyAlignment="1">
      <alignment horizontal="left" vertical="center" wrapText="1"/>
    </xf>
    <xf numFmtId="0" fontId="88" fillId="0" borderId="84" xfId="0" applyFont="1" applyBorder="1" applyAlignment="1">
      <alignment horizontal="left" vertical="center" wrapText="1"/>
    </xf>
    <xf numFmtId="0" fontId="88" fillId="0" borderId="84" xfId="0" applyFont="1" applyBorder="1" applyAlignment="1">
      <alignment vertical="center"/>
    </xf>
    <xf numFmtId="0" fontId="88" fillId="0" borderId="72" xfId="0" applyFont="1" applyBorder="1" applyAlignment="1">
      <alignment vertical="center"/>
    </xf>
    <xf numFmtId="0" fontId="89" fillId="22" borderId="28" xfId="0" applyFont="1" applyFill="1" applyBorder="1" applyAlignment="1">
      <alignment horizontal="center" vertical="center" wrapText="1"/>
    </xf>
    <xf numFmtId="0" fontId="89" fillId="22" borderId="84" xfId="0" applyFont="1" applyFill="1" applyBorder="1" applyAlignment="1">
      <alignment horizontal="center" vertical="center" wrapText="1"/>
    </xf>
    <xf numFmtId="0" fontId="88" fillId="0" borderId="84" xfId="0" applyFont="1" applyBorder="1" applyAlignment="1">
      <alignment horizontal="center" vertical="center" wrapText="1"/>
    </xf>
    <xf numFmtId="0" fontId="88" fillId="0" borderId="84" xfId="0" applyFont="1" applyBorder="1" applyAlignment="1">
      <alignment horizontal="center" vertical="center"/>
    </xf>
    <xf numFmtId="0" fontId="88" fillId="0" borderId="72" xfId="0" applyFont="1" applyBorder="1" applyAlignment="1">
      <alignment horizontal="center" vertical="center"/>
    </xf>
    <xf numFmtId="0" fontId="89" fillId="22" borderId="29" xfId="0" applyFont="1" applyFill="1" applyBorder="1" applyAlignment="1">
      <alignment horizontal="center" vertical="center" wrapText="1"/>
    </xf>
    <xf numFmtId="0" fontId="89" fillId="22" borderId="30" xfId="0" applyFont="1" applyFill="1" applyBorder="1" applyAlignment="1">
      <alignment horizontal="center" vertical="center" wrapText="1"/>
    </xf>
    <xf numFmtId="0" fontId="9" fillId="33" borderId="51" xfId="0" applyFont="1" applyFill="1" applyBorder="1" applyAlignment="1">
      <alignment horizontal="left" vertical="center"/>
    </xf>
    <xf numFmtId="0" fontId="66" fillId="36" borderId="26" xfId="0" applyFont="1" applyFill="1" applyBorder="1" applyAlignment="1">
      <alignment horizontal="left" vertical="center" wrapText="1"/>
    </xf>
    <xf numFmtId="0" fontId="66" fillId="36" borderId="81" xfId="0" applyFont="1" applyFill="1" applyBorder="1" applyAlignment="1">
      <alignment horizontal="left" vertical="center" wrapText="1"/>
    </xf>
    <xf numFmtId="0" fontId="0" fillId="36" borderId="81" xfId="0" applyFont="1" applyFill="1" applyBorder="1" applyAlignment="1">
      <alignment horizontal="left" vertical="center" wrapText="1"/>
    </xf>
    <xf numFmtId="0" fontId="0" fillId="36" borderId="82" xfId="0" applyFont="1" applyFill="1" applyBorder="1" applyAlignment="1">
      <alignment horizontal="left" vertical="center" wrapText="1"/>
    </xf>
    <xf numFmtId="0" fontId="66" fillId="36" borderId="28" xfId="0" applyFont="1" applyFill="1" applyBorder="1" applyAlignment="1">
      <alignment horizontal="left" vertical="center" wrapText="1"/>
    </xf>
    <xf numFmtId="0" fontId="66" fillId="36" borderId="84" xfId="0" applyFont="1" applyFill="1" applyBorder="1" applyAlignment="1">
      <alignment horizontal="left" vertical="center" wrapText="1"/>
    </xf>
    <xf numFmtId="0" fontId="0" fillId="36" borderId="84"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66" fillId="36" borderId="28" xfId="0" applyFont="1" applyFill="1" applyBorder="1" applyAlignment="1">
      <alignment horizontal="center" vertical="center" wrapText="1"/>
    </xf>
    <xf numFmtId="0" fontId="0" fillId="36" borderId="84" xfId="0" applyFont="1" applyFill="1" applyBorder="1" applyAlignment="1">
      <alignment/>
    </xf>
    <xf numFmtId="0" fontId="0" fillId="36" borderId="72" xfId="0" applyFont="1" applyFill="1" applyBorder="1" applyAlignment="1">
      <alignment/>
    </xf>
    <xf numFmtId="0" fontId="66" fillId="36" borderId="29" xfId="0" applyFont="1" applyFill="1" applyBorder="1" applyAlignment="1">
      <alignment horizontal="center" vertical="center" wrapText="1"/>
    </xf>
    <xf numFmtId="0" fontId="66" fillId="36" borderId="30" xfId="0" applyFont="1" applyFill="1" applyBorder="1" applyAlignment="1">
      <alignment horizontal="center" vertical="center" wrapText="1"/>
    </xf>
    <xf numFmtId="0" fontId="31" fillId="37" borderId="0" xfId="0" applyFont="1" applyFill="1" applyBorder="1" applyAlignment="1">
      <alignment horizontal="left" vertical="center"/>
    </xf>
    <xf numFmtId="0" fontId="32" fillId="22" borderId="13" xfId="0" applyFont="1" applyFill="1" applyBorder="1" applyAlignment="1">
      <alignment horizontal="left" vertical="center" wrapText="1"/>
    </xf>
    <xf numFmtId="0" fontId="32" fillId="22" borderId="14"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73"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16" fillId="22" borderId="13" xfId="0" applyFont="1" applyFill="1" applyBorder="1" applyAlignment="1">
      <alignment horizontal="left" vertical="center" wrapText="1"/>
    </xf>
    <xf numFmtId="0" fontId="16" fillId="22" borderId="14" xfId="0" applyFont="1" applyFill="1" applyBorder="1" applyAlignment="1">
      <alignment horizontal="left" vertical="center" wrapText="1"/>
    </xf>
    <xf numFmtId="0" fontId="93" fillId="22" borderId="76" xfId="0" applyFont="1" applyFill="1" applyBorder="1" applyAlignment="1">
      <alignment horizontal="left" vertical="center" wrapText="1"/>
    </xf>
    <xf numFmtId="0" fontId="93" fillId="22" borderId="90" xfId="0" applyFont="1" applyFill="1" applyBorder="1" applyAlignment="1">
      <alignment horizontal="left" vertical="center" wrapText="1"/>
    </xf>
    <xf numFmtId="0" fontId="93" fillId="22" borderId="77" xfId="0" applyFont="1" applyFill="1" applyBorder="1" applyAlignment="1">
      <alignment horizontal="left" vertical="center" wrapText="1"/>
    </xf>
    <xf numFmtId="0" fontId="97" fillId="22" borderId="28" xfId="0" applyFont="1" applyFill="1" applyBorder="1" applyAlignment="1">
      <alignment horizontal="left" vertical="center" wrapText="1"/>
    </xf>
    <xf numFmtId="0" fontId="97" fillId="22" borderId="84" xfId="0" applyFont="1" applyFill="1" applyBorder="1" applyAlignment="1">
      <alignment horizontal="left" vertical="center" wrapText="1"/>
    </xf>
    <xf numFmtId="0" fontId="92" fillId="0" borderId="84" xfId="0" applyFont="1" applyBorder="1" applyAlignment="1">
      <alignment horizontal="left" vertical="center" wrapText="1"/>
    </xf>
    <xf numFmtId="0" fontId="92" fillId="0" borderId="84" xfId="0" applyFont="1" applyBorder="1" applyAlignment="1">
      <alignment vertical="center"/>
    </xf>
    <xf numFmtId="0" fontId="92" fillId="0" borderId="72" xfId="0" applyFont="1" applyBorder="1" applyAlignment="1">
      <alignment vertical="center"/>
    </xf>
    <xf numFmtId="0" fontId="97" fillId="22" borderId="26" xfId="0" applyFont="1" applyFill="1" applyBorder="1" applyAlignment="1">
      <alignment horizontal="left" vertical="center" wrapText="1"/>
    </xf>
    <xf numFmtId="0" fontId="97" fillId="22" borderId="81" xfId="0" applyFont="1" applyFill="1" applyBorder="1" applyAlignment="1">
      <alignment horizontal="left" vertical="center" wrapText="1"/>
    </xf>
    <xf numFmtId="0" fontId="92" fillId="0" borderId="81" xfId="0" applyFont="1" applyBorder="1" applyAlignment="1">
      <alignment horizontal="left" vertical="center" wrapText="1"/>
    </xf>
    <xf numFmtId="0" fontId="92" fillId="0" borderId="81" xfId="0" applyFont="1" applyBorder="1" applyAlignment="1">
      <alignment vertical="center"/>
    </xf>
    <xf numFmtId="0" fontId="92" fillId="0" borderId="82" xfId="0" applyFont="1" applyBorder="1" applyAlignment="1">
      <alignment vertical="center"/>
    </xf>
    <xf numFmtId="0" fontId="85" fillId="22" borderId="84" xfId="0" applyFont="1" applyFill="1" applyBorder="1" applyAlignment="1">
      <alignment horizontal="center" vertical="center" wrapText="1"/>
    </xf>
    <xf numFmtId="0" fontId="85" fillId="22" borderId="72" xfId="0" applyFont="1" applyFill="1" applyBorder="1" applyAlignment="1">
      <alignment horizontal="center" vertical="center" wrapText="1"/>
    </xf>
    <xf numFmtId="0" fontId="85" fillId="22" borderId="76" xfId="0" applyFont="1" applyFill="1" applyBorder="1" applyAlignment="1">
      <alignment horizontal="left" vertical="center" wrapText="1"/>
    </xf>
    <xf numFmtId="0" fontId="85" fillId="22" borderId="90" xfId="0" applyFont="1" applyFill="1" applyBorder="1" applyAlignment="1">
      <alignment horizontal="left" vertical="center" wrapText="1"/>
    </xf>
    <xf numFmtId="0" fontId="84" fillId="0" borderId="90" xfId="0" applyFont="1" applyBorder="1" applyAlignment="1">
      <alignment horizontal="left" vertical="center" wrapText="1"/>
    </xf>
    <xf numFmtId="0" fontId="84" fillId="0" borderId="90" xfId="0" applyFont="1" applyBorder="1" applyAlignment="1">
      <alignment vertical="center"/>
    </xf>
    <xf numFmtId="0" fontId="84" fillId="0" borderId="77" xfId="0" applyFont="1" applyBorder="1" applyAlignment="1">
      <alignment vertical="center"/>
    </xf>
    <xf numFmtId="0" fontId="93" fillId="22" borderId="26" xfId="0" applyFont="1" applyFill="1" applyBorder="1" applyAlignment="1">
      <alignment horizontal="left" vertical="center" wrapText="1"/>
    </xf>
    <xf numFmtId="0" fontId="93" fillId="22" borderId="81" xfId="0" applyFont="1" applyFill="1" applyBorder="1" applyAlignment="1">
      <alignment horizontal="left" vertical="center" wrapText="1"/>
    </xf>
    <xf numFmtId="0" fontId="95" fillId="0" borderId="81" xfId="0" applyFont="1" applyBorder="1" applyAlignment="1">
      <alignment horizontal="left" vertical="center" wrapText="1"/>
    </xf>
    <xf numFmtId="0" fontId="95" fillId="0" borderId="81" xfId="0" applyFont="1" applyBorder="1" applyAlignment="1">
      <alignment vertical="center"/>
    </xf>
    <xf numFmtId="0" fontId="95" fillId="0" borderId="82" xfId="0" applyFont="1" applyBorder="1" applyAlignment="1">
      <alignment vertical="center"/>
    </xf>
    <xf numFmtId="0" fontId="93" fillId="22" borderId="28" xfId="0" applyFont="1" applyFill="1" applyBorder="1" applyAlignment="1">
      <alignment horizontal="left" vertical="center" wrapText="1"/>
    </xf>
    <xf numFmtId="0" fontId="93" fillId="22" borderId="84" xfId="0" applyFont="1" applyFill="1" applyBorder="1" applyAlignment="1">
      <alignment horizontal="left" vertical="center" wrapText="1"/>
    </xf>
    <xf numFmtId="0" fontId="95" fillId="0" borderId="84" xfId="0" applyFont="1" applyBorder="1" applyAlignment="1">
      <alignment horizontal="left" vertical="center" wrapText="1"/>
    </xf>
    <xf numFmtId="0" fontId="95" fillId="0" borderId="84" xfId="0" applyFont="1" applyBorder="1" applyAlignment="1">
      <alignment vertical="center"/>
    </xf>
    <xf numFmtId="0" fontId="95" fillId="0" borderId="72" xfId="0" applyFont="1" applyBorder="1" applyAlignment="1">
      <alignment vertical="center"/>
    </xf>
    <xf numFmtId="0" fontId="93" fillId="22" borderId="28" xfId="0" applyFont="1" applyFill="1" applyBorder="1" applyAlignment="1">
      <alignment horizontal="center" vertical="center" wrapText="1"/>
    </xf>
    <xf numFmtId="0" fontId="93" fillId="22" borderId="84" xfId="0" applyFont="1" applyFill="1" applyBorder="1" applyAlignment="1">
      <alignment horizontal="center" vertical="center" wrapText="1"/>
    </xf>
    <xf numFmtId="0" fontId="93" fillId="22" borderId="72" xfId="0" applyFont="1" applyFill="1" applyBorder="1" applyAlignment="1">
      <alignment horizontal="center" vertical="center" wrapText="1"/>
    </xf>
    <xf numFmtId="0" fontId="93" fillId="22" borderId="29" xfId="0" applyFont="1" applyFill="1" applyBorder="1" applyAlignment="1">
      <alignment horizontal="center" vertical="center" wrapText="1"/>
    </xf>
    <xf numFmtId="0" fontId="93" fillId="22" borderId="30" xfId="0" applyFont="1" applyFill="1" applyBorder="1" applyAlignment="1">
      <alignment horizontal="center" vertical="center" wrapText="1"/>
    </xf>
    <xf numFmtId="0" fontId="31" fillId="33" borderId="51" xfId="0" applyFont="1" applyFill="1" applyBorder="1" applyAlignment="1">
      <alignment horizontal="left" vertical="center"/>
    </xf>
    <xf numFmtId="0" fontId="97" fillId="36" borderId="26" xfId="0" applyFont="1" applyFill="1" applyBorder="1" applyAlignment="1">
      <alignment horizontal="left" vertical="center" wrapText="1"/>
    </xf>
    <xf numFmtId="0" fontId="97" fillId="36" borderId="81" xfId="0" applyFont="1" applyFill="1" applyBorder="1" applyAlignment="1">
      <alignment horizontal="left" vertical="center" wrapText="1"/>
    </xf>
    <xf numFmtId="0" fontId="92" fillId="36" borderId="81" xfId="0" applyFont="1" applyFill="1" applyBorder="1" applyAlignment="1">
      <alignment horizontal="left" vertical="center" wrapText="1"/>
    </xf>
    <xf numFmtId="0" fontId="92" fillId="36" borderId="82" xfId="0" applyFont="1" applyFill="1" applyBorder="1" applyAlignment="1">
      <alignment horizontal="left" vertical="center" wrapText="1"/>
    </xf>
    <xf numFmtId="0" fontId="92" fillId="36" borderId="84" xfId="0" applyFont="1" applyFill="1" applyBorder="1" applyAlignment="1">
      <alignment horizontal="left" vertical="center" wrapText="1"/>
    </xf>
    <xf numFmtId="0" fontId="92" fillId="36" borderId="72" xfId="0" applyFont="1" applyFill="1" applyBorder="1" applyAlignment="1">
      <alignment horizontal="left" vertical="center" wrapText="1"/>
    </xf>
    <xf numFmtId="0" fontId="93" fillId="36" borderId="28" xfId="0" applyFont="1" applyFill="1" applyBorder="1" applyAlignment="1">
      <alignment horizontal="center" vertical="center" wrapText="1"/>
    </xf>
    <xf numFmtId="0" fontId="100" fillId="36" borderId="84" xfId="0" applyFont="1" applyFill="1" applyBorder="1" applyAlignment="1">
      <alignment/>
    </xf>
    <xf numFmtId="0" fontId="100" fillId="36" borderId="72" xfId="0" applyFont="1" applyFill="1" applyBorder="1" applyAlignment="1">
      <alignment/>
    </xf>
    <xf numFmtId="0" fontId="93" fillId="36" borderId="29" xfId="0" applyFont="1" applyFill="1" applyBorder="1" applyAlignment="1">
      <alignment horizontal="center" vertical="center" wrapText="1"/>
    </xf>
    <xf numFmtId="0" fontId="93" fillId="36" borderId="30" xfId="0" applyFont="1" applyFill="1" applyBorder="1" applyAlignment="1">
      <alignment horizontal="center" vertical="center" wrapText="1"/>
    </xf>
    <xf numFmtId="0" fontId="93" fillId="36" borderId="26" xfId="0" applyFont="1" applyFill="1" applyBorder="1" applyAlignment="1">
      <alignment horizontal="left" vertical="center" wrapText="1"/>
    </xf>
    <xf numFmtId="0" fontId="93" fillId="36" borderId="81" xfId="0" applyFont="1" applyFill="1" applyBorder="1" applyAlignment="1">
      <alignment horizontal="left" vertical="center" wrapText="1"/>
    </xf>
    <xf numFmtId="0" fontId="95" fillId="36" borderId="81" xfId="0" applyFont="1" applyFill="1" applyBorder="1" applyAlignment="1">
      <alignment horizontal="left" vertical="center" wrapText="1"/>
    </xf>
    <xf numFmtId="0" fontId="95" fillId="36" borderId="82" xfId="0" applyFont="1" applyFill="1" applyBorder="1" applyAlignment="1">
      <alignment horizontal="left" vertical="center" wrapText="1"/>
    </xf>
    <xf numFmtId="0" fontId="93" fillId="36" borderId="28" xfId="0" applyFont="1" applyFill="1" applyBorder="1" applyAlignment="1">
      <alignment horizontal="left" vertical="center" wrapText="1"/>
    </xf>
    <xf numFmtId="0" fontId="93" fillId="36" borderId="84" xfId="0" applyFont="1" applyFill="1" applyBorder="1" applyAlignment="1">
      <alignment horizontal="left" vertical="center" wrapText="1"/>
    </xf>
    <xf numFmtId="0" fontId="95" fillId="36" borderId="84" xfId="0" applyFont="1" applyFill="1" applyBorder="1" applyAlignment="1">
      <alignment horizontal="left" vertical="center" wrapText="1"/>
    </xf>
    <xf numFmtId="0" fontId="95" fillId="36" borderId="72" xfId="0" applyFont="1" applyFill="1" applyBorder="1" applyAlignment="1">
      <alignment horizontal="left" vertical="center" wrapText="1"/>
    </xf>
    <xf numFmtId="1" fontId="7" fillId="0" borderId="23" xfId="75" applyNumberFormat="1" applyFont="1" applyFill="1" applyBorder="1" applyAlignment="1">
      <alignment horizontal="left" vertical="center" wrapText="1"/>
    </xf>
    <xf numFmtId="1" fontId="7" fillId="0" borderId="28" xfId="75" applyNumberFormat="1" applyFont="1" applyFill="1" applyBorder="1" applyAlignment="1">
      <alignment horizontal="left" vertical="center" wrapText="1"/>
    </xf>
    <xf numFmtId="9" fontId="7" fillId="0" borderId="22" xfId="75" applyFont="1" applyBorder="1" applyAlignment="1">
      <alignment horizontal="left" vertical="center" wrapText="1"/>
    </xf>
    <xf numFmtId="9" fontId="7" fillId="0" borderId="21" xfId="75" applyFont="1" applyBorder="1" applyAlignment="1">
      <alignment horizontal="left" vertical="center" wrapText="1"/>
    </xf>
    <xf numFmtId="9" fontId="1" fillId="0" borderId="20" xfId="75" applyFont="1" applyFill="1" applyBorder="1" applyAlignment="1">
      <alignment horizontal="left" vertical="center" wrapText="1"/>
    </xf>
    <xf numFmtId="9" fontId="1" fillId="0" borderId="12" xfId="75" applyFont="1" applyFill="1" applyBorder="1" applyAlignment="1">
      <alignment horizontal="left" vertical="center" wrapText="1"/>
    </xf>
    <xf numFmtId="0" fontId="95" fillId="0" borderId="84" xfId="0" applyFont="1" applyBorder="1" applyAlignment="1">
      <alignment horizontal="center" vertical="center" wrapText="1"/>
    </xf>
    <xf numFmtId="0" fontId="95" fillId="0" borderId="84" xfId="0" applyFont="1" applyBorder="1" applyAlignment="1">
      <alignment horizontal="center" vertical="center"/>
    </xf>
    <xf numFmtId="0" fontId="95" fillId="0" borderId="72" xfId="0" applyFont="1" applyBorder="1" applyAlignment="1">
      <alignment horizontal="center" vertical="center"/>
    </xf>
    <xf numFmtId="166" fontId="7" fillId="0" borderId="56" xfId="46" applyNumberFormat="1" applyFont="1" applyBorder="1" applyAlignment="1">
      <alignment horizontal="right" vertical="center"/>
    </xf>
    <xf numFmtId="166" fontId="7" fillId="0" borderId="89" xfId="46" applyNumberFormat="1" applyFont="1" applyBorder="1" applyAlignment="1">
      <alignment horizontal="right" vertical="center"/>
    </xf>
    <xf numFmtId="166" fontId="7" fillId="0" borderId="48" xfId="46" applyNumberFormat="1" applyFont="1" applyBorder="1" applyAlignment="1">
      <alignment horizontal="right" vertical="center"/>
    </xf>
    <xf numFmtId="166" fontId="7" fillId="0" borderId="38" xfId="46" applyNumberFormat="1" applyFont="1" applyBorder="1" applyAlignment="1">
      <alignment horizontal="center" vertical="center"/>
    </xf>
    <xf numFmtId="166" fontId="7" fillId="0" borderId="50" xfId="46" applyNumberFormat="1" applyFont="1" applyBorder="1" applyAlignment="1">
      <alignment horizontal="center" vertical="center"/>
    </xf>
    <xf numFmtId="166" fontId="7" fillId="0" borderId="20" xfId="46" applyNumberFormat="1" applyFont="1" applyBorder="1" applyAlignment="1">
      <alignment horizontal="center" vertical="center"/>
    </xf>
    <xf numFmtId="0" fontId="31" fillId="33" borderId="51" xfId="0" applyFont="1" applyFill="1" applyBorder="1" applyAlignment="1">
      <alignment horizontal="right" vertical="center"/>
    </xf>
    <xf numFmtId="166" fontId="9" fillId="0" borderId="20" xfId="53" applyNumberFormat="1" applyFont="1" applyFill="1" applyBorder="1" applyAlignment="1">
      <alignment horizontal="right" vertical="center"/>
    </xf>
    <xf numFmtId="166" fontId="9" fillId="0" borderId="12" xfId="53" applyNumberFormat="1" applyFont="1" applyFill="1" applyBorder="1" applyAlignment="1">
      <alignment horizontal="right" vertical="center"/>
    </xf>
    <xf numFmtId="166" fontId="7" fillId="0" borderId="20" xfId="53" applyNumberFormat="1" applyFont="1" applyFill="1" applyBorder="1" applyAlignment="1">
      <alignment horizontal="right" vertical="center"/>
    </xf>
    <xf numFmtId="166" fontId="7" fillId="0" borderId="12" xfId="53" applyNumberFormat="1" applyFont="1" applyFill="1" applyBorder="1" applyAlignment="1">
      <alignment horizontal="right" vertical="center"/>
    </xf>
    <xf numFmtId="166" fontId="7" fillId="0" borderId="52" xfId="46" applyNumberFormat="1" applyFont="1" applyBorder="1" applyAlignment="1">
      <alignment horizontal="right" vertical="center"/>
    </xf>
    <xf numFmtId="166" fontId="7" fillId="0" borderId="50" xfId="46" applyNumberFormat="1" applyFont="1" applyBorder="1" applyAlignment="1">
      <alignment horizontal="right" vertical="center"/>
    </xf>
    <xf numFmtId="166" fontId="7" fillId="0" borderId="20" xfId="46" applyNumberFormat="1" applyFont="1" applyBorder="1" applyAlignment="1">
      <alignment horizontal="right" vertical="center"/>
    </xf>
    <xf numFmtId="166" fontId="8" fillId="35" borderId="50" xfId="53" applyNumberFormat="1" applyFont="1" applyFill="1" applyBorder="1" applyAlignment="1">
      <alignment horizontal="center" vertical="center" wrapText="1"/>
    </xf>
    <xf numFmtId="166" fontId="8" fillId="35" borderId="20" xfId="53" applyNumberFormat="1" applyFont="1" applyFill="1" applyBorder="1" applyAlignment="1">
      <alignment horizontal="center" vertical="center" wrapText="1"/>
    </xf>
    <xf numFmtId="0" fontId="94" fillId="0" borderId="0" xfId="0" applyFont="1" applyAlignment="1">
      <alignment horizontal="right" vertical="top" wrapText="1"/>
    </xf>
    <xf numFmtId="0" fontId="93" fillId="22" borderId="47" xfId="0" applyFont="1" applyFill="1" applyBorder="1" applyAlignment="1">
      <alignment horizontal="center" vertical="center" wrapText="1"/>
    </xf>
    <xf numFmtId="0" fontId="93" fillId="22" borderId="53" xfId="0" applyFont="1" applyFill="1" applyBorder="1" applyAlignment="1">
      <alignment horizontal="center" vertical="center" wrapText="1"/>
    </xf>
    <xf numFmtId="0" fontId="97" fillId="36" borderId="29" xfId="0" applyFont="1" applyFill="1" applyBorder="1" applyAlignment="1">
      <alignment horizontal="left" vertical="center" wrapText="1"/>
    </xf>
    <xf numFmtId="0" fontId="97" fillId="36" borderId="91" xfId="0" applyFont="1" applyFill="1" applyBorder="1" applyAlignment="1">
      <alignment horizontal="left" vertical="center" wrapText="1"/>
    </xf>
    <xf numFmtId="0" fontId="0" fillId="0" borderId="77" xfId="0" applyBorder="1" applyAlignment="1">
      <alignment/>
    </xf>
    <xf numFmtId="0" fontId="97" fillId="36" borderId="78" xfId="0" applyFont="1" applyFill="1" applyBorder="1" applyAlignment="1">
      <alignment horizontal="left" vertical="center" wrapText="1"/>
    </xf>
    <xf numFmtId="0" fontId="97" fillId="36" borderId="59" xfId="0" applyFont="1" applyFill="1" applyBorder="1" applyAlignment="1">
      <alignment horizontal="left" vertical="center" wrapText="1"/>
    </xf>
    <xf numFmtId="0" fontId="97" fillId="36" borderId="79" xfId="0" applyFont="1" applyFill="1" applyBorder="1" applyAlignment="1">
      <alignment horizontal="left" vertical="center" wrapText="1"/>
    </xf>
    <xf numFmtId="0" fontId="93" fillId="36" borderId="84" xfId="0" applyFont="1" applyFill="1" applyBorder="1" applyAlignment="1">
      <alignment horizontal="center" vertical="center" wrapText="1"/>
    </xf>
    <xf numFmtId="0" fontId="93" fillId="36" borderId="72"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36" borderId="34" xfId="0" applyFont="1" applyFill="1" applyBorder="1" applyAlignment="1">
      <alignment horizontal="center" vertical="center" wrapText="1"/>
    </xf>
    <xf numFmtId="0" fontId="29" fillId="0" borderId="0" xfId="0" applyFont="1" applyBorder="1" applyAlignment="1">
      <alignment horizontal="left" vertical="top" wrapText="1"/>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Input" xfId="45"/>
    <cellStyle name="Comma" xfId="46"/>
    <cellStyle name="Comma [0]" xfId="47"/>
    <cellStyle name="Migliaia [0] 2" xfId="48"/>
    <cellStyle name="Migliaia [0] 2 2" xfId="49"/>
    <cellStyle name="Migliaia [0] 2 2 2" xfId="50"/>
    <cellStyle name="Migliaia [0] 2 3" xfId="51"/>
    <cellStyle name="Migliaia 2" xfId="52"/>
    <cellStyle name="Migliaia 2 2" xfId="53"/>
    <cellStyle name="Migliaia 2 2 2" xfId="54"/>
    <cellStyle name="Migliaia 2 3" xfId="55"/>
    <cellStyle name="Migliaia 3" xfId="56"/>
    <cellStyle name="Migliaia 3 2" xfId="57"/>
    <cellStyle name="Migliaia 3 2 2" xfId="58"/>
    <cellStyle name="Migliaia 3 3" xfId="59"/>
    <cellStyle name="Neutrale" xfId="60"/>
    <cellStyle name="NewStyle" xfId="61"/>
    <cellStyle name="Normale 2" xfId="62"/>
    <cellStyle name="Normale 2 2" xfId="63"/>
    <cellStyle name="Normale 2 3" xfId="64"/>
    <cellStyle name="Normale 2 4" xfId="65"/>
    <cellStyle name="Normale 2 5" xfId="66"/>
    <cellStyle name="Normale 2 6" xfId="67"/>
    <cellStyle name="Normale 2 7" xfId="68"/>
    <cellStyle name="Normale 2 8" xfId="69"/>
    <cellStyle name="Normale 3" xfId="70"/>
    <cellStyle name="Nota" xfId="71"/>
    <cellStyle name="Nuovo" xfId="72"/>
    <cellStyle name="Output" xfId="73"/>
    <cellStyle name="Percent" xfId="74"/>
    <cellStyle name="Percentuale 2" xfId="75"/>
    <cellStyle name="Percentuale 2 2" xfId="76"/>
    <cellStyle name="ss14" xfId="77"/>
    <cellStyle name="ss18" xfId="78"/>
    <cellStyle name="T_fiancata" xfId="79"/>
    <cellStyle name="Testo avviso" xfId="80"/>
    <cellStyle name="Testo descrittivo" xfId="81"/>
    <cellStyle name="Titolo" xfId="82"/>
    <cellStyle name="Titolo 1" xfId="83"/>
    <cellStyle name="Titolo 2" xfId="84"/>
    <cellStyle name="Titolo 3" xfId="85"/>
    <cellStyle name="Titolo 4" xfId="86"/>
    <cellStyle name="Totale" xfId="87"/>
    <cellStyle name="Valore non valido" xfId="88"/>
    <cellStyle name="Valore valido" xfId="89"/>
    <cellStyle name="Currency" xfId="90"/>
    <cellStyle name="Currency [0]"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19</xdr:row>
      <xdr:rowOff>0</xdr:rowOff>
    </xdr:from>
    <xdr:to>
      <xdr:col>6</xdr:col>
      <xdr:colOff>190500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2" name="Picture 2"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3" name="Picture 3"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4" name="Picture 4"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5" name="Picture 5"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6" name="Picture 6"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7" name="Picture 7"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8" name="Picture 8"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19</xdr:row>
      <xdr:rowOff>0</xdr:rowOff>
    </xdr:from>
    <xdr:to>
      <xdr:col>6</xdr:col>
      <xdr:colOff>190500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2" name="Picture 2"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3" name="Picture 3"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4" name="Picture 4"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5" name="Picture 5"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6" name="Picture 6"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7" name="Picture 7"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twoCellAnchor editAs="oneCell">
    <xdr:from>
      <xdr:col>6</xdr:col>
      <xdr:colOff>0</xdr:colOff>
      <xdr:row>19</xdr:row>
      <xdr:rowOff>0</xdr:rowOff>
    </xdr:from>
    <xdr:to>
      <xdr:col>6</xdr:col>
      <xdr:colOff>190500</xdr:colOff>
      <xdr:row>19</xdr:row>
      <xdr:rowOff>142875</xdr:rowOff>
    </xdr:to>
    <xdr:pic>
      <xdr:nvPicPr>
        <xdr:cNvPr id="8" name="Picture 8" hidden="1"/>
        <xdr:cNvPicPr preferRelativeResize="1">
          <a:picLocks noChangeAspect="1"/>
        </xdr:cNvPicPr>
      </xdr:nvPicPr>
      <xdr:blipFill>
        <a:blip r:embed="rId1"/>
        <a:stretch>
          <a:fillRect/>
        </a:stretch>
      </xdr:blipFill>
      <xdr:spPr>
        <a:xfrm>
          <a:off x="12334875" y="13544550"/>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rancesco.silvi\Impostazioni%20locali\Temporary%20Internet%20Files\Content.Outlook\RE77T92M\14_Indicatori_Ministero_Salute_2014%20nuove%20attivit&#224;_rev%2020140522_2003dgru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020_P3_attività"/>
      <sheetName val="M020_P3_risultato"/>
      <sheetName val="M020_P3_contesto"/>
    </sheetNames>
    <sheetDataSet>
      <sheetData sheetId="2">
        <row r="11">
          <cell r="G11">
            <v>86942</v>
          </cell>
          <cell r="H11">
            <v>881827</v>
          </cell>
          <cell r="I11">
            <v>905794</v>
          </cell>
          <cell r="J11">
            <v>953159</v>
          </cell>
          <cell r="K11">
            <v>939664</v>
          </cell>
          <cell r="L11">
            <v>962474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M13"/>
  <sheetViews>
    <sheetView tabSelected="1" zoomScale="70" zoomScaleNormal="70" zoomScalePageLayoutView="50" workbookViewId="0" topLeftCell="A1">
      <selection activeCell="A10" sqref="A10:B13"/>
    </sheetView>
  </sheetViews>
  <sheetFormatPr defaultColWidth="9.140625" defaultRowHeight="15"/>
  <cols>
    <col min="1" max="1" width="39.8515625" style="1" customWidth="1"/>
    <col min="2" max="2" width="120.28125" style="1" customWidth="1"/>
    <col min="3" max="3" width="61.140625" style="1" customWidth="1"/>
    <col min="4" max="4" width="9.28125" style="1" customWidth="1"/>
    <col min="5" max="5" width="9.8515625" style="1" customWidth="1"/>
    <col min="6" max="6" width="19.28125" style="1" customWidth="1"/>
    <col min="7" max="7" width="14.7109375" style="1" customWidth="1"/>
    <col min="8" max="8" width="15.28125" style="2" customWidth="1"/>
    <col min="9" max="9" width="10.57421875" style="2" customWidth="1"/>
    <col min="10" max="10" width="11.00390625" style="2" customWidth="1"/>
    <col min="11" max="11" width="10.57421875" style="2" customWidth="1"/>
    <col min="12" max="12" width="11.7109375" style="2" customWidth="1"/>
    <col min="13" max="13" width="10.57421875" style="2" customWidth="1"/>
    <col min="14" max="14" width="10.57421875" style="15" customWidth="1"/>
    <col min="15" max="15" width="9.7109375" style="15" customWidth="1"/>
    <col min="16" max="16384" width="9.140625" style="15" customWidth="1"/>
  </cols>
  <sheetData>
    <row r="1" spans="1:11" s="485" customFormat="1" ht="30" customHeight="1" thickBot="1">
      <c r="A1" s="652" t="s">
        <v>11</v>
      </c>
      <c r="B1" s="652"/>
      <c r="C1" s="483"/>
      <c r="D1" s="483"/>
      <c r="E1" s="483"/>
      <c r="F1" s="484"/>
      <c r="G1" s="484"/>
      <c r="H1" s="484"/>
      <c r="I1" s="484"/>
      <c r="J1" s="484"/>
      <c r="K1" s="484"/>
    </row>
    <row r="2" spans="1:2" s="486" customFormat="1" ht="30" customHeight="1">
      <c r="A2" s="653" t="s">
        <v>17</v>
      </c>
      <c r="B2" s="654"/>
    </row>
    <row r="3" spans="1:11" s="319" customFormat="1" ht="30" customHeight="1" thickBot="1">
      <c r="A3" s="655" t="s">
        <v>4</v>
      </c>
      <c r="B3" s="656"/>
      <c r="C3" s="487"/>
      <c r="D3" s="487"/>
      <c r="E3" s="487"/>
      <c r="F3" s="488"/>
      <c r="G3" s="488"/>
      <c r="H3" s="488"/>
      <c r="I3" s="488"/>
      <c r="J3" s="488"/>
      <c r="K3" s="488"/>
    </row>
    <row r="4" spans="1:2" ht="201" customHeight="1">
      <c r="A4" s="16" t="s">
        <v>5</v>
      </c>
      <c r="B4" s="70" t="s">
        <v>6</v>
      </c>
    </row>
    <row r="5" spans="1:2" ht="137.25" customHeight="1">
      <c r="A5" s="18" t="s">
        <v>7</v>
      </c>
      <c r="B5" s="19" t="s">
        <v>22</v>
      </c>
    </row>
    <row r="6" spans="1:13" s="3" customFormat="1" ht="67.5" customHeight="1">
      <c r="A6" s="18" t="s">
        <v>8</v>
      </c>
      <c r="B6" s="19" t="s">
        <v>20</v>
      </c>
      <c r="C6" s="4"/>
      <c r="D6" s="4"/>
      <c r="E6" s="4"/>
      <c r="F6" s="4"/>
      <c r="G6" s="4"/>
      <c r="H6" s="5"/>
      <c r="I6" s="5"/>
      <c r="J6" s="5"/>
      <c r="K6" s="5"/>
      <c r="L6" s="5"/>
      <c r="M6" s="5"/>
    </row>
    <row r="7" spans="1:13" s="3" customFormat="1" ht="60.75" customHeight="1" thickBot="1">
      <c r="A7" s="20" t="s">
        <v>9</v>
      </c>
      <c r="B7" s="21" t="s">
        <v>21</v>
      </c>
      <c r="C7" s="4"/>
      <c r="D7" s="4"/>
      <c r="E7" s="4"/>
      <c r="F7" s="4"/>
      <c r="G7" s="4"/>
      <c r="H7" s="5"/>
      <c r="I7" s="5"/>
      <c r="J7" s="5"/>
      <c r="K7" s="5"/>
      <c r="L7" s="5"/>
      <c r="M7" s="5"/>
    </row>
    <row r="8" spans="1:13" s="3" customFormat="1" ht="7.5" customHeight="1" thickBot="1">
      <c r="A8" s="98"/>
      <c r="B8" s="97"/>
      <c r="C8" s="4"/>
      <c r="D8" s="4"/>
      <c r="E8" s="4"/>
      <c r="F8" s="4"/>
      <c r="G8" s="4"/>
      <c r="H8" s="5"/>
      <c r="I8" s="5"/>
      <c r="J8" s="5"/>
      <c r="K8" s="5"/>
      <c r="L8" s="5"/>
      <c r="M8" s="5"/>
    </row>
    <row r="9" spans="1:13" s="319" customFormat="1" ht="30" customHeight="1" thickBot="1">
      <c r="A9" s="657" t="s">
        <v>233</v>
      </c>
      <c r="B9" s="658"/>
      <c r="C9" s="487"/>
      <c r="D9" s="487"/>
      <c r="E9" s="487"/>
      <c r="F9" s="487"/>
      <c r="G9" s="487"/>
      <c r="H9" s="488"/>
      <c r="I9" s="488"/>
      <c r="J9" s="488"/>
      <c r="K9" s="488"/>
      <c r="L9" s="488"/>
      <c r="M9" s="488"/>
    </row>
    <row r="10" spans="1:2" ht="15">
      <c r="A10" s="659" t="s">
        <v>368</v>
      </c>
      <c r="B10" s="660"/>
    </row>
    <row r="11" spans="1:2" ht="23.25" customHeight="1">
      <c r="A11" s="661"/>
      <c r="B11" s="662"/>
    </row>
    <row r="12" spans="1:2" ht="20.25" customHeight="1">
      <c r="A12" s="661"/>
      <c r="B12" s="662"/>
    </row>
    <row r="13" spans="1:2" ht="75" customHeight="1" thickBot="1">
      <c r="A13" s="663"/>
      <c r="B13" s="664"/>
    </row>
  </sheetData>
  <sheetProtection/>
  <mergeCells count="5">
    <mergeCell ref="A1:B1"/>
    <mergeCell ref="A2:B2"/>
    <mergeCell ref="A3:B3"/>
    <mergeCell ref="A9:B9"/>
    <mergeCell ref="A10:B13"/>
  </mergeCells>
  <printOptions horizontalCentered="1"/>
  <pageMargins left="0.5905511811023623" right="0.5905511811023623" top="0.5511811023622047" bottom="0.5511811023622047" header="0" footer="0"/>
  <pageSetup fitToHeight="1" fitToWidth="1" horizontalDpi="600" verticalDpi="600" orientation="landscape" paperSize="9" scale="73" r:id="rId1"/>
  <headerFooter>
    <oddFooter>&amp;R&amp;P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4">
      <selection activeCell="G5" sqref="G5"/>
    </sheetView>
  </sheetViews>
  <sheetFormatPr defaultColWidth="9.140625" defaultRowHeight="15"/>
  <cols>
    <col min="1" max="1" width="15.140625" style="144" customWidth="1"/>
    <col min="2" max="2" width="102.421875" style="144" customWidth="1"/>
    <col min="3" max="3" width="9.57421875" style="144" customWidth="1"/>
    <col min="4" max="4" width="9.28125" style="144" customWidth="1"/>
    <col min="5" max="5" width="9.8515625" style="144" customWidth="1"/>
    <col min="6" max="6" width="19.28125" style="144" customWidth="1"/>
    <col min="7" max="7" width="14.7109375" style="144" customWidth="1"/>
    <col min="8" max="8" width="15.28125" style="206" customWidth="1"/>
    <col min="9" max="9" width="10.57421875" style="206" customWidth="1"/>
    <col min="10" max="10" width="11.00390625" style="206" customWidth="1"/>
    <col min="11" max="11" width="10.57421875" style="206" customWidth="1"/>
    <col min="12" max="12" width="11.7109375" style="206" customWidth="1"/>
    <col min="13" max="13" width="10.57421875" style="206" customWidth="1"/>
    <col min="14" max="14" width="10.57421875" style="145" customWidth="1"/>
    <col min="15" max="15" width="9.7109375" style="145" customWidth="1"/>
    <col min="16" max="16384" width="9.140625" style="145" customWidth="1"/>
  </cols>
  <sheetData>
    <row r="1" spans="1:7" s="199" customFormat="1" ht="18.75" customHeight="1" thickBot="1">
      <c r="A1" s="761" t="s">
        <v>54</v>
      </c>
      <c r="B1" s="762"/>
      <c r="C1" s="198"/>
      <c r="D1" s="198"/>
      <c r="E1" s="198"/>
      <c r="F1" s="198"/>
      <c r="G1" s="198"/>
    </row>
    <row r="2" spans="1:7" s="199" customFormat="1" ht="18.75" customHeight="1" thickBot="1">
      <c r="A2" s="763" t="s">
        <v>98</v>
      </c>
      <c r="B2" s="764"/>
      <c r="C2" s="198"/>
      <c r="D2" s="198"/>
      <c r="E2" s="198"/>
      <c r="F2" s="198"/>
      <c r="G2" s="198"/>
    </row>
    <row r="3" spans="1:7" s="199" customFormat="1" ht="18.75" customHeight="1" thickBot="1">
      <c r="A3" s="763" t="s">
        <v>4</v>
      </c>
      <c r="B3" s="764"/>
      <c r="C3" s="198"/>
      <c r="D3" s="198"/>
      <c r="E3" s="198"/>
      <c r="F3" s="198"/>
      <c r="G3" s="198"/>
    </row>
    <row r="4" spans="1:13" s="203" customFormat="1" ht="230.25" customHeight="1">
      <c r="A4" s="200" t="s">
        <v>99</v>
      </c>
      <c r="B4" s="141" t="s">
        <v>100</v>
      </c>
      <c r="C4" s="201"/>
      <c r="D4" s="201"/>
      <c r="E4" s="201"/>
      <c r="F4" s="201"/>
      <c r="G4" s="201"/>
      <c r="H4" s="202"/>
      <c r="I4" s="202"/>
      <c r="J4" s="202"/>
      <c r="K4" s="202"/>
      <c r="L4" s="202"/>
      <c r="M4" s="202"/>
    </row>
    <row r="5" spans="1:13" s="203" customFormat="1" ht="159.75" customHeight="1" thickBot="1">
      <c r="A5" s="204" t="s">
        <v>101</v>
      </c>
      <c r="B5" s="205" t="s">
        <v>250</v>
      </c>
      <c r="C5" s="201"/>
      <c r="D5" s="201"/>
      <c r="E5" s="201"/>
      <c r="F5" s="201"/>
      <c r="G5" s="201"/>
      <c r="H5" s="202"/>
      <c r="I5" s="202"/>
      <c r="J5" s="202"/>
      <c r="K5" s="202"/>
      <c r="L5" s="202"/>
      <c r="M5" s="202"/>
    </row>
    <row r="6" spans="1:2" ht="15.75" customHeight="1" thickBot="1">
      <c r="A6" s="765" t="s">
        <v>233</v>
      </c>
      <c r="B6" s="766"/>
    </row>
    <row r="7" spans="1:2" ht="15" customHeight="1">
      <c r="A7" s="767" t="s">
        <v>370</v>
      </c>
      <c r="B7" s="768"/>
    </row>
    <row r="8" spans="1:2" ht="11.25">
      <c r="A8" s="769"/>
      <c r="B8" s="770"/>
    </row>
    <row r="9" spans="1:2" ht="11.25">
      <c r="A9" s="769"/>
      <c r="B9" s="770"/>
    </row>
    <row r="10" spans="1:2" ht="11.25">
      <c r="A10" s="769"/>
      <c r="B10" s="770"/>
    </row>
    <row r="11" spans="1:2" ht="11.25">
      <c r="A11" s="769"/>
      <c r="B11" s="770"/>
    </row>
    <row r="12" spans="1:2" ht="11.25">
      <c r="A12" s="769"/>
      <c r="B12" s="770"/>
    </row>
    <row r="13" spans="1:2" ht="11.25">
      <c r="A13" s="769"/>
      <c r="B13" s="770"/>
    </row>
    <row r="14" spans="1:2" ht="15.75" customHeight="1" thickBot="1">
      <c r="A14" s="771"/>
      <c r="B14" s="772"/>
    </row>
  </sheetData>
  <sheetProtection/>
  <mergeCells count="5">
    <mergeCell ref="A1:B1"/>
    <mergeCell ref="A2:B2"/>
    <mergeCell ref="A3:B3"/>
    <mergeCell ref="A6:B6"/>
    <mergeCell ref="A7:B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headerFooter>
    <oddFooter>&amp;R&amp;P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zoomScale="70" zoomScaleNormal="70" zoomScalePageLayoutView="40" workbookViewId="0" topLeftCell="A10">
      <selection activeCell="L17" sqref="L17:L20"/>
    </sheetView>
  </sheetViews>
  <sheetFormatPr defaultColWidth="9.140625" defaultRowHeight="15"/>
  <cols>
    <col min="1" max="1" width="4.00390625" style="208" customWidth="1"/>
    <col min="2" max="2" width="34.00390625" style="252" customWidth="1"/>
    <col min="3" max="3" width="87.00390625" style="252" customWidth="1"/>
    <col min="4" max="4" width="10.421875" style="252" customWidth="1"/>
    <col min="5" max="5" width="14.8515625" style="252" customWidth="1"/>
    <col min="6" max="8" width="9.421875" style="253" customWidth="1"/>
    <col min="9" max="12" width="9.421875" style="208" customWidth="1"/>
    <col min="13" max="13" width="8.28125" style="208" customWidth="1"/>
    <col min="14" max="16384" width="9.140625" style="208" customWidth="1"/>
  </cols>
  <sheetData>
    <row r="1" spans="1:13" ht="12.75" customHeight="1" thickBot="1">
      <c r="A1" s="778" t="s">
        <v>54</v>
      </c>
      <c r="B1" s="778"/>
      <c r="C1" s="778"/>
      <c r="D1" s="778"/>
      <c r="E1" s="778"/>
      <c r="F1" s="778"/>
      <c r="G1" s="778"/>
      <c r="H1" s="778"/>
      <c r="M1" s="209"/>
    </row>
    <row r="2" spans="1:13" ht="15.75" customHeight="1">
      <c r="A2" s="773" t="s">
        <v>102</v>
      </c>
      <c r="B2" s="774" t="s">
        <v>103</v>
      </c>
      <c r="C2" s="775"/>
      <c r="D2" s="775"/>
      <c r="E2" s="775"/>
      <c r="F2" s="775"/>
      <c r="G2" s="775"/>
      <c r="H2" s="775"/>
      <c r="I2" s="776"/>
      <c r="J2" s="776"/>
      <c r="K2" s="776"/>
      <c r="L2" s="776"/>
      <c r="M2" s="777"/>
    </row>
    <row r="3" spans="1:13" ht="15.75" customHeight="1">
      <c r="A3" s="779" t="s">
        <v>4</v>
      </c>
      <c r="B3" s="780" t="s">
        <v>104</v>
      </c>
      <c r="C3" s="781"/>
      <c r="D3" s="781"/>
      <c r="E3" s="781"/>
      <c r="F3" s="781"/>
      <c r="G3" s="781"/>
      <c r="H3" s="781"/>
      <c r="I3" s="782"/>
      <c r="J3" s="782"/>
      <c r="K3" s="782"/>
      <c r="L3" s="782"/>
      <c r="M3" s="783"/>
    </row>
    <row r="4" spans="1:13" ht="31.5" customHeight="1">
      <c r="A4" s="784" t="s">
        <v>13</v>
      </c>
      <c r="B4" s="785"/>
      <c r="C4" s="786"/>
      <c r="D4" s="786"/>
      <c r="E4" s="786"/>
      <c r="F4" s="786"/>
      <c r="G4" s="786"/>
      <c r="H4" s="786"/>
      <c r="I4" s="787"/>
      <c r="J4" s="787"/>
      <c r="K4" s="787"/>
      <c r="L4" s="787"/>
      <c r="M4" s="788"/>
    </row>
    <row r="5" spans="1:13" ht="28.5" customHeight="1" thickBot="1">
      <c r="A5" s="789" t="s">
        <v>0</v>
      </c>
      <c r="B5" s="790"/>
      <c r="C5" s="210" t="s">
        <v>1</v>
      </c>
      <c r="D5" s="210" t="s">
        <v>2</v>
      </c>
      <c r="E5" s="210" t="s">
        <v>3</v>
      </c>
      <c r="F5" s="211">
        <v>2007</v>
      </c>
      <c r="G5" s="211">
        <v>2008</v>
      </c>
      <c r="H5" s="211">
        <v>2009</v>
      </c>
      <c r="I5" s="211">
        <v>2010</v>
      </c>
      <c r="J5" s="211">
        <v>2011</v>
      </c>
      <c r="K5" s="211">
        <v>2012</v>
      </c>
      <c r="L5" s="549">
        <v>2013</v>
      </c>
      <c r="M5" s="212">
        <v>2014</v>
      </c>
    </row>
    <row r="6" spans="1:13" s="221" customFormat="1" ht="97.5" customHeight="1">
      <c r="A6" s="213">
        <v>1</v>
      </c>
      <c r="B6" s="214" t="s">
        <v>105</v>
      </c>
      <c r="C6" s="215" t="s">
        <v>265</v>
      </c>
      <c r="D6" s="216" t="s">
        <v>51</v>
      </c>
      <c r="E6" s="217" t="s">
        <v>4</v>
      </c>
      <c r="F6" s="218">
        <v>29388</v>
      </c>
      <c r="G6" s="218">
        <v>29588</v>
      </c>
      <c r="H6" s="218">
        <v>29962</v>
      </c>
      <c r="I6" s="219">
        <v>29732</v>
      </c>
      <c r="J6" s="219">
        <v>29911</v>
      </c>
      <c r="K6" s="219">
        <v>24258</v>
      </c>
      <c r="L6" s="550">
        <v>24338</v>
      </c>
      <c r="M6" s="220"/>
    </row>
    <row r="7" spans="1:13" s="221" customFormat="1" ht="96.75" customHeight="1">
      <c r="A7" s="222">
        <v>2</v>
      </c>
      <c r="B7" s="223" t="s">
        <v>106</v>
      </c>
      <c r="C7" s="224" t="s">
        <v>271</v>
      </c>
      <c r="D7" s="216" t="s">
        <v>51</v>
      </c>
      <c r="E7" s="216" t="s">
        <v>4</v>
      </c>
      <c r="F7" s="225">
        <v>252</v>
      </c>
      <c r="G7" s="225">
        <v>429</v>
      </c>
      <c r="H7" s="226">
        <v>296</v>
      </c>
      <c r="I7" s="226">
        <v>306</v>
      </c>
      <c r="J7" s="226">
        <v>262</v>
      </c>
      <c r="K7" s="226">
        <v>308</v>
      </c>
      <c r="L7" s="551">
        <v>329</v>
      </c>
      <c r="M7" s="227"/>
    </row>
    <row r="8" spans="1:13" s="221" customFormat="1" ht="100.5" customHeight="1">
      <c r="A8" s="222">
        <v>3</v>
      </c>
      <c r="B8" s="223" t="s">
        <v>107</v>
      </c>
      <c r="C8" s="228" t="s">
        <v>272</v>
      </c>
      <c r="D8" s="216" t="s">
        <v>51</v>
      </c>
      <c r="E8" s="216" t="s">
        <v>4</v>
      </c>
      <c r="F8" s="229">
        <v>13412</v>
      </c>
      <c r="G8" s="229">
        <v>9926</v>
      </c>
      <c r="H8" s="226" t="s">
        <v>108</v>
      </c>
      <c r="I8" s="225" t="s">
        <v>109</v>
      </c>
      <c r="J8" s="230">
        <v>8820</v>
      </c>
      <c r="K8" s="230">
        <v>9556</v>
      </c>
      <c r="L8" s="552">
        <v>9945</v>
      </c>
      <c r="M8" s="231"/>
    </row>
    <row r="9" spans="1:13" s="221" customFormat="1" ht="102" customHeight="1">
      <c r="A9" s="222">
        <v>4</v>
      </c>
      <c r="B9" s="223" t="s">
        <v>110</v>
      </c>
      <c r="C9" s="224" t="s">
        <v>266</v>
      </c>
      <c r="D9" s="216" t="s">
        <v>51</v>
      </c>
      <c r="E9" s="216" t="s">
        <v>4</v>
      </c>
      <c r="F9" s="225">
        <v>163</v>
      </c>
      <c r="G9" s="225">
        <v>140</v>
      </c>
      <c r="H9" s="226">
        <v>134</v>
      </c>
      <c r="I9" s="226">
        <v>137</v>
      </c>
      <c r="J9" s="226">
        <v>136</v>
      </c>
      <c r="K9" s="226">
        <v>103</v>
      </c>
      <c r="L9" s="551">
        <v>133</v>
      </c>
      <c r="M9" s="227"/>
    </row>
    <row r="10" spans="1:13" ht="74.25" customHeight="1">
      <c r="A10" s="222">
        <v>5</v>
      </c>
      <c r="B10" s="223" t="s">
        <v>111</v>
      </c>
      <c r="C10" s="228" t="s">
        <v>267</v>
      </c>
      <c r="D10" s="216" t="s">
        <v>51</v>
      </c>
      <c r="E10" s="216" t="s">
        <v>4</v>
      </c>
      <c r="F10" s="232"/>
      <c r="G10" s="232"/>
      <c r="H10" s="232"/>
      <c r="I10" s="233">
        <v>839</v>
      </c>
      <c r="J10" s="233">
        <v>1026</v>
      </c>
      <c r="K10" s="233">
        <v>1318</v>
      </c>
      <c r="L10" s="553" t="s">
        <v>249</v>
      </c>
      <c r="M10" s="234"/>
    </row>
    <row r="11" spans="1:13" ht="95.25" customHeight="1">
      <c r="A11" s="222">
        <v>6</v>
      </c>
      <c r="B11" s="223" t="s">
        <v>112</v>
      </c>
      <c r="C11" s="224" t="s">
        <v>268</v>
      </c>
      <c r="D11" s="216" t="s">
        <v>113</v>
      </c>
      <c r="E11" s="216" t="s">
        <v>114</v>
      </c>
      <c r="F11" s="235"/>
      <c r="G11" s="236"/>
      <c r="H11" s="236"/>
      <c r="I11" s="237">
        <v>266</v>
      </c>
      <c r="J11" s="237">
        <v>139</v>
      </c>
      <c r="K11" s="237">
        <v>124</v>
      </c>
      <c r="L11" s="554">
        <v>92336</v>
      </c>
      <c r="M11" s="238"/>
    </row>
    <row r="12" spans="1:13" ht="102" customHeight="1" thickBot="1">
      <c r="A12" s="222">
        <v>7</v>
      </c>
      <c r="B12" s="223" t="s">
        <v>115</v>
      </c>
      <c r="C12" s="239" t="s">
        <v>254</v>
      </c>
      <c r="D12" s="216" t="s">
        <v>51</v>
      </c>
      <c r="E12" s="216" t="s">
        <v>116</v>
      </c>
      <c r="F12" s="229">
        <v>745797</v>
      </c>
      <c r="G12" s="230">
        <v>725759</v>
      </c>
      <c r="H12" s="230">
        <v>523618</v>
      </c>
      <c r="I12" s="229">
        <v>517118</v>
      </c>
      <c r="J12" s="229">
        <v>433327</v>
      </c>
      <c r="K12" s="229">
        <v>343715</v>
      </c>
      <c r="L12" s="555">
        <v>165452</v>
      </c>
      <c r="M12" s="240"/>
    </row>
    <row r="13" spans="1:13" ht="12.75">
      <c r="A13" s="773" t="s">
        <v>102</v>
      </c>
      <c r="B13" s="774" t="s">
        <v>103</v>
      </c>
      <c r="C13" s="775"/>
      <c r="D13" s="775"/>
      <c r="E13" s="775"/>
      <c r="F13" s="775"/>
      <c r="G13" s="775"/>
      <c r="H13" s="775"/>
      <c r="I13" s="776"/>
      <c r="J13" s="776"/>
      <c r="K13" s="776"/>
      <c r="L13" s="776"/>
      <c r="M13" s="777"/>
    </row>
    <row r="14" spans="1:13" ht="12.75">
      <c r="A14" s="779" t="s">
        <v>4</v>
      </c>
      <c r="B14" s="780" t="s">
        <v>104</v>
      </c>
      <c r="C14" s="781"/>
      <c r="D14" s="781"/>
      <c r="E14" s="781"/>
      <c r="F14" s="781"/>
      <c r="G14" s="781"/>
      <c r="H14" s="781"/>
      <c r="I14" s="782"/>
      <c r="J14" s="782"/>
      <c r="K14" s="782"/>
      <c r="L14" s="782"/>
      <c r="M14" s="783"/>
    </row>
    <row r="15" spans="1:13" ht="30.75" customHeight="1">
      <c r="A15" s="784" t="s">
        <v>13</v>
      </c>
      <c r="B15" s="785"/>
      <c r="C15" s="786"/>
      <c r="D15" s="786"/>
      <c r="E15" s="786"/>
      <c r="F15" s="786"/>
      <c r="G15" s="786"/>
      <c r="H15" s="786"/>
      <c r="I15" s="787"/>
      <c r="J15" s="787"/>
      <c r="K15" s="787"/>
      <c r="L15" s="787"/>
      <c r="M15" s="788"/>
    </row>
    <row r="16" spans="1:13" ht="26.25" thickBot="1">
      <c r="A16" s="789" t="s">
        <v>0</v>
      </c>
      <c r="B16" s="790"/>
      <c r="C16" s="210" t="s">
        <v>1</v>
      </c>
      <c r="D16" s="210" t="s">
        <v>2</v>
      </c>
      <c r="E16" s="210" t="s">
        <v>3</v>
      </c>
      <c r="F16" s="211">
        <v>2007</v>
      </c>
      <c r="G16" s="211">
        <v>2008</v>
      </c>
      <c r="H16" s="211">
        <v>2009</v>
      </c>
      <c r="I16" s="211">
        <v>2010</v>
      </c>
      <c r="J16" s="211">
        <v>2011</v>
      </c>
      <c r="K16" s="211">
        <v>2012</v>
      </c>
      <c r="L16" s="556">
        <v>2013</v>
      </c>
      <c r="M16" s="212">
        <v>2014</v>
      </c>
    </row>
    <row r="17" spans="1:13" ht="132.75" customHeight="1">
      <c r="A17" s="241">
        <v>8</v>
      </c>
      <c r="B17" s="223" t="s">
        <v>117</v>
      </c>
      <c r="C17" s="242" t="s">
        <v>269</v>
      </c>
      <c r="D17" s="216" t="s">
        <v>51</v>
      </c>
      <c r="E17" s="216" t="s">
        <v>4</v>
      </c>
      <c r="F17" s="229">
        <v>676</v>
      </c>
      <c r="G17" s="229">
        <v>700</v>
      </c>
      <c r="H17" s="229">
        <v>823</v>
      </c>
      <c r="I17" s="229">
        <v>663</v>
      </c>
      <c r="J17" s="229">
        <v>886</v>
      </c>
      <c r="K17" s="229">
        <v>1055</v>
      </c>
      <c r="L17" s="557">
        <v>1003</v>
      </c>
      <c r="M17" s="243"/>
    </row>
    <row r="18" spans="1:13" ht="81.75" customHeight="1">
      <c r="A18" s="241">
        <v>9</v>
      </c>
      <c r="B18" s="223" t="s">
        <v>118</v>
      </c>
      <c r="C18" s="244" t="s">
        <v>119</v>
      </c>
      <c r="D18" s="216" t="s">
        <v>53</v>
      </c>
      <c r="E18" s="216" t="s">
        <v>4</v>
      </c>
      <c r="F18" s="229">
        <f>676/850*100</f>
        <v>79.52941176470588</v>
      </c>
      <c r="G18" s="229">
        <f>700/850*100</f>
        <v>82.35294117647058</v>
      </c>
      <c r="H18" s="229">
        <f>823/1000*100</f>
        <v>82.3</v>
      </c>
      <c r="I18" s="229">
        <f>663/825*100</f>
        <v>80.36363636363636</v>
      </c>
      <c r="J18" s="229">
        <f>886/985*100</f>
        <v>89.9492385786802</v>
      </c>
      <c r="K18" s="229">
        <v>84.39999999999999</v>
      </c>
      <c r="L18" s="557">
        <v>84</v>
      </c>
      <c r="M18" s="243"/>
    </row>
    <row r="19" spans="1:13" ht="95.25" customHeight="1">
      <c r="A19" s="241">
        <v>10</v>
      </c>
      <c r="B19" s="223" t="s">
        <v>120</v>
      </c>
      <c r="C19" s="245" t="s">
        <v>270</v>
      </c>
      <c r="D19" s="216" t="s">
        <v>51</v>
      </c>
      <c r="E19" s="216" t="s">
        <v>4</v>
      </c>
      <c r="F19" s="229">
        <v>7650</v>
      </c>
      <c r="G19" s="229">
        <v>9300</v>
      </c>
      <c r="H19" s="229">
        <v>8120</v>
      </c>
      <c r="I19" s="229">
        <v>9450</v>
      </c>
      <c r="J19" s="229">
        <v>13255</v>
      </c>
      <c r="K19" s="229">
        <v>15910</v>
      </c>
      <c r="L19" s="557">
        <v>18230</v>
      </c>
      <c r="M19" s="243"/>
    </row>
    <row r="20" spans="1:13" ht="57.75" customHeight="1" thickBot="1">
      <c r="A20" s="246">
        <v>11</v>
      </c>
      <c r="B20" s="247" t="s">
        <v>121</v>
      </c>
      <c r="C20" s="248" t="s">
        <v>122</v>
      </c>
      <c r="D20" s="249" t="s">
        <v>53</v>
      </c>
      <c r="E20" s="249" t="s">
        <v>4</v>
      </c>
      <c r="F20" s="250">
        <v>75.8</v>
      </c>
      <c r="G20" s="250">
        <v>60.8</v>
      </c>
      <c r="H20" s="250">
        <v>73.6</v>
      </c>
      <c r="I20" s="250">
        <v>75.4</v>
      </c>
      <c r="J20" s="250">
        <f>13255/17167*100</f>
        <v>77.21209296906856</v>
      </c>
      <c r="K20" s="250">
        <v>0.68</v>
      </c>
      <c r="L20" s="557">
        <v>68</v>
      </c>
      <c r="M20" s="251"/>
    </row>
  </sheetData>
  <sheetProtection/>
  <mergeCells count="9">
    <mergeCell ref="A2:M2"/>
    <mergeCell ref="A1:H1"/>
    <mergeCell ref="A13:M13"/>
    <mergeCell ref="A14:M14"/>
    <mergeCell ref="A15:M15"/>
    <mergeCell ref="A16:B16"/>
    <mergeCell ref="A5:B5"/>
    <mergeCell ref="A4:M4"/>
    <mergeCell ref="A3:M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0" r:id="rId1"/>
  <headerFooter>
    <oddFooter>&amp;R&amp;P</oddFooter>
  </headerFooter>
  <rowBreaks count="1" manualBreakCount="1">
    <brk id="12" max="11" man="1"/>
  </rowBreaks>
</worksheet>
</file>

<file path=xl/worksheets/sheet12.xml><?xml version="1.0" encoding="utf-8"?>
<worksheet xmlns="http://schemas.openxmlformats.org/spreadsheetml/2006/main" xmlns:r="http://schemas.openxmlformats.org/officeDocument/2006/relationships">
  <sheetPr>
    <pageSetUpPr fitToPage="1"/>
  </sheetPr>
  <dimension ref="A1:N9"/>
  <sheetViews>
    <sheetView zoomScale="55" zoomScaleNormal="55" zoomScalePageLayoutView="0" workbookViewId="0" topLeftCell="A1">
      <selection activeCell="N6" sqref="N6:N9"/>
    </sheetView>
  </sheetViews>
  <sheetFormatPr defaultColWidth="9.140625" defaultRowHeight="15"/>
  <cols>
    <col min="1" max="1" width="2.421875" style="69" customWidth="1"/>
    <col min="2" max="2" width="23.57421875" style="1" customWidth="1"/>
    <col min="3" max="3" width="68.8515625" style="1" customWidth="1"/>
    <col min="4" max="4" width="19.8515625" style="2" customWidth="1"/>
    <col min="5" max="5" width="12.8515625" style="2" customWidth="1"/>
    <col min="6" max="6" width="19.8515625" style="2" customWidth="1"/>
    <col min="7" max="9" width="12.8515625" style="2" customWidth="1"/>
    <col min="10" max="14" width="12.8515625" style="15" customWidth="1"/>
    <col min="15" max="16384" width="9.140625" style="15" customWidth="1"/>
  </cols>
  <sheetData>
    <row r="1" spans="1:14" s="9" customFormat="1" ht="23.25" customHeight="1" thickBot="1">
      <c r="A1" s="791" t="s">
        <v>54</v>
      </c>
      <c r="B1" s="791" t="s">
        <v>54</v>
      </c>
      <c r="C1" s="791"/>
      <c r="D1" s="791"/>
      <c r="E1" s="791"/>
      <c r="F1" s="791"/>
      <c r="G1" s="791"/>
      <c r="H1" s="791"/>
      <c r="I1" s="791"/>
      <c r="J1" s="791"/>
      <c r="K1" s="791"/>
      <c r="L1" s="791"/>
      <c r="M1" s="791"/>
      <c r="N1" s="791"/>
    </row>
    <row r="2" spans="1:14" s="9" customFormat="1" ht="24.75" customHeight="1">
      <c r="A2" s="792" t="s">
        <v>102</v>
      </c>
      <c r="B2" s="793" t="s">
        <v>123</v>
      </c>
      <c r="C2" s="793"/>
      <c r="D2" s="793"/>
      <c r="E2" s="793"/>
      <c r="F2" s="793"/>
      <c r="G2" s="793"/>
      <c r="H2" s="793"/>
      <c r="I2" s="793"/>
      <c r="J2" s="794"/>
      <c r="K2" s="794"/>
      <c r="L2" s="794"/>
      <c r="M2" s="794"/>
      <c r="N2" s="795"/>
    </row>
    <row r="3" spans="1:14" s="9" customFormat="1" ht="26.25" customHeight="1">
      <c r="A3" s="796" t="s">
        <v>4</v>
      </c>
      <c r="B3" s="797" t="s">
        <v>104</v>
      </c>
      <c r="C3" s="797"/>
      <c r="D3" s="797"/>
      <c r="E3" s="797"/>
      <c r="F3" s="797"/>
      <c r="G3" s="797"/>
      <c r="H3" s="797"/>
      <c r="I3" s="797"/>
      <c r="J3" s="798"/>
      <c r="K3" s="798"/>
      <c r="L3" s="798"/>
      <c r="M3" s="798"/>
      <c r="N3" s="799"/>
    </row>
    <row r="4" spans="1:14" ht="50.25" customHeight="1">
      <c r="A4" s="800" t="s">
        <v>18</v>
      </c>
      <c r="B4" s="801"/>
      <c r="C4" s="801"/>
      <c r="D4" s="801"/>
      <c r="E4" s="801"/>
      <c r="F4" s="801"/>
      <c r="G4" s="801"/>
      <c r="H4" s="801"/>
      <c r="I4" s="801"/>
      <c r="J4" s="801"/>
      <c r="K4" s="801"/>
      <c r="L4" s="801"/>
      <c r="M4" s="801"/>
      <c r="N4" s="802"/>
    </row>
    <row r="5" spans="1:14" ht="48" customHeight="1" thickBot="1">
      <c r="A5" s="803" t="s">
        <v>0</v>
      </c>
      <c r="B5" s="804"/>
      <c r="C5" s="54" t="s">
        <v>10</v>
      </c>
      <c r="D5" s="54" t="s">
        <v>19</v>
      </c>
      <c r="E5" s="54" t="s">
        <v>2</v>
      </c>
      <c r="F5" s="54" t="s">
        <v>3</v>
      </c>
      <c r="G5" s="55">
        <v>2007</v>
      </c>
      <c r="H5" s="55">
        <v>2008</v>
      </c>
      <c r="I5" s="55">
        <v>2009</v>
      </c>
      <c r="J5" s="55">
        <v>2010</v>
      </c>
      <c r="K5" s="55">
        <v>2011</v>
      </c>
      <c r="L5" s="55">
        <v>2012</v>
      </c>
      <c r="M5" s="558">
        <v>2013</v>
      </c>
      <c r="N5" s="101">
        <v>2014</v>
      </c>
    </row>
    <row r="6" spans="1:14" s="3" customFormat="1" ht="97.5" customHeight="1" thickBot="1">
      <c r="A6" s="59">
        <v>1</v>
      </c>
      <c r="B6" s="49" t="s">
        <v>124</v>
      </c>
      <c r="C6" s="60" t="s">
        <v>235</v>
      </c>
      <c r="D6" s="43" t="s">
        <v>125</v>
      </c>
      <c r="E6" s="43" t="s">
        <v>51</v>
      </c>
      <c r="F6" s="44" t="s">
        <v>126</v>
      </c>
      <c r="G6" s="61"/>
      <c r="H6" s="61"/>
      <c r="I6" s="62"/>
      <c r="J6" s="63">
        <v>209</v>
      </c>
      <c r="K6" s="63">
        <v>1</v>
      </c>
      <c r="L6" s="63">
        <v>0</v>
      </c>
      <c r="M6" s="559">
        <v>0</v>
      </c>
      <c r="N6" s="102"/>
    </row>
    <row r="7" spans="1:14" ht="117.75" customHeight="1">
      <c r="A7" s="59">
        <v>2</v>
      </c>
      <c r="B7" s="56" t="s">
        <v>127</v>
      </c>
      <c r="C7" s="60" t="s">
        <v>128</v>
      </c>
      <c r="D7" s="43" t="s">
        <v>34</v>
      </c>
      <c r="E7" s="43" t="s">
        <v>51</v>
      </c>
      <c r="F7" s="44" t="s">
        <v>116</v>
      </c>
      <c r="G7" s="51">
        <v>82</v>
      </c>
      <c r="H7" s="51">
        <v>48</v>
      </c>
      <c r="I7" s="51">
        <v>60</v>
      </c>
      <c r="J7" s="51">
        <v>54</v>
      </c>
      <c r="K7" s="51">
        <v>88</v>
      </c>
      <c r="L7" s="51">
        <v>49</v>
      </c>
      <c r="M7" s="560">
        <v>43</v>
      </c>
      <c r="N7" s="103"/>
    </row>
    <row r="8" spans="1:14" ht="147" customHeight="1">
      <c r="A8" s="64">
        <v>3</v>
      </c>
      <c r="B8" s="57" t="s">
        <v>129</v>
      </c>
      <c r="C8" s="58" t="s">
        <v>236</v>
      </c>
      <c r="D8" s="43" t="s">
        <v>130</v>
      </c>
      <c r="E8" s="43" t="s">
        <v>51</v>
      </c>
      <c r="F8" s="44" t="s">
        <v>4</v>
      </c>
      <c r="G8" s="50">
        <v>3124</v>
      </c>
      <c r="H8" s="50">
        <v>8835</v>
      </c>
      <c r="I8" s="50">
        <v>8401</v>
      </c>
      <c r="J8" s="51">
        <v>9232</v>
      </c>
      <c r="K8" s="51">
        <v>10283</v>
      </c>
      <c r="L8" s="51">
        <v>15494</v>
      </c>
      <c r="M8" s="561">
        <v>14673</v>
      </c>
      <c r="N8" s="107"/>
    </row>
    <row r="9" spans="1:14" ht="221.25" customHeight="1" thickBot="1">
      <c r="A9" s="65">
        <v>4</v>
      </c>
      <c r="B9" s="66" t="s">
        <v>131</v>
      </c>
      <c r="C9" s="96" t="s">
        <v>237</v>
      </c>
      <c r="D9" s="80" t="s">
        <v>132</v>
      </c>
      <c r="E9" s="80" t="s">
        <v>51</v>
      </c>
      <c r="F9" s="81" t="s">
        <v>4</v>
      </c>
      <c r="G9" s="67"/>
      <c r="H9" s="68">
        <v>1108</v>
      </c>
      <c r="I9" s="68">
        <f>1108+372-5</f>
        <v>1475</v>
      </c>
      <c r="J9" s="68">
        <f>1475+558-65</f>
        <v>1968</v>
      </c>
      <c r="K9" s="68">
        <f>1968+102-2+627-250</f>
        <v>2445</v>
      </c>
      <c r="L9" s="68">
        <v>547</v>
      </c>
      <c r="M9" s="562">
        <v>353</v>
      </c>
      <c r="N9" s="108"/>
    </row>
  </sheetData>
  <sheetProtection/>
  <mergeCells count="5">
    <mergeCell ref="A1:N1"/>
    <mergeCell ref="A2:N2"/>
    <mergeCell ref="A3:N3"/>
    <mergeCell ref="A4:N4"/>
    <mergeCell ref="A5:B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headerFooter>
    <oddFooter>&amp;R&amp;P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zoomScale="85" zoomScaleNormal="85" zoomScalePageLayoutView="0" workbookViewId="0" topLeftCell="A10">
      <selection activeCell="A27" sqref="A27"/>
    </sheetView>
  </sheetViews>
  <sheetFormatPr defaultColWidth="9.140625" defaultRowHeight="15"/>
  <cols>
    <col min="1" max="1" width="24.421875" style="144" customWidth="1"/>
    <col min="2" max="2" width="188.421875" style="144" customWidth="1"/>
    <col min="3" max="3" width="9.57421875" style="144" customWidth="1"/>
    <col min="4" max="4" width="9.28125" style="144" customWidth="1"/>
    <col min="5" max="5" width="9.8515625" style="144" customWidth="1"/>
    <col min="6" max="6" width="19.28125" style="144" customWidth="1"/>
    <col min="7" max="7" width="14.7109375" style="144" customWidth="1"/>
    <col min="8" max="8" width="15.28125" style="206" customWidth="1"/>
    <col min="9" max="9" width="10.57421875" style="206" customWidth="1"/>
    <col min="10" max="10" width="11.00390625" style="206" customWidth="1"/>
    <col min="11" max="11" width="10.57421875" style="206" customWidth="1"/>
    <col min="12" max="12" width="11.7109375" style="206" customWidth="1"/>
    <col min="13" max="13" width="10.57421875" style="206" customWidth="1"/>
    <col min="14" max="14" width="10.57421875" style="145" customWidth="1"/>
    <col min="15" max="15" width="9.7109375" style="145" customWidth="1"/>
    <col min="16" max="16384" width="9.140625" style="145" customWidth="1"/>
  </cols>
  <sheetData>
    <row r="1" spans="1:7" s="199" customFormat="1" ht="30" customHeight="1" thickBot="1">
      <c r="A1" s="805" t="s">
        <v>54</v>
      </c>
      <c r="B1" s="805"/>
      <c r="C1" s="198"/>
      <c r="D1" s="198"/>
      <c r="E1" s="198"/>
      <c r="F1" s="198"/>
      <c r="G1" s="198"/>
    </row>
    <row r="2" spans="1:7" s="199" customFormat="1" ht="30" customHeight="1" thickBot="1">
      <c r="A2" s="806" t="s">
        <v>327</v>
      </c>
      <c r="B2" s="807"/>
      <c r="C2" s="198"/>
      <c r="D2" s="198"/>
      <c r="E2" s="198"/>
      <c r="F2" s="198"/>
      <c r="G2" s="198"/>
    </row>
    <row r="3" spans="1:7" s="199" customFormat="1" ht="30" customHeight="1" thickBot="1">
      <c r="A3" s="653" t="s">
        <v>4</v>
      </c>
      <c r="B3" s="654"/>
      <c r="C3" s="198"/>
      <c r="D3" s="198"/>
      <c r="E3" s="198"/>
      <c r="F3" s="198"/>
      <c r="G3" s="198"/>
    </row>
    <row r="4" spans="1:13" s="203" customFormat="1" ht="111" customHeight="1">
      <c r="A4" s="472" t="s">
        <v>134</v>
      </c>
      <c r="B4" s="474" t="s">
        <v>135</v>
      </c>
      <c r="C4" s="201"/>
      <c r="D4" s="201"/>
      <c r="E4" s="201"/>
      <c r="F4" s="201"/>
      <c r="G4" s="201"/>
      <c r="H4" s="202"/>
      <c r="I4" s="202"/>
      <c r="J4" s="202"/>
      <c r="K4" s="202"/>
      <c r="L4" s="202"/>
      <c r="M4" s="202"/>
    </row>
    <row r="5" spans="1:13" s="203" customFormat="1" ht="372.75" customHeight="1" thickBot="1">
      <c r="A5" s="473" t="s">
        <v>136</v>
      </c>
      <c r="B5" s="475" t="s">
        <v>273</v>
      </c>
      <c r="C5" s="201"/>
      <c r="D5" s="201"/>
      <c r="E5" s="201"/>
      <c r="F5" s="201"/>
      <c r="G5" s="201"/>
      <c r="H5" s="202"/>
      <c r="I5" s="202"/>
      <c r="J5" s="202"/>
      <c r="K5" s="202"/>
      <c r="L5" s="202"/>
      <c r="M5" s="202"/>
    </row>
    <row r="6" spans="1:13" s="203" customFormat="1" ht="30" customHeight="1" thickBot="1">
      <c r="A6" s="814" t="s">
        <v>133</v>
      </c>
      <c r="B6" s="815"/>
      <c r="C6" s="201"/>
      <c r="D6" s="201"/>
      <c r="E6" s="201"/>
      <c r="F6" s="201"/>
      <c r="G6" s="201"/>
      <c r="H6" s="202"/>
      <c r="I6" s="202"/>
      <c r="J6" s="202"/>
      <c r="K6" s="202"/>
      <c r="L6" s="202"/>
      <c r="M6" s="202"/>
    </row>
    <row r="7" spans="1:13" s="203" customFormat="1" ht="30" customHeight="1">
      <c r="A7" s="763" t="s">
        <v>4</v>
      </c>
      <c r="B7" s="764"/>
      <c r="C7" s="201"/>
      <c r="D7" s="201"/>
      <c r="E7" s="201"/>
      <c r="F7" s="201"/>
      <c r="G7" s="201"/>
      <c r="H7" s="202"/>
      <c r="I7" s="202"/>
      <c r="J7" s="202"/>
      <c r="K7" s="202"/>
      <c r="L7" s="202"/>
      <c r="M7" s="202"/>
    </row>
    <row r="8" spans="1:13" s="203" customFormat="1" ht="110.25" customHeight="1">
      <c r="A8" s="478" t="s">
        <v>137</v>
      </c>
      <c r="B8" s="476" t="s">
        <v>317</v>
      </c>
      <c r="C8" s="201"/>
      <c r="D8" s="201"/>
      <c r="E8" s="201"/>
      <c r="F8" s="201"/>
      <c r="G8" s="201"/>
      <c r="H8" s="202"/>
      <c r="I8" s="202"/>
      <c r="J8" s="202"/>
      <c r="K8" s="202"/>
      <c r="L8" s="202"/>
      <c r="M8" s="202"/>
    </row>
    <row r="9" spans="1:2" ht="132.75" customHeight="1">
      <c r="A9" s="479" t="s">
        <v>138</v>
      </c>
      <c r="B9" s="477" t="s">
        <v>226</v>
      </c>
    </row>
    <row r="10" spans="1:2" ht="27.75" customHeight="1" thickBot="1">
      <c r="A10" s="142"/>
      <c r="B10" s="254"/>
    </row>
    <row r="11" spans="1:2" ht="30" customHeight="1" thickBot="1">
      <c r="A11" s="657" t="s">
        <v>233</v>
      </c>
      <c r="B11" s="658"/>
    </row>
    <row r="12" spans="1:2" ht="15" customHeight="1">
      <c r="A12" s="808" t="s">
        <v>372</v>
      </c>
      <c r="B12" s="809"/>
    </row>
    <row r="13" spans="1:2" ht="11.25">
      <c r="A13" s="810"/>
      <c r="B13" s="811"/>
    </row>
    <row r="14" spans="1:2" ht="11.25">
      <c r="A14" s="810"/>
      <c r="B14" s="811"/>
    </row>
    <row r="15" spans="1:2" ht="11.25">
      <c r="A15" s="810"/>
      <c r="B15" s="811"/>
    </row>
    <row r="16" spans="1:2" ht="11.25">
      <c r="A16" s="810"/>
      <c r="B16" s="811"/>
    </row>
    <row r="17" spans="1:2" ht="11.25">
      <c r="A17" s="810"/>
      <c r="B17" s="811"/>
    </row>
    <row r="18" spans="1:2" ht="11.25">
      <c r="A18" s="810"/>
      <c r="B18" s="811"/>
    </row>
    <row r="19" spans="1:2" ht="11.25">
      <c r="A19" s="810"/>
      <c r="B19" s="811"/>
    </row>
    <row r="20" spans="1:2" ht="11.25">
      <c r="A20" s="810"/>
      <c r="B20" s="811"/>
    </row>
    <row r="21" spans="1:2" ht="11.25">
      <c r="A21" s="810"/>
      <c r="B21" s="811"/>
    </row>
    <row r="22" spans="1:2" ht="11.25">
      <c r="A22" s="810"/>
      <c r="B22" s="811"/>
    </row>
    <row r="23" spans="1:2" ht="11.25">
      <c r="A23" s="810"/>
      <c r="B23" s="811"/>
    </row>
    <row r="24" spans="1:2" ht="11.25">
      <c r="A24" s="810"/>
      <c r="B24" s="811"/>
    </row>
    <row r="25" spans="1:2" ht="11.25">
      <c r="A25" s="810"/>
      <c r="B25" s="811"/>
    </row>
    <row r="26" spans="1:2" ht="12" thickBot="1">
      <c r="A26" s="812"/>
      <c r="B26" s="813"/>
    </row>
  </sheetData>
  <sheetProtection/>
  <mergeCells count="7">
    <mergeCell ref="A1:B1"/>
    <mergeCell ref="A2:B2"/>
    <mergeCell ref="A3:B3"/>
    <mergeCell ref="A11:B11"/>
    <mergeCell ref="A12:B26"/>
    <mergeCell ref="A6:B6"/>
    <mergeCell ref="A7:B7"/>
  </mergeCells>
  <printOptions/>
  <pageMargins left="0.1968503937007874" right="0.23622047244094488" top="0.5511811023622047" bottom="0.15748031496062992" header="0" footer="0"/>
  <pageSetup fitToHeight="0" fitToWidth="1" horizontalDpi="600" verticalDpi="600" orientation="landscape" paperSize="9" scale="67" r:id="rId1"/>
  <headerFooter>
    <oddFooter>&amp;R&amp;P</oddFooter>
  </headerFooter>
  <rowBreaks count="1" manualBreakCount="1">
    <brk id="5"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M45"/>
  <sheetViews>
    <sheetView zoomScale="70" zoomScaleNormal="70" zoomScalePageLayoutView="0" workbookViewId="0" topLeftCell="A40">
      <selection activeCell="A1" sqref="A1:H1"/>
    </sheetView>
  </sheetViews>
  <sheetFormatPr defaultColWidth="9.140625" defaultRowHeight="104.25" customHeight="1"/>
  <cols>
    <col min="1" max="1" width="3.7109375" style="255" customWidth="1"/>
    <col min="2" max="2" width="35.7109375" style="143" customWidth="1"/>
    <col min="3" max="3" width="90.421875" style="143" customWidth="1"/>
    <col min="4" max="4" width="14.7109375" style="265" customWidth="1"/>
    <col min="5" max="5" width="19.57421875" style="143" customWidth="1"/>
    <col min="6" max="8" width="13.7109375" style="462" customWidth="1"/>
    <col min="9" max="13" width="13.7109375" style="400" customWidth="1"/>
    <col min="14" max="16384" width="9.140625" style="255" customWidth="1"/>
  </cols>
  <sheetData>
    <row r="1" spans="1:13" s="468" customFormat="1" ht="30" customHeight="1" thickBot="1">
      <c r="A1" s="652" t="s">
        <v>54</v>
      </c>
      <c r="B1" s="652"/>
      <c r="C1" s="652"/>
      <c r="D1" s="652"/>
      <c r="E1" s="652"/>
      <c r="F1" s="652"/>
      <c r="G1" s="652"/>
      <c r="H1" s="652"/>
      <c r="I1" s="319"/>
      <c r="J1" s="319"/>
      <c r="K1" s="319"/>
      <c r="L1" s="319"/>
      <c r="M1" s="467"/>
    </row>
    <row r="2" spans="1:13" s="468" customFormat="1" ht="30" customHeight="1">
      <c r="A2" s="824" t="s">
        <v>139</v>
      </c>
      <c r="B2" s="825"/>
      <c r="C2" s="826"/>
      <c r="D2" s="826"/>
      <c r="E2" s="826"/>
      <c r="F2" s="826"/>
      <c r="G2" s="826"/>
      <c r="H2" s="826"/>
      <c r="I2" s="827"/>
      <c r="J2" s="827"/>
      <c r="K2" s="827"/>
      <c r="L2" s="827"/>
      <c r="M2" s="828"/>
    </row>
    <row r="3" spans="1:13" s="468" customFormat="1" ht="30" customHeight="1">
      <c r="A3" s="819" t="s">
        <v>4</v>
      </c>
      <c r="B3" s="820"/>
      <c r="C3" s="821"/>
      <c r="D3" s="821"/>
      <c r="E3" s="821"/>
      <c r="F3" s="821"/>
      <c r="G3" s="821"/>
      <c r="H3" s="821"/>
      <c r="I3" s="822"/>
      <c r="J3" s="822"/>
      <c r="K3" s="822"/>
      <c r="L3" s="822"/>
      <c r="M3" s="823"/>
    </row>
    <row r="4" spans="1:13" ht="11.25">
      <c r="A4" s="709" t="s">
        <v>13</v>
      </c>
      <c r="B4" s="829"/>
      <c r="C4" s="829"/>
      <c r="D4" s="829"/>
      <c r="E4" s="829"/>
      <c r="F4" s="829"/>
      <c r="G4" s="829"/>
      <c r="H4" s="829"/>
      <c r="I4" s="829"/>
      <c r="J4" s="829"/>
      <c r="K4" s="829"/>
      <c r="L4" s="829"/>
      <c r="M4" s="830"/>
    </row>
    <row r="5" spans="1:13" ht="43.5" customHeight="1" thickBot="1">
      <c r="A5" s="713" t="s">
        <v>0</v>
      </c>
      <c r="B5" s="714"/>
      <c r="C5" s="147" t="s">
        <v>1</v>
      </c>
      <c r="D5" s="147" t="s">
        <v>2</v>
      </c>
      <c r="E5" s="147" t="s">
        <v>3</v>
      </c>
      <c r="F5" s="418">
        <v>2007</v>
      </c>
      <c r="G5" s="418">
        <v>2008</v>
      </c>
      <c r="H5" s="418">
        <v>2009</v>
      </c>
      <c r="I5" s="418">
        <v>2010</v>
      </c>
      <c r="J5" s="418">
        <v>2011</v>
      </c>
      <c r="K5" s="418">
        <v>2012</v>
      </c>
      <c r="L5" s="563">
        <v>2013</v>
      </c>
      <c r="M5" s="419">
        <v>2014</v>
      </c>
    </row>
    <row r="6" spans="1:13" ht="30" customHeight="1" thickBot="1">
      <c r="A6" s="831" t="s">
        <v>140</v>
      </c>
      <c r="B6" s="832"/>
      <c r="C6" s="833"/>
      <c r="D6" s="833"/>
      <c r="E6" s="833"/>
      <c r="F6" s="833"/>
      <c r="G6" s="833"/>
      <c r="H6" s="833"/>
      <c r="I6" s="834"/>
      <c r="J6" s="834"/>
      <c r="K6" s="834"/>
      <c r="L6" s="834"/>
      <c r="M6" s="835"/>
    </row>
    <row r="7" spans="1:13" ht="153.75" customHeight="1">
      <c r="A7" s="271">
        <v>1</v>
      </c>
      <c r="B7" s="408" t="s">
        <v>141</v>
      </c>
      <c r="C7" s="463" t="s">
        <v>142</v>
      </c>
      <c r="D7" s="464" t="s">
        <v>51</v>
      </c>
      <c r="E7" s="464" t="s">
        <v>4</v>
      </c>
      <c r="F7" s="420">
        <v>58</v>
      </c>
      <c r="G7" s="420">
        <v>84</v>
      </c>
      <c r="H7" s="420">
        <v>197</v>
      </c>
      <c r="I7" s="421">
        <v>186</v>
      </c>
      <c r="J7" s="421">
        <v>38</v>
      </c>
      <c r="K7" s="422">
        <v>8</v>
      </c>
      <c r="L7" s="564">
        <v>5</v>
      </c>
      <c r="M7" s="423"/>
    </row>
    <row r="8" spans="1:13" ht="281.25" customHeight="1">
      <c r="A8" s="256">
        <v>2</v>
      </c>
      <c r="B8" s="57" t="s">
        <v>143</v>
      </c>
      <c r="C8" s="58" t="s">
        <v>309</v>
      </c>
      <c r="D8" s="465" t="s">
        <v>51</v>
      </c>
      <c r="E8" s="465" t="s">
        <v>4</v>
      </c>
      <c r="F8" s="424">
        <v>253</v>
      </c>
      <c r="G8" s="424">
        <v>181</v>
      </c>
      <c r="H8" s="424">
        <v>274</v>
      </c>
      <c r="I8" s="425">
        <v>293</v>
      </c>
      <c r="J8" s="426">
        <v>355</v>
      </c>
      <c r="K8" s="426">
        <v>491</v>
      </c>
      <c r="L8" s="580"/>
      <c r="M8" s="399"/>
    </row>
    <row r="9" spans="1:13" ht="206.25" customHeight="1" thickBot="1">
      <c r="A9" s="261">
        <v>3</v>
      </c>
      <c r="B9" s="66" t="s">
        <v>144</v>
      </c>
      <c r="C9" s="96" t="s">
        <v>310</v>
      </c>
      <c r="D9" s="466" t="s">
        <v>51</v>
      </c>
      <c r="E9" s="466" t="s">
        <v>4</v>
      </c>
      <c r="F9" s="427"/>
      <c r="G9" s="427">
        <v>14</v>
      </c>
      <c r="H9" s="427">
        <v>8</v>
      </c>
      <c r="I9" s="428">
        <v>18</v>
      </c>
      <c r="J9" s="428">
        <v>6</v>
      </c>
      <c r="K9" s="429">
        <v>19</v>
      </c>
      <c r="L9" s="566">
        <v>27</v>
      </c>
      <c r="M9" s="430"/>
    </row>
    <row r="10" spans="1:13" s="396" customFormat="1" ht="30" customHeight="1">
      <c r="A10" s="836" t="s">
        <v>139</v>
      </c>
      <c r="B10" s="837"/>
      <c r="C10" s="838"/>
      <c r="D10" s="838"/>
      <c r="E10" s="838"/>
      <c r="F10" s="838"/>
      <c r="G10" s="838"/>
      <c r="H10" s="838"/>
      <c r="I10" s="839"/>
      <c r="J10" s="839"/>
      <c r="K10" s="839"/>
      <c r="L10" s="839"/>
      <c r="M10" s="840"/>
    </row>
    <row r="11" spans="1:13" s="396" customFormat="1" ht="30" customHeight="1">
      <c r="A11" s="841" t="s">
        <v>4</v>
      </c>
      <c r="B11" s="842"/>
      <c r="C11" s="843"/>
      <c r="D11" s="843"/>
      <c r="E11" s="843"/>
      <c r="F11" s="843"/>
      <c r="G11" s="843"/>
      <c r="H11" s="843"/>
      <c r="I11" s="844"/>
      <c r="J11" s="844"/>
      <c r="K11" s="844"/>
      <c r="L11" s="844"/>
      <c r="M11" s="845"/>
    </row>
    <row r="12" spans="1:13" ht="30.75" customHeight="1">
      <c r="A12" s="709" t="s">
        <v>13</v>
      </c>
      <c r="B12" s="829"/>
      <c r="C12" s="829"/>
      <c r="D12" s="829"/>
      <c r="E12" s="829"/>
      <c r="F12" s="829"/>
      <c r="G12" s="829"/>
      <c r="H12" s="829"/>
      <c r="I12" s="829"/>
      <c r="J12" s="829"/>
      <c r="K12" s="829"/>
      <c r="L12" s="829"/>
      <c r="M12" s="830"/>
    </row>
    <row r="13" spans="1:13" ht="38.25" customHeight="1" thickBot="1">
      <c r="A13" s="713" t="s">
        <v>0</v>
      </c>
      <c r="B13" s="714"/>
      <c r="C13" s="147" t="s">
        <v>1</v>
      </c>
      <c r="D13" s="147" t="s">
        <v>2</v>
      </c>
      <c r="E13" s="147" t="s">
        <v>3</v>
      </c>
      <c r="F13" s="418">
        <v>2007</v>
      </c>
      <c r="G13" s="418">
        <v>2008</v>
      </c>
      <c r="H13" s="418">
        <v>2009</v>
      </c>
      <c r="I13" s="418">
        <v>2010</v>
      </c>
      <c r="J13" s="418">
        <v>2011</v>
      </c>
      <c r="K13" s="418">
        <v>2012</v>
      </c>
      <c r="L13" s="563">
        <v>2013</v>
      </c>
      <c r="M13" s="419">
        <v>2014</v>
      </c>
    </row>
    <row r="14" spans="1:13" ht="16.5" customHeight="1" thickBot="1">
      <c r="A14" s="831" t="s">
        <v>140</v>
      </c>
      <c r="B14" s="832"/>
      <c r="C14" s="833"/>
      <c r="D14" s="833"/>
      <c r="E14" s="833"/>
      <c r="F14" s="833"/>
      <c r="G14" s="833"/>
      <c r="H14" s="833"/>
      <c r="I14" s="834"/>
      <c r="J14" s="834"/>
      <c r="K14" s="834"/>
      <c r="L14" s="834"/>
      <c r="M14" s="835"/>
    </row>
    <row r="15" spans="1:13" ht="157.5" customHeight="1">
      <c r="A15" s="256">
        <v>4</v>
      </c>
      <c r="B15" s="194" t="s">
        <v>145</v>
      </c>
      <c r="C15" s="207" t="s">
        <v>274</v>
      </c>
      <c r="D15" s="257" t="s">
        <v>51</v>
      </c>
      <c r="E15" s="257" t="s">
        <v>4</v>
      </c>
      <c r="F15" s="424">
        <v>1</v>
      </c>
      <c r="G15" s="424">
        <v>4</v>
      </c>
      <c r="H15" s="424">
        <v>13</v>
      </c>
      <c r="I15" s="425">
        <v>11</v>
      </c>
      <c r="J15" s="425">
        <v>5</v>
      </c>
      <c r="K15" s="426">
        <v>4</v>
      </c>
      <c r="L15" s="565">
        <v>0</v>
      </c>
      <c r="M15" s="431"/>
    </row>
    <row r="16" spans="1:13" ht="111.75" customHeight="1">
      <c r="A16" s="258">
        <v>5</v>
      </c>
      <c r="B16" s="194" t="s">
        <v>146</v>
      </c>
      <c r="C16" s="207" t="s">
        <v>243</v>
      </c>
      <c r="D16" s="259" t="s">
        <v>51</v>
      </c>
      <c r="E16" s="259" t="s">
        <v>4</v>
      </c>
      <c r="F16" s="424">
        <v>1</v>
      </c>
      <c r="G16" s="424">
        <v>7</v>
      </c>
      <c r="H16" s="424">
        <v>2</v>
      </c>
      <c r="I16" s="425">
        <v>2</v>
      </c>
      <c r="J16" s="425">
        <v>1</v>
      </c>
      <c r="K16" s="426">
        <v>1</v>
      </c>
      <c r="L16" s="580">
        <v>0</v>
      </c>
      <c r="M16" s="431"/>
    </row>
    <row r="17" spans="1:13" ht="103.5" customHeight="1">
      <c r="A17" s="256">
        <v>6</v>
      </c>
      <c r="B17" s="194" t="s">
        <v>147</v>
      </c>
      <c r="C17" s="207" t="s">
        <v>275</v>
      </c>
      <c r="D17" s="260" t="s">
        <v>51</v>
      </c>
      <c r="E17" s="260" t="s">
        <v>4</v>
      </c>
      <c r="F17" s="424"/>
      <c r="G17" s="424">
        <v>100000</v>
      </c>
      <c r="H17" s="424"/>
      <c r="I17" s="425">
        <v>38000</v>
      </c>
      <c r="J17" s="432">
        <v>65000</v>
      </c>
      <c r="K17" s="433">
        <v>158042</v>
      </c>
      <c r="L17" s="581">
        <v>114960</v>
      </c>
      <c r="M17" s="431"/>
    </row>
    <row r="18" spans="1:13" ht="123" customHeight="1" thickBot="1">
      <c r="A18" s="261">
        <v>7</v>
      </c>
      <c r="B18" s="262" t="s">
        <v>148</v>
      </c>
      <c r="C18" s="263" t="s">
        <v>244</v>
      </c>
      <c r="D18" s="264" t="s">
        <v>51</v>
      </c>
      <c r="E18" s="264" t="s">
        <v>4</v>
      </c>
      <c r="F18" s="427">
        <v>442</v>
      </c>
      <c r="G18" s="427">
        <v>493</v>
      </c>
      <c r="H18" s="427">
        <v>510</v>
      </c>
      <c r="I18" s="428">
        <v>576</v>
      </c>
      <c r="J18" s="434">
        <v>704</v>
      </c>
      <c r="K18" s="435">
        <v>608</v>
      </c>
      <c r="L18" s="567">
        <v>608</v>
      </c>
      <c r="M18" s="436"/>
    </row>
    <row r="19" spans="1:13" s="468" customFormat="1" ht="22.5" customHeight="1">
      <c r="A19" s="824" t="s">
        <v>139</v>
      </c>
      <c r="B19" s="825"/>
      <c r="C19" s="826"/>
      <c r="D19" s="826"/>
      <c r="E19" s="826"/>
      <c r="F19" s="826"/>
      <c r="G19" s="826"/>
      <c r="H19" s="826"/>
      <c r="I19" s="827"/>
      <c r="J19" s="827"/>
      <c r="K19" s="827"/>
      <c r="L19" s="827"/>
      <c r="M19" s="828"/>
    </row>
    <row r="20" spans="1:13" s="468" customFormat="1" ht="18.75">
      <c r="A20" s="819" t="s">
        <v>4</v>
      </c>
      <c r="B20" s="820"/>
      <c r="C20" s="821"/>
      <c r="D20" s="821"/>
      <c r="E20" s="821"/>
      <c r="F20" s="821"/>
      <c r="G20" s="821"/>
      <c r="H20" s="821"/>
      <c r="I20" s="822"/>
      <c r="J20" s="822"/>
      <c r="K20" s="822"/>
      <c r="L20" s="822"/>
      <c r="M20" s="823"/>
    </row>
    <row r="21" spans="1:13" ht="22.5" customHeight="1">
      <c r="A21" s="846" t="s">
        <v>13</v>
      </c>
      <c r="B21" s="847"/>
      <c r="C21" s="847"/>
      <c r="D21" s="847"/>
      <c r="E21" s="847"/>
      <c r="F21" s="847"/>
      <c r="G21" s="847"/>
      <c r="H21" s="847"/>
      <c r="I21" s="847"/>
      <c r="J21" s="847"/>
      <c r="K21" s="847"/>
      <c r="L21" s="847"/>
      <c r="M21" s="848"/>
    </row>
    <row r="22" spans="1:13" ht="44.25" customHeight="1" thickBot="1">
      <c r="A22" s="849" t="s">
        <v>0</v>
      </c>
      <c r="B22" s="850"/>
      <c r="C22" s="349" t="s">
        <v>1</v>
      </c>
      <c r="D22" s="349" t="s">
        <v>2</v>
      </c>
      <c r="E22" s="349" t="s">
        <v>3</v>
      </c>
      <c r="F22" s="350">
        <v>2007</v>
      </c>
      <c r="G22" s="350">
        <v>2008</v>
      </c>
      <c r="H22" s="350">
        <v>2009</v>
      </c>
      <c r="I22" s="350">
        <v>2010</v>
      </c>
      <c r="J22" s="350">
        <v>2011</v>
      </c>
      <c r="K22" s="350">
        <v>2012</v>
      </c>
      <c r="L22" s="568">
        <v>2013</v>
      </c>
      <c r="M22" s="351">
        <v>2014</v>
      </c>
    </row>
    <row r="23" spans="1:13" ht="22.5" customHeight="1" thickBot="1">
      <c r="A23" s="816" t="s">
        <v>149</v>
      </c>
      <c r="B23" s="817"/>
      <c r="C23" s="817"/>
      <c r="D23" s="817"/>
      <c r="E23" s="817"/>
      <c r="F23" s="817"/>
      <c r="G23" s="817"/>
      <c r="H23" s="817"/>
      <c r="I23" s="817"/>
      <c r="J23" s="817"/>
      <c r="K23" s="817"/>
      <c r="L23" s="817"/>
      <c r="M23" s="818"/>
    </row>
    <row r="24" spans="1:13" ht="204" customHeight="1">
      <c r="A24" s="271">
        <v>8</v>
      </c>
      <c r="B24" s="408" t="s">
        <v>150</v>
      </c>
      <c r="C24" s="508" t="s">
        <v>311</v>
      </c>
      <c r="D24" s="464" t="s">
        <v>51</v>
      </c>
      <c r="E24" s="464" t="s">
        <v>4</v>
      </c>
      <c r="F24" s="509"/>
      <c r="G24" s="509"/>
      <c r="H24" s="509"/>
      <c r="I24" s="510"/>
      <c r="J24" s="511">
        <v>8802</v>
      </c>
      <c r="K24" s="511">
        <v>151</v>
      </c>
      <c r="L24" s="569"/>
      <c r="M24" s="512"/>
    </row>
    <row r="25" spans="1:13" ht="148.5" customHeight="1">
      <c r="A25" s="256">
        <v>9</v>
      </c>
      <c r="B25" s="57" t="s">
        <v>151</v>
      </c>
      <c r="C25" s="58" t="s">
        <v>312</v>
      </c>
      <c r="D25" s="465" t="s">
        <v>51</v>
      </c>
      <c r="E25" s="465" t="s">
        <v>4</v>
      </c>
      <c r="F25" s="437"/>
      <c r="G25" s="437"/>
      <c r="H25" s="438"/>
      <c r="I25" s="439"/>
      <c r="J25" s="440">
        <v>558</v>
      </c>
      <c r="K25" s="440">
        <v>23</v>
      </c>
      <c r="L25" s="570"/>
      <c r="M25" s="441"/>
    </row>
    <row r="26" spans="1:13" ht="54" customHeight="1">
      <c r="A26" s="256">
        <v>10</v>
      </c>
      <c r="B26" s="57" t="s">
        <v>152</v>
      </c>
      <c r="C26" s="397" t="s">
        <v>153</v>
      </c>
      <c r="D26" s="465" t="s">
        <v>51</v>
      </c>
      <c r="E26" s="465" t="s">
        <v>4</v>
      </c>
      <c r="F26" s="442"/>
      <c r="G26" s="442"/>
      <c r="H26" s="442"/>
      <c r="I26" s="443"/>
      <c r="J26" s="440">
        <v>207</v>
      </c>
      <c r="K26" s="440">
        <v>116</v>
      </c>
      <c r="L26" s="570"/>
      <c r="M26" s="441"/>
    </row>
    <row r="27" spans="1:13" ht="187.5" customHeight="1">
      <c r="A27" s="256">
        <v>11</v>
      </c>
      <c r="B27" s="57" t="s">
        <v>154</v>
      </c>
      <c r="C27" s="58" t="s">
        <v>313</v>
      </c>
      <c r="D27" s="465" t="s">
        <v>51</v>
      </c>
      <c r="E27" s="465" t="s">
        <v>4</v>
      </c>
      <c r="F27" s="440">
        <v>1080</v>
      </c>
      <c r="G27" s="440">
        <v>1453</v>
      </c>
      <c r="H27" s="440">
        <v>1366</v>
      </c>
      <c r="I27" s="440">
        <v>1369</v>
      </c>
      <c r="J27" s="440" t="s">
        <v>155</v>
      </c>
      <c r="K27" s="440">
        <v>6500</v>
      </c>
      <c r="L27" s="570"/>
      <c r="M27" s="441"/>
    </row>
    <row r="28" spans="1:13" ht="69.75" customHeight="1" thickBot="1">
      <c r="A28" s="261">
        <v>12</v>
      </c>
      <c r="B28" s="66" t="s">
        <v>156</v>
      </c>
      <c r="C28" s="469" t="s">
        <v>157</v>
      </c>
      <c r="D28" s="466" t="s">
        <v>158</v>
      </c>
      <c r="E28" s="466" t="s">
        <v>4</v>
      </c>
      <c r="F28" s="67"/>
      <c r="G28" s="67"/>
      <c r="H28" s="444">
        <v>22.41487478</v>
      </c>
      <c r="I28" s="444">
        <v>10.7613605</v>
      </c>
      <c r="J28" s="444">
        <v>20.8000005</v>
      </c>
      <c r="K28" s="444">
        <v>34.61</v>
      </c>
      <c r="L28" s="571"/>
      <c r="M28" s="445"/>
    </row>
    <row r="29" spans="1:13" s="468" customFormat="1" ht="30" customHeight="1">
      <c r="A29" s="824" t="s">
        <v>139</v>
      </c>
      <c r="B29" s="825"/>
      <c r="C29" s="826"/>
      <c r="D29" s="826"/>
      <c r="E29" s="826"/>
      <c r="F29" s="826"/>
      <c r="G29" s="826"/>
      <c r="H29" s="826"/>
      <c r="I29" s="827"/>
      <c r="J29" s="827"/>
      <c r="K29" s="827"/>
      <c r="L29" s="827"/>
      <c r="M29" s="828"/>
    </row>
    <row r="30" spans="1:13" ht="30.75" customHeight="1">
      <c r="A30" s="846" t="s">
        <v>13</v>
      </c>
      <c r="B30" s="847"/>
      <c r="C30" s="847"/>
      <c r="D30" s="847"/>
      <c r="E30" s="847"/>
      <c r="F30" s="847"/>
      <c r="G30" s="847"/>
      <c r="H30" s="847"/>
      <c r="I30" s="847"/>
      <c r="J30" s="847"/>
      <c r="K30" s="847"/>
      <c r="L30" s="847"/>
      <c r="M30" s="848"/>
    </row>
    <row r="31" spans="1:13" ht="39.75" customHeight="1" thickBot="1">
      <c r="A31" s="849" t="s">
        <v>0</v>
      </c>
      <c r="B31" s="850"/>
      <c r="C31" s="349" t="s">
        <v>1</v>
      </c>
      <c r="D31" s="349" t="s">
        <v>2</v>
      </c>
      <c r="E31" s="349" t="s">
        <v>3</v>
      </c>
      <c r="F31" s="350">
        <v>2007</v>
      </c>
      <c r="G31" s="350">
        <v>2008</v>
      </c>
      <c r="H31" s="350">
        <v>2009</v>
      </c>
      <c r="I31" s="350">
        <v>2010</v>
      </c>
      <c r="J31" s="350">
        <v>2011</v>
      </c>
      <c r="K31" s="350">
        <v>2012</v>
      </c>
      <c r="L31" s="568">
        <v>2013</v>
      </c>
      <c r="M31" s="351">
        <v>2014</v>
      </c>
    </row>
    <row r="32" spans="1:13" ht="30" customHeight="1" thickBot="1">
      <c r="A32" s="816" t="s">
        <v>159</v>
      </c>
      <c r="B32" s="817"/>
      <c r="C32" s="817"/>
      <c r="D32" s="817"/>
      <c r="E32" s="817"/>
      <c r="F32" s="817"/>
      <c r="G32" s="817"/>
      <c r="H32" s="817"/>
      <c r="I32" s="817"/>
      <c r="J32" s="817"/>
      <c r="K32" s="817"/>
      <c r="L32" s="817"/>
      <c r="M32" s="818"/>
    </row>
    <row r="33" spans="1:13" ht="146.25" customHeight="1">
      <c r="A33" s="505">
        <v>13</v>
      </c>
      <c r="B33" s="408" t="s">
        <v>160</v>
      </c>
      <c r="C33" s="463" t="s">
        <v>277</v>
      </c>
      <c r="D33" s="464" t="s">
        <v>51</v>
      </c>
      <c r="E33" s="464" t="s">
        <v>4</v>
      </c>
      <c r="F33" s="506">
        <v>2882</v>
      </c>
      <c r="G33" s="506">
        <v>4280</v>
      </c>
      <c r="H33" s="506">
        <v>3325</v>
      </c>
      <c r="I33" s="506">
        <v>3967</v>
      </c>
      <c r="J33" s="506">
        <v>5126</v>
      </c>
      <c r="K33" s="506">
        <v>3762</v>
      </c>
      <c r="L33" s="572">
        <v>2512</v>
      </c>
      <c r="M33" s="507"/>
    </row>
    <row r="34" spans="1:13" ht="216" customHeight="1">
      <c r="A34" s="470">
        <v>14</v>
      </c>
      <c r="B34" s="57" t="s">
        <v>161</v>
      </c>
      <c r="C34" s="58" t="s">
        <v>314</v>
      </c>
      <c r="D34" s="465" t="s">
        <v>51</v>
      </c>
      <c r="E34" s="465" t="s">
        <v>4</v>
      </c>
      <c r="F34" s="446">
        <v>91</v>
      </c>
      <c r="G34" s="447">
        <v>118</v>
      </c>
      <c r="H34" s="447">
        <v>134</v>
      </c>
      <c r="I34" s="447">
        <v>72</v>
      </c>
      <c r="J34" s="447">
        <v>65</v>
      </c>
      <c r="K34" s="447">
        <v>73</v>
      </c>
      <c r="L34" s="573">
        <v>91</v>
      </c>
      <c r="M34" s="448"/>
    </row>
    <row r="35" spans="1:13" ht="140.25" customHeight="1">
      <c r="A35" s="470">
        <v>15</v>
      </c>
      <c r="B35" s="57" t="s">
        <v>162</v>
      </c>
      <c r="C35" s="58" t="s">
        <v>276</v>
      </c>
      <c r="D35" s="465" t="s">
        <v>163</v>
      </c>
      <c r="E35" s="465" t="s">
        <v>4</v>
      </c>
      <c r="F35" s="449">
        <f>1000*F33/'[1]M020_P3_contesto'!G11</f>
        <v>33.14853580547952</v>
      </c>
      <c r="G35" s="449">
        <f>1000*G33/'[1]M020_P3_contesto'!H11</f>
        <v>4.853559711825562</v>
      </c>
      <c r="H35" s="449">
        <f>1000*H33/'[1]M020_P3_contesto'!I11</f>
        <v>3.6708125688622357</v>
      </c>
      <c r="I35" s="449">
        <f>1000*I33/'[1]M020_P3_contesto'!J11</f>
        <v>4.161949895033253</v>
      </c>
      <c r="J35" s="449">
        <f>1000*J33/'[1]M020_P3_contesto'!K11</f>
        <v>5.455141412249485</v>
      </c>
      <c r="K35" s="449">
        <f>1000*K33/'[1]M020_P3_contesto'!L11</f>
        <v>3.9086770136128353</v>
      </c>
      <c r="L35" s="574">
        <v>2.5356756031062027</v>
      </c>
      <c r="M35" s="450"/>
    </row>
    <row r="36" spans="1:13" ht="89.25" customHeight="1">
      <c r="A36" s="470">
        <v>16</v>
      </c>
      <c r="B36" s="57" t="s">
        <v>164</v>
      </c>
      <c r="C36" s="397" t="s">
        <v>227</v>
      </c>
      <c r="D36" s="465" t="s">
        <v>53</v>
      </c>
      <c r="E36" s="465" t="s">
        <v>4</v>
      </c>
      <c r="F36" s="451">
        <f>91/869421*100</f>
        <v>0.010466735908150367</v>
      </c>
      <c r="G36" s="451">
        <f>118/881827*100</f>
        <v>0.013381309485874213</v>
      </c>
      <c r="H36" s="451">
        <f>134/905794*100</f>
        <v>0.014793650653459839</v>
      </c>
      <c r="I36" s="451">
        <f>72/953159*100</f>
        <v>0.007553828899480568</v>
      </c>
      <c r="J36" s="451">
        <f>65/939644*100</f>
        <v>0.006917513441260733</v>
      </c>
      <c r="K36" s="451">
        <v>0.008</v>
      </c>
      <c r="L36" s="575">
        <v>0.009185767511252566</v>
      </c>
      <c r="M36" s="452"/>
    </row>
    <row r="37" spans="1:13" ht="149.25" customHeight="1" thickBot="1">
      <c r="A37" s="471">
        <v>17</v>
      </c>
      <c r="B37" s="66" t="s">
        <v>253</v>
      </c>
      <c r="C37" s="96" t="s">
        <v>315</v>
      </c>
      <c r="D37" s="466" t="s">
        <v>51</v>
      </c>
      <c r="E37" s="466" t="s">
        <v>104</v>
      </c>
      <c r="F37" s="453"/>
      <c r="G37" s="453"/>
      <c r="H37" s="453"/>
      <c r="I37" s="453"/>
      <c r="J37" s="453"/>
      <c r="K37" s="453"/>
      <c r="L37" s="579">
        <v>2220</v>
      </c>
      <c r="M37" s="454"/>
    </row>
    <row r="38" spans="1:13" ht="30" customHeight="1">
      <c r="A38" s="824" t="s">
        <v>139</v>
      </c>
      <c r="B38" s="825"/>
      <c r="C38" s="826"/>
      <c r="D38" s="826"/>
      <c r="E38" s="826"/>
      <c r="F38" s="826"/>
      <c r="G38" s="826"/>
      <c r="H38" s="826"/>
      <c r="I38" s="827"/>
      <c r="J38" s="827"/>
      <c r="K38" s="827"/>
      <c r="L38" s="827"/>
      <c r="M38" s="828"/>
    </row>
    <row r="39" spans="1:13" ht="30" customHeight="1">
      <c r="A39" s="819" t="s">
        <v>4</v>
      </c>
      <c r="B39" s="820"/>
      <c r="C39" s="821"/>
      <c r="D39" s="821"/>
      <c r="E39" s="821"/>
      <c r="F39" s="821"/>
      <c r="G39" s="821"/>
      <c r="H39" s="821"/>
      <c r="I39" s="822"/>
      <c r="J39" s="822"/>
      <c r="K39" s="822"/>
      <c r="L39" s="822"/>
      <c r="M39" s="823"/>
    </row>
    <row r="40" spans="1:13" ht="30" customHeight="1">
      <c r="A40" s="846" t="s">
        <v>13</v>
      </c>
      <c r="B40" s="847"/>
      <c r="C40" s="847"/>
      <c r="D40" s="847"/>
      <c r="E40" s="847"/>
      <c r="F40" s="847"/>
      <c r="G40" s="847"/>
      <c r="H40" s="847"/>
      <c r="I40" s="847"/>
      <c r="J40" s="847"/>
      <c r="K40" s="847"/>
      <c r="L40" s="847"/>
      <c r="M40" s="848"/>
    </row>
    <row r="41" spans="1:13" ht="46.5" customHeight="1" thickBot="1">
      <c r="A41" s="849" t="s">
        <v>0</v>
      </c>
      <c r="B41" s="850"/>
      <c r="C41" s="349" t="s">
        <v>1</v>
      </c>
      <c r="D41" s="349" t="s">
        <v>2</v>
      </c>
      <c r="E41" s="349" t="s">
        <v>3</v>
      </c>
      <c r="F41" s="350">
        <v>2007</v>
      </c>
      <c r="G41" s="350">
        <v>2008</v>
      </c>
      <c r="H41" s="350">
        <v>2009</v>
      </c>
      <c r="I41" s="350">
        <v>2010</v>
      </c>
      <c r="J41" s="350">
        <v>2011</v>
      </c>
      <c r="K41" s="350">
        <v>2012</v>
      </c>
      <c r="L41" s="568">
        <v>2013</v>
      </c>
      <c r="M41" s="351">
        <v>2014</v>
      </c>
    </row>
    <row r="42" spans="1:13" ht="30" customHeight="1" thickBot="1">
      <c r="A42" s="816" t="s">
        <v>165</v>
      </c>
      <c r="B42" s="817"/>
      <c r="C42" s="817"/>
      <c r="D42" s="817"/>
      <c r="E42" s="817"/>
      <c r="F42" s="817"/>
      <c r="G42" s="817"/>
      <c r="H42" s="817"/>
      <c r="I42" s="817"/>
      <c r="J42" s="817"/>
      <c r="K42" s="817"/>
      <c r="L42" s="817"/>
      <c r="M42" s="818"/>
    </row>
    <row r="43" spans="1:13" ht="362.25" customHeight="1">
      <c r="A43" s="505">
        <v>18</v>
      </c>
      <c r="B43" s="408" t="s">
        <v>166</v>
      </c>
      <c r="C43" s="508" t="s">
        <v>245</v>
      </c>
      <c r="D43" s="464" t="s">
        <v>53</v>
      </c>
      <c r="E43" s="464" t="s">
        <v>167</v>
      </c>
      <c r="F43" s="513"/>
      <c r="G43" s="513"/>
      <c r="H43" s="513"/>
      <c r="I43" s="514"/>
      <c r="J43" s="515">
        <v>80.03</v>
      </c>
      <c r="K43" s="515">
        <v>82.56</v>
      </c>
      <c r="L43" s="576">
        <v>83.94</v>
      </c>
      <c r="M43" s="516"/>
    </row>
    <row r="44" spans="1:13" ht="194.25" customHeight="1">
      <c r="A44" s="470">
        <v>19</v>
      </c>
      <c r="B44" s="57" t="s">
        <v>168</v>
      </c>
      <c r="C44" s="58" t="s">
        <v>316</v>
      </c>
      <c r="D44" s="465" t="s">
        <v>51</v>
      </c>
      <c r="E44" s="465" t="s">
        <v>167</v>
      </c>
      <c r="F44" s="455"/>
      <c r="G44" s="455"/>
      <c r="H44" s="455"/>
      <c r="I44" s="456"/>
      <c r="J44" s="456">
        <v>94501</v>
      </c>
      <c r="K44" s="456">
        <v>71435</v>
      </c>
      <c r="L44" s="577">
        <v>18102</v>
      </c>
      <c r="M44" s="457"/>
    </row>
    <row r="45" spans="1:13" ht="101.25" customHeight="1" thickBot="1">
      <c r="A45" s="471">
        <v>20</v>
      </c>
      <c r="B45" s="66" t="s">
        <v>169</v>
      </c>
      <c r="C45" s="469" t="s">
        <v>170</v>
      </c>
      <c r="D45" s="466" t="s">
        <v>171</v>
      </c>
      <c r="E45" s="466" t="s">
        <v>172</v>
      </c>
      <c r="F45" s="458"/>
      <c r="G45" s="458"/>
      <c r="H45" s="458"/>
      <c r="I45" s="459"/>
      <c r="J45" s="460">
        <v>208.28238854615296</v>
      </c>
      <c r="K45" s="460">
        <v>269</v>
      </c>
      <c r="L45" s="578">
        <v>1016.053750966744</v>
      </c>
      <c r="M45" s="461"/>
    </row>
    <row r="46" ht="15"/>
    <row r="47" ht="15"/>
    <row r="48" ht="15"/>
    <row r="49" ht="15"/>
    <row r="50" ht="15"/>
    <row r="51" ht="15"/>
    <row r="52" ht="15"/>
    <row r="53" ht="15"/>
    <row r="54" ht="15"/>
    <row r="55" ht="15"/>
    <row r="56" ht="15"/>
    <row r="57" ht="15"/>
    <row r="58" ht="15"/>
    <row r="59" ht="15"/>
    <row r="60" ht="15"/>
    <row r="61" ht="15"/>
    <row r="62" ht="15"/>
  </sheetData>
  <sheetProtection/>
  <mergeCells count="25">
    <mergeCell ref="A39:M39"/>
    <mergeCell ref="A40:M40"/>
    <mergeCell ref="A41:B41"/>
    <mergeCell ref="A21:M21"/>
    <mergeCell ref="A22:B22"/>
    <mergeCell ref="A29:M29"/>
    <mergeCell ref="A30:M30"/>
    <mergeCell ref="A31:B31"/>
    <mergeCell ref="A32:M32"/>
    <mergeCell ref="A12:M12"/>
    <mergeCell ref="A13:B13"/>
    <mergeCell ref="A14:M14"/>
    <mergeCell ref="A19:M19"/>
    <mergeCell ref="A20:M20"/>
    <mergeCell ref="A38:M38"/>
    <mergeCell ref="A42:M42"/>
    <mergeCell ref="A3:M3"/>
    <mergeCell ref="A2:M2"/>
    <mergeCell ref="A1:H1"/>
    <mergeCell ref="A4:M4"/>
    <mergeCell ref="A5:B5"/>
    <mergeCell ref="A6:M6"/>
    <mergeCell ref="A23:M23"/>
    <mergeCell ref="A10:M10"/>
    <mergeCell ref="A11:M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headerFooter>
    <oddFooter>&amp;R&amp;P</oddFooter>
  </headerFooter>
  <rowBreaks count="4" manualBreakCount="4">
    <brk id="9" max="11" man="1"/>
    <brk id="18" max="11" man="1"/>
    <brk id="28" max="11" man="1"/>
    <brk id="37" max="11" man="1"/>
  </rowBreaks>
</worksheet>
</file>

<file path=xl/worksheets/sheet15.xml><?xml version="1.0" encoding="utf-8"?>
<worksheet xmlns="http://schemas.openxmlformats.org/spreadsheetml/2006/main" xmlns:r="http://schemas.openxmlformats.org/officeDocument/2006/relationships">
  <sheetPr>
    <pageSetUpPr fitToPage="1"/>
  </sheetPr>
  <dimension ref="A1:N20"/>
  <sheetViews>
    <sheetView zoomScale="70" zoomScaleNormal="70" zoomScalePageLayoutView="0" workbookViewId="0" topLeftCell="A19">
      <selection activeCell="N13" sqref="N13:N14"/>
    </sheetView>
  </sheetViews>
  <sheetFormatPr defaultColWidth="9.140625" defaultRowHeight="15"/>
  <cols>
    <col min="1" max="1" width="1.7109375" style="255" customWidth="1"/>
    <col min="2" max="2" width="19.28125" style="143" customWidth="1"/>
    <col min="3" max="3" width="74.140625" style="143" customWidth="1"/>
    <col min="4" max="4" width="16.8515625" style="266" customWidth="1"/>
    <col min="5" max="5" width="12.140625" style="266" customWidth="1"/>
    <col min="6" max="6" width="18.28125" style="266" customWidth="1"/>
    <col min="7" max="9" width="13.7109375" style="266" customWidth="1"/>
    <col min="10" max="14" width="13.7109375" style="255" customWidth="1"/>
    <col min="15" max="16384" width="9.140625" style="255" customWidth="1"/>
  </cols>
  <sheetData>
    <row r="1" spans="1:14" s="267" customFormat="1" ht="30" customHeight="1" thickBot="1">
      <c r="A1" s="851" t="s">
        <v>54</v>
      </c>
      <c r="B1" s="851"/>
      <c r="C1" s="851"/>
      <c r="D1" s="851"/>
      <c r="E1" s="851"/>
      <c r="F1" s="851"/>
      <c r="G1" s="851"/>
      <c r="H1" s="851"/>
      <c r="I1" s="851"/>
      <c r="J1" s="851"/>
      <c r="K1" s="851"/>
      <c r="L1" s="851"/>
      <c r="M1" s="851"/>
      <c r="N1" s="851"/>
    </row>
    <row r="2" spans="1:14" s="267" customFormat="1" ht="30" customHeight="1">
      <c r="A2" s="852" t="s">
        <v>173</v>
      </c>
      <c r="B2" s="853"/>
      <c r="C2" s="853"/>
      <c r="D2" s="853"/>
      <c r="E2" s="853"/>
      <c r="F2" s="853"/>
      <c r="G2" s="853"/>
      <c r="H2" s="853"/>
      <c r="I2" s="853"/>
      <c r="J2" s="854"/>
      <c r="K2" s="854"/>
      <c r="L2" s="854"/>
      <c r="M2" s="854"/>
      <c r="N2" s="855"/>
    </row>
    <row r="3" spans="1:14" s="267" customFormat="1" ht="30" customHeight="1">
      <c r="A3" s="673" t="s">
        <v>4</v>
      </c>
      <c r="B3" s="674"/>
      <c r="C3" s="674"/>
      <c r="D3" s="674"/>
      <c r="E3" s="674"/>
      <c r="F3" s="674"/>
      <c r="G3" s="674"/>
      <c r="H3" s="674"/>
      <c r="I3" s="674"/>
      <c r="J3" s="856"/>
      <c r="K3" s="856"/>
      <c r="L3" s="856"/>
      <c r="M3" s="856"/>
      <c r="N3" s="857"/>
    </row>
    <row r="4" spans="1:14" s="145" customFormat="1" ht="38.25" customHeight="1">
      <c r="A4" s="858" t="s">
        <v>304</v>
      </c>
      <c r="B4" s="859"/>
      <c r="C4" s="859"/>
      <c r="D4" s="859"/>
      <c r="E4" s="859"/>
      <c r="F4" s="859"/>
      <c r="G4" s="859"/>
      <c r="H4" s="859"/>
      <c r="I4" s="859"/>
      <c r="J4" s="859"/>
      <c r="K4" s="859"/>
      <c r="L4" s="859"/>
      <c r="M4" s="859"/>
      <c r="N4" s="860"/>
    </row>
    <row r="5" spans="1:14" s="145" customFormat="1" ht="29.25" customHeight="1" thickBot="1">
      <c r="A5" s="861" t="s">
        <v>0</v>
      </c>
      <c r="B5" s="862"/>
      <c r="C5" s="343" t="s">
        <v>10</v>
      </c>
      <c r="D5" s="343" t="s">
        <v>19</v>
      </c>
      <c r="E5" s="343" t="s">
        <v>2</v>
      </c>
      <c r="F5" s="343" t="s">
        <v>3</v>
      </c>
      <c r="G5" s="347">
        <v>2007</v>
      </c>
      <c r="H5" s="347">
        <v>2008</v>
      </c>
      <c r="I5" s="347">
        <v>2009</v>
      </c>
      <c r="J5" s="347">
        <v>2010</v>
      </c>
      <c r="K5" s="347">
        <v>2011</v>
      </c>
      <c r="L5" s="347">
        <v>2012</v>
      </c>
      <c r="M5" s="582">
        <v>2013</v>
      </c>
      <c r="N5" s="348">
        <v>2014</v>
      </c>
    </row>
    <row r="6" spans="1:14" ht="112.5" customHeight="1">
      <c r="A6" s="268">
        <v>1</v>
      </c>
      <c r="B6" s="408" t="s">
        <v>174</v>
      </c>
      <c r="C6" s="409" t="s">
        <v>301</v>
      </c>
      <c r="D6" s="410" t="s">
        <v>34</v>
      </c>
      <c r="E6" s="410" t="s">
        <v>53</v>
      </c>
      <c r="F6" s="410" t="s">
        <v>4</v>
      </c>
      <c r="G6" s="385"/>
      <c r="H6" s="386">
        <v>6.6121627400494445</v>
      </c>
      <c r="I6" s="386">
        <v>6.996612577276327</v>
      </c>
      <c r="J6" s="387">
        <v>6.8</v>
      </c>
      <c r="K6" s="388">
        <v>6.77</v>
      </c>
      <c r="L6" s="388">
        <v>6.89</v>
      </c>
      <c r="M6" s="583">
        <v>6.86</v>
      </c>
      <c r="N6" s="389"/>
    </row>
    <row r="7" spans="1:14" ht="142.5" customHeight="1">
      <c r="A7" s="269">
        <v>2</v>
      </c>
      <c r="B7" s="56" t="s">
        <v>175</v>
      </c>
      <c r="C7" s="390" t="s">
        <v>302</v>
      </c>
      <c r="D7" s="43" t="s">
        <v>34</v>
      </c>
      <c r="E7" s="43" t="s">
        <v>53</v>
      </c>
      <c r="F7" s="43" t="s">
        <v>4</v>
      </c>
      <c r="G7" s="391"/>
      <c r="H7" s="392">
        <v>96.59</v>
      </c>
      <c r="I7" s="392">
        <v>96.95</v>
      </c>
      <c r="J7" s="393">
        <v>94.82</v>
      </c>
      <c r="K7" s="391">
        <v>94.77</v>
      </c>
      <c r="L7" s="391">
        <v>94.74</v>
      </c>
      <c r="M7" s="584">
        <v>95.02</v>
      </c>
      <c r="N7" s="394"/>
    </row>
    <row r="8" spans="1:14" ht="202.5" customHeight="1" thickBot="1">
      <c r="A8" s="411">
        <v>3</v>
      </c>
      <c r="B8" s="412" t="s">
        <v>176</v>
      </c>
      <c r="C8" s="413" t="s">
        <v>303</v>
      </c>
      <c r="D8" s="404" t="s">
        <v>34</v>
      </c>
      <c r="E8" s="404" t="s">
        <v>53</v>
      </c>
      <c r="F8" s="404" t="s">
        <v>4</v>
      </c>
      <c r="G8" s="414">
        <v>35.848277748461655</v>
      </c>
      <c r="H8" s="415">
        <v>35.76418639000901</v>
      </c>
      <c r="I8" s="415">
        <v>35.67</v>
      </c>
      <c r="J8" s="416">
        <v>47.64349971713776</v>
      </c>
      <c r="K8" s="416">
        <v>47.56332888543913</v>
      </c>
      <c r="L8" s="416">
        <v>47.6</v>
      </c>
      <c r="M8" s="585">
        <v>47.5</v>
      </c>
      <c r="N8" s="417"/>
    </row>
    <row r="9" spans="1:14" s="396" customFormat="1" ht="30" customHeight="1">
      <c r="A9" s="863" t="s">
        <v>173</v>
      </c>
      <c r="B9" s="864"/>
      <c r="C9" s="864"/>
      <c r="D9" s="864"/>
      <c r="E9" s="864"/>
      <c r="F9" s="864"/>
      <c r="G9" s="864"/>
      <c r="H9" s="864"/>
      <c r="I9" s="864"/>
      <c r="J9" s="865"/>
      <c r="K9" s="865"/>
      <c r="L9" s="865"/>
      <c r="M9" s="865"/>
      <c r="N9" s="866"/>
    </row>
    <row r="10" spans="1:14" s="396" customFormat="1" ht="30" customHeight="1">
      <c r="A10" s="867" t="s">
        <v>4</v>
      </c>
      <c r="B10" s="868"/>
      <c r="C10" s="868"/>
      <c r="D10" s="868"/>
      <c r="E10" s="868"/>
      <c r="F10" s="868"/>
      <c r="G10" s="868"/>
      <c r="H10" s="868"/>
      <c r="I10" s="868"/>
      <c r="J10" s="869"/>
      <c r="K10" s="869"/>
      <c r="L10" s="869"/>
      <c r="M10" s="869"/>
      <c r="N10" s="870"/>
    </row>
    <row r="11" spans="1:14" s="396" customFormat="1" ht="31.5" customHeight="1">
      <c r="A11" s="858" t="s">
        <v>304</v>
      </c>
      <c r="B11" s="859"/>
      <c r="C11" s="859"/>
      <c r="D11" s="859"/>
      <c r="E11" s="859"/>
      <c r="F11" s="859"/>
      <c r="G11" s="859"/>
      <c r="H11" s="859"/>
      <c r="I11" s="859"/>
      <c r="J11" s="859"/>
      <c r="K11" s="859"/>
      <c r="L11" s="859"/>
      <c r="M11" s="859"/>
      <c r="N11" s="860"/>
    </row>
    <row r="12" spans="1:14" s="396" customFormat="1" ht="24.75" customHeight="1" thickBot="1">
      <c r="A12" s="861" t="s">
        <v>0</v>
      </c>
      <c r="B12" s="862"/>
      <c r="C12" s="343" t="s">
        <v>10</v>
      </c>
      <c r="D12" s="343" t="s">
        <v>19</v>
      </c>
      <c r="E12" s="343" t="s">
        <v>2</v>
      </c>
      <c r="F12" s="343" t="s">
        <v>3</v>
      </c>
      <c r="G12" s="347">
        <v>2007</v>
      </c>
      <c r="H12" s="347">
        <v>2008</v>
      </c>
      <c r="I12" s="347">
        <v>2009</v>
      </c>
      <c r="J12" s="347">
        <v>2010</v>
      </c>
      <c r="K12" s="347">
        <v>2011</v>
      </c>
      <c r="L12" s="347">
        <v>2012</v>
      </c>
      <c r="M12" s="582">
        <v>2013</v>
      </c>
      <c r="N12" s="348">
        <v>2014</v>
      </c>
    </row>
    <row r="13" spans="1:14" ht="177.75" customHeight="1">
      <c r="A13" s="517">
        <v>4</v>
      </c>
      <c r="B13" s="518" t="s">
        <v>177</v>
      </c>
      <c r="C13" s="409" t="s">
        <v>305</v>
      </c>
      <c r="D13" s="410" t="s">
        <v>34</v>
      </c>
      <c r="E13" s="410" t="s">
        <v>53</v>
      </c>
      <c r="F13" s="410" t="s">
        <v>4</v>
      </c>
      <c r="G13" s="519">
        <v>89</v>
      </c>
      <c r="H13" s="519">
        <v>89</v>
      </c>
      <c r="I13" s="519">
        <v>89</v>
      </c>
      <c r="J13" s="520">
        <v>89</v>
      </c>
      <c r="K13" s="520">
        <v>89</v>
      </c>
      <c r="L13" s="520">
        <v>89</v>
      </c>
      <c r="M13" s="586">
        <v>89</v>
      </c>
      <c r="N13" s="521"/>
    </row>
    <row r="14" spans="1:14" ht="265.5" customHeight="1" thickBot="1">
      <c r="A14" s="522">
        <v>5</v>
      </c>
      <c r="B14" s="66" t="s">
        <v>178</v>
      </c>
      <c r="C14" s="79" t="s">
        <v>306</v>
      </c>
      <c r="D14" s="523" t="s">
        <v>34</v>
      </c>
      <c r="E14" s="405" t="s">
        <v>51</v>
      </c>
      <c r="F14" s="404" t="s">
        <v>4</v>
      </c>
      <c r="G14" s="524">
        <v>80</v>
      </c>
      <c r="H14" s="524">
        <v>122</v>
      </c>
      <c r="I14" s="524">
        <v>279</v>
      </c>
      <c r="J14" s="524">
        <v>291</v>
      </c>
      <c r="K14" s="524">
        <v>300</v>
      </c>
      <c r="L14" s="525">
        <v>376</v>
      </c>
      <c r="M14" s="587">
        <v>671</v>
      </c>
      <c r="N14" s="526"/>
    </row>
    <row r="15" spans="1:14" ht="30" customHeight="1">
      <c r="A15" s="852" t="s">
        <v>173</v>
      </c>
      <c r="B15" s="853"/>
      <c r="C15" s="853"/>
      <c r="D15" s="853"/>
      <c r="E15" s="853"/>
      <c r="F15" s="853"/>
      <c r="G15" s="853"/>
      <c r="H15" s="853"/>
      <c r="I15" s="853"/>
      <c r="J15" s="854"/>
      <c r="K15" s="854"/>
      <c r="L15" s="854"/>
      <c r="M15" s="854"/>
      <c r="N15" s="855"/>
    </row>
    <row r="16" spans="1:14" ht="30" customHeight="1">
      <c r="A16" s="673" t="s">
        <v>4</v>
      </c>
      <c r="B16" s="674"/>
      <c r="C16" s="674"/>
      <c r="D16" s="674"/>
      <c r="E16" s="674"/>
      <c r="F16" s="674"/>
      <c r="G16" s="674"/>
      <c r="H16" s="674"/>
      <c r="I16" s="674"/>
      <c r="J16" s="856"/>
      <c r="K16" s="856"/>
      <c r="L16" s="856"/>
      <c r="M16" s="856"/>
      <c r="N16" s="857"/>
    </row>
    <row r="17" spans="1:14" ht="39.75" customHeight="1">
      <c r="A17" s="858" t="s">
        <v>304</v>
      </c>
      <c r="B17" s="859"/>
      <c r="C17" s="859"/>
      <c r="D17" s="859"/>
      <c r="E17" s="859"/>
      <c r="F17" s="859"/>
      <c r="G17" s="859"/>
      <c r="H17" s="859"/>
      <c r="I17" s="859"/>
      <c r="J17" s="859"/>
      <c r="K17" s="859"/>
      <c r="L17" s="859"/>
      <c r="M17" s="859"/>
      <c r="N17" s="860"/>
    </row>
    <row r="18" spans="1:14" ht="48.75" customHeight="1" thickBot="1">
      <c r="A18" s="861" t="s">
        <v>0</v>
      </c>
      <c r="B18" s="862"/>
      <c r="C18" s="343" t="s">
        <v>10</v>
      </c>
      <c r="D18" s="343" t="s">
        <v>19</v>
      </c>
      <c r="E18" s="343" t="s">
        <v>2</v>
      </c>
      <c r="F18" s="343" t="s">
        <v>3</v>
      </c>
      <c r="G18" s="347">
        <v>2007</v>
      </c>
      <c r="H18" s="347">
        <v>2008</v>
      </c>
      <c r="I18" s="347">
        <v>2009</v>
      </c>
      <c r="J18" s="347">
        <v>2010</v>
      </c>
      <c r="K18" s="347">
        <v>2011</v>
      </c>
      <c r="L18" s="347">
        <v>2012</v>
      </c>
      <c r="M18" s="582">
        <v>2013</v>
      </c>
      <c r="N18" s="348">
        <v>2014</v>
      </c>
    </row>
    <row r="19" spans="1:14" s="400" customFormat="1" ht="167.25" customHeight="1">
      <c r="A19" s="363">
        <v>6</v>
      </c>
      <c r="B19" s="57" t="s">
        <v>179</v>
      </c>
      <c r="C19" s="397" t="s">
        <v>307</v>
      </c>
      <c r="D19" s="395" t="s">
        <v>34</v>
      </c>
      <c r="E19" s="395" t="s">
        <v>53</v>
      </c>
      <c r="F19" s="395" t="s">
        <v>4</v>
      </c>
      <c r="G19" s="398"/>
      <c r="H19" s="398"/>
      <c r="I19" s="398"/>
      <c r="J19" s="398"/>
      <c r="K19" s="398">
        <v>43.1</v>
      </c>
      <c r="L19" s="398">
        <v>33.2</v>
      </c>
      <c r="M19" s="588"/>
      <c r="N19" s="399"/>
    </row>
    <row r="20" spans="1:14" s="400" customFormat="1" ht="167.25" customHeight="1" thickBot="1">
      <c r="A20" s="401">
        <v>7</v>
      </c>
      <c r="B20" s="402" t="s">
        <v>180</v>
      </c>
      <c r="C20" s="403" t="s">
        <v>308</v>
      </c>
      <c r="D20" s="404" t="s">
        <v>34</v>
      </c>
      <c r="E20" s="405" t="s">
        <v>51</v>
      </c>
      <c r="F20" s="80" t="s">
        <v>228</v>
      </c>
      <c r="G20" s="406">
        <v>86942</v>
      </c>
      <c r="H20" s="406">
        <v>881827</v>
      </c>
      <c r="I20" s="406">
        <v>905794</v>
      </c>
      <c r="J20" s="406">
        <v>953159</v>
      </c>
      <c r="K20" s="406">
        <v>939664</v>
      </c>
      <c r="L20" s="406">
        <v>962474</v>
      </c>
      <c r="M20" s="589">
        <v>990663</v>
      </c>
      <c r="N20" s="407"/>
    </row>
  </sheetData>
  <sheetProtection/>
  <mergeCells count="13">
    <mergeCell ref="A18:B18"/>
    <mergeCell ref="A10:N10"/>
    <mergeCell ref="A11:N11"/>
    <mergeCell ref="A12:B12"/>
    <mergeCell ref="A15:N15"/>
    <mergeCell ref="A16:N16"/>
    <mergeCell ref="A17:N17"/>
    <mergeCell ref="A1:N1"/>
    <mergeCell ref="A2:N2"/>
    <mergeCell ref="A3:N3"/>
    <mergeCell ref="A4:N4"/>
    <mergeCell ref="A5:B5"/>
    <mergeCell ref="A9:N9"/>
  </mergeCells>
  <printOptions/>
  <pageMargins left="0.1968503937007874" right="0.23622047244094488" top="0.5511811023622047" bottom="0.15748031496062992" header="0" footer="0"/>
  <pageSetup fitToHeight="0" fitToWidth="1" horizontalDpi="600" verticalDpi="600" orientation="landscape" paperSize="9" scale="60" r:id="rId1"/>
  <headerFooter>
    <oddFooter>&amp;R&amp;P</oddFooter>
  </headerFooter>
  <rowBreaks count="2" manualBreakCount="2">
    <brk id="8" max="12" man="1"/>
    <brk id="14" max="12" man="1"/>
  </rowBreaks>
</worksheet>
</file>

<file path=xl/worksheets/sheet16.xml><?xml version="1.0" encoding="utf-8"?>
<worksheet xmlns="http://schemas.openxmlformats.org/spreadsheetml/2006/main" xmlns:r="http://schemas.openxmlformats.org/officeDocument/2006/relationships">
  <dimension ref="A1:M9"/>
  <sheetViews>
    <sheetView zoomScalePageLayoutView="0" workbookViewId="0" topLeftCell="A1">
      <selection activeCell="A10" sqref="A10"/>
    </sheetView>
  </sheetViews>
  <sheetFormatPr defaultColWidth="9.140625" defaultRowHeight="15"/>
  <cols>
    <col min="1" max="1" width="48.00390625" style="144" customWidth="1"/>
    <col min="2" max="2" width="79.8515625" style="144" customWidth="1"/>
    <col min="3" max="3" width="9.57421875" style="144" customWidth="1"/>
    <col min="4" max="4" width="9.28125" style="144" customWidth="1"/>
    <col min="5" max="5" width="9.8515625" style="144" customWidth="1"/>
    <col min="6" max="6" width="19.28125" style="144" customWidth="1"/>
    <col min="7" max="7" width="14.7109375" style="144" customWidth="1"/>
    <col min="8" max="8" width="15.28125" style="206" customWidth="1"/>
    <col min="9" max="9" width="10.57421875" style="206" customWidth="1"/>
    <col min="10" max="10" width="11.00390625" style="206" customWidth="1"/>
    <col min="11" max="11" width="10.57421875" style="206" customWidth="1"/>
    <col min="12" max="12" width="11.7109375" style="206" customWidth="1"/>
    <col min="13" max="13" width="10.57421875" style="206" customWidth="1"/>
    <col min="14" max="14" width="10.57421875" style="145" customWidth="1"/>
    <col min="15" max="15" width="9.7109375" style="145" customWidth="1"/>
    <col min="16" max="16384" width="9.140625" style="145" customWidth="1"/>
  </cols>
  <sheetData>
    <row r="1" spans="1:7" s="199" customFormat="1" ht="30" customHeight="1" thickBot="1">
      <c r="A1" s="652" t="s">
        <v>54</v>
      </c>
      <c r="B1" s="652"/>
      <c r="C1" s="198"/>
      <c r="D1" s="198"/>
      <c r="E1" s="198"/>
      <c r="F1" s="198"/>
      <c r="G1" s="198"/>
    </row>
    <row r="2" spans="1:7" s="199" customFormat="1" ht="36.75" customHeight="1">
      <c r="A2" s="653" t="s">
        <v>181</v>
      </c>
      <c r="B2" s="654"/>
      <c r="C2" s="198"/>
      <c r="D2" s="198"/>
      <c r="E2" s="198"/>
      <c r="F2" s="198"/>
      <c r="G2" s="198"/>
    </row>
    <row r="3" spans="1:7" s="199" customFormat="1" ht="30" customHeight="1" thickBot="1">
      <c r="A3" s="655" t="s">
        <v>4</v>
      </c>
      <c r="B3" s="656"/>
      <c r="C3" s="198"/>
      <c r="D3" s="198"/>
      <c r="E3" s="198"/>
      <c r="F3" s="198"/>
      <c r="G3" s="198"/>
    </row>
    <row r="4" spans="1:13" s="203" customFormat="1" ht="179.25" customHeight="1" thickBot="1">
      <c r="A4" s="72" t="s">
        <v>182</v>
      </c>
      <c r="B4" s="73" t="s">
        <v>300</v>
      </c>
      <c r="C4" s="201"/>
      <c r="D4" s="201"/>
      <c r="E4" s="201"/>
      <c r="F4" s="201"/>
      <c r="G4" s="201"/>
      <c r="H4" s="202"/>
      <c r="I4" s="202"/>
      <c r="J4" s="202"/>
      <c r="K4" s="202"/>
      <c r="L4" s="202"/>
      <c r="M4" s="202"/>
    </row>
    <row r="5" spans="1:2" ht="30" customHeight="1" thickBot="1">
      <c r="A5" s="690" t="s">
        <v>233</v>
      </c>
      <c r="B5" s="691"/>
    </row>
    <row r="6" spans="1:2" ht="11.25">
      <c r="A6" s="659" t="s">
        <v>373</v>
      </c>
      <c r="B6" s="660"/>
    </row>
    <row r="7" spans="1:2" ht="11.25">
      <c r="A7" s="661"/>
      <c r="B7" s="662"/>
    </row>
    <row r="8" spans="1:2" ht="11.25">
      <c r="A8" s="661"/>
      <c r="B8" s="662"/>
    </row>
    <row r="9" spans="1:2" ht="63" customHeight="1" thickBot="1">
      <c r="A9" s="663"/>
      <c r="B9" s="664"/>
    </row>
  </sheetData>
  <sheetProtection/>
  <mergeCells count="5">
    <mergeCell ref="A1:B1"/>
    <mergeCell ref="A2:B2"/>
    <mergeCell ref="A3:B3"/>
    <mergeCell ref="A5:B5"/>
    <mergeCell ref="A6:B9"/>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20"/>
  <sheetViews>
    <sheetView zoomScale="55" zoomScaleNormal="55" zoomScalePageLayoutView="0" workbookViewId="0" topLeftCell="A13">
      <selection activeCell="A1" sqref="A1:H1"/>
    </sheetView>
  </sheetViews>
  <sheetFormatPr defaultColWidth="9.140625" defaultRowHeight="15"/>
  <cols>
    <col min="1" max="1" width="2.8515625" style="145" customWidth="1"/>
    <col min="2" max="2" width="19.7109375" style="144" customWidth="1"/>
    <col min="3" max="3" width="94.7109375" style="144" customWidth="1"/>
    <col min="4" max="4" width="14.8515625" style="144" customWidth="1"/>
    <col min="5" max="5" width="19.00390625" style="144" customWidth="1"/>
    <col min="6" max="8" width="13.7109375" style="353" customWidth="1"/>
    <col min="9" max="13" width="13.7109375" style="354" customWidth="1"/>
    <col min="14" max="16384" width="9.140625" style="145" customWidth="1"/>
  </cols>
  <sheetData>
    <row r="1" spans="1:13" s="319" customFormat="1" ht="30" customHeight="1" thickBot="1">
      <c r="A1" s="652" t="s">
        <v>54</v>
      </c>
      <c r="B1" s="652"/>
      <c r="C1" s="652"/>
      <c r="D1" s="652"/>
      <c r="E1" s="652"/>
      <c r="F1" s="652"/>
      <c r="G1" s="652"/>
      <c r="H1" s="652"/>
      <c r="I1" s="352"/>
      <c r="J1" s="352"/>
      <c r="K1" s="886"/>
      <c r="L1" s="886"/>
      <c r="M1" s="886"/>
    </row>
    <row r="2" spans="1:13" s="319" customFormat="1" ht="30" customHeight="1">
      <c r="A2" s="824" t="s">
        <v>181</v>
      </c>
      <c r="B2" s="825"/>
      <c r="C2" s="826"/>
      <c r="D2" s="826"/>
      <c r="E2" s="826"/>
      <c r="F2" s="826"/>
      <c r="G2" s="826"/>
      <c r="H2" s="826"/>
      <c r="I2" s="827"/>
      <c r="J2" s="827"/>
      <c r="K2" s="827"/>
      <c r="L2" s="827"/>
      <c r="M2" s="828"/>
    </row>
    <row r="3" spans="1:13" s="319" customFormat="1" ht="30" customHeight="1">
      <c r="A3" s="819" t="s">
        <v>4</v>
      </c>
      <c r="B3" s="820"/>
      <c r="C3" s="821"/>
      <c r="D3" s="821"/>
      <c r="E3" s="821"/>
      <c r="F3" s="821"/>
      <c r="G3" s="821"/>
      <c r="H3" s="821"/>
      <c r="I3" s="822"/>
      <c r="J3" s="822"/>
      <c r="K3" s="822"/>
      <c r="L3" s="822"/>
      <c r="M3" s="823"/>
    </row>
    <row r="4" spans="1:13" ht="36.75" customHeight="1">
      <c r="A4" s="846" t="s">
        <v>13</v>
      </c>
      <c r="B4" s="847" t="s">
        <v>183</v>
      </c>
      <c r="C4" s="877"/>
      <c r="D4" s="877"/>
      <c r="E4" s="877"/>
      <c r="F4" s="877"/>
      <c r="G4" s="877"/>
      <c r="H4" s="877"/>
      <c r="I4" s="878"/>
      <c r="J4" s="878"/>
      <c r="K4" s="878"/>
      <c r="L4" s="878"/>
      <c r="M4" s="879"/>
    </row>
    <row r="5" spans="1:13" ht="33.75" customHeight="1" thickBot="1">
      <c r="A5" s="849" t="s">
        <v>0</v>
      </c>
      <c r="B5" s="850"/>
      <c r="C5" s="349" t="s">
        <v>1</v>
      </c>
      <c r="D5" s="349" t="s">
        <v>2</v>
      </c>
      <c r="E5" s="349" t="s">
        <v>3</v>
      </c>
      <c r="F5" s="350">
        <v>2007</v>
      </c>
      <c r="G5" s="350">
        <v>2008</v>
      </c>
      <c r="H5" s="350">
        <v>2009</v>
      </c>
      <c r="I5" s="350">
        <v>2010</v>
      </c>
      <c r="J5" s="350">
        <v>2011</v>
      </c>
      <c r="K5" s="350">
        <v>2012</v>
      </c>
      <c r="L5" s="568">
        <v>2013</v>
      </c>
      <c r="M5" s="351">
        <v>2014</v>
      </c>
    </row>
    <row r="6" spans="1:13" ht="15" customHeight="1">
      <c r="A6" s="871">
        <v>1</v>
      </c>
      <c r="B6" s="873" t="s">
        <v>184</v>
      </c>
      <c r="C6" s="875" t="s">
        <v>291</v>
      </c>
      <c r="D6" s="894" t="s">
        <v>51</v>
      </c>
      <c r="E6" s="894" t="s">
        <v>185</v>
      </c>
      <c r="F6" s="887">
        <v>2628</v>
      </c>
      <c r="G6" s="887">
        <v>60671</v>
      </c>
      <c r="H6" s="887">
        <v>169837</v>
      </c>
      <c r="I6" s="889">
        <v>77692</v>
      </c>
      <c r="J6" s="889">
        <v>54673</v>
      </c>
      <c r="K6" s="891">
        <v>81155</v>
      </c>
      <c r="L6" s="883">
        <v>105415</v>
      </c>
      <c r="M6" s="880"/>
    </row>
    <row r="7" spans="1:13" ht="15" customHeight="1">
      <c r="A7" s="872"/>
      <c r="B7" s="874"/>
      <c r="C7" s="876"/>
      <c r="D7" s="894"/>
      <c r="E7" s="894"/>
      <c r="F7" s="888"/>
      <c r="G7" s="888"/>
      <c r="H7" s="888"/>
      <c r="I7" s="890"/>
      <c r="J7" s="890"/>
      <c r="K7" s="892"/>
      <c r="L7" s="884"/>
      <c r="M7" s="881"/>
    </row>
    <row r="8" spans="1:13" ht="183" customHeight="1">
      <c r="A8" s="872"/>
      <c r="B8" s="874"/>
      <c r="C8" s="876"/>
      <c r="D8" s="895"/>
      <c r="E8" s="895"/>
      <c r="F8" s="888"/>
      <c r="G8" s="888"/>
      <c r="H8" s="888"/>
      <c r="I8" s="890"/>
      <c r="J8" s="890"/>
      <c r="K8" s="893"/>
      <c r="L8" s="885"/>
      <c r="M8" s="882"/>
    </row>
    <row r="9" spans="1:13" ht="150" customHeight="1">
      <c r="A9" s="355">
        <v>2</v>
      </c>
      <c r="B9" s="356" t="s">
        <v>186</v>
      </c>
      <c r="C9" s="357" t="s">
        <v>295</v>
      </c>
      <c r="D9" s="360" t="s">
        <v>51</v>
      </c>
      <c r="E9" s="360" t="s">
        <v>185</v>
      </c>
      <c r="F9" s="358">
        <v>1012</v>
      </c>
      <c r="G9" s="358">
        <v>852</v>
      </c>
      <c r="H9" s="358">
        <v>997</v>
      </c>
      <c r="I9" s="359">
        <v>946</v>
      </c>
      <c r="J9" s="359">
        <v>929</v>
      </c>
      <c r="K9" s="361">
        <v>1136</v>
      </c>
      <c r="L9" s="590">
        <v>2585</v>
      </c>
      <c r="M9" s="362"/>
    </row>
    <row r="10" spans="1:13" ht="129" customHeight="1">
      <c r="A10" s="363">
        <v>3</v>
      </c>
      <c r="B10" s="52" t="s">
        <v>187</v>
      </c>
      <c r="C10" s="364" t="s">
        <v>292</v>
      </c>
      <c r="D10" s="360" t="s">
        <v>51</v>
      </c>
      <c r="E10" s="31" t="s">
        <v>185</v>
      </c>
      <c r="F10" s="365">
        <v>2440</v>
      </c>
      <c r="G10" s="365">
        <v>2167</v>
      </c>
      <c r="H10" s="365">
        <v>2067</v>
      </c>
      <c r="I10" s="366">
        <v>2247</v>
      </c>
      <c r="J10" s="366">
        <v>2837</v>
      </c>
      <c r="K10" s="367">
        <v>4229</v>
      </c>
      <c r="L10" s="591">
        <v>2074</v>
      </c>
      <c r="M10" s="368"/>
    </row>
    <row r="11" spans="1:13" ht="90.75" customHeight="1">
      <c r="A11" s="363">
        <v>4</v>
      </c>
      <c r="B11" s="369" t="s">
        <v>188</v>
      </c>
      <c r="C11" s="370" t="s">
        <v>293</v>
      </c>
      <c r="D11" s="360" t="s">
        <v>51</v>
      </c>
      <c r="E11" s="31" t="s">
        <v>185</v>
      </c>
      <c r="F11" s="365">
        <v>853</v>
      </c>
      <c r="G11" s="365">
        <v>909</v>
      </c>
      <c r="H11" s="365">
        <v>1121</v>
      </c>
      <c r="I11" s="366">
        <v>1583</v>
      </c>
      <c r="J11" s="366">
        <v>1501</v>
      </c>
      <c r="K11" s="367">
        <v>1707</v>
      </c>
      <c r="L11" s="591">
        <v>1478</v>
      </c>
      <c r="M11" s="368"/>
    </row>
    <row r="12" spans="1:13" ht="129" customHeight="1" thickBot="1">
      <c r="A12" s="371">
        <v>5</v>
      </c>
      <c r="B12" s="52" t="s">
        <v>189</v>
      </c>
      <c r="C12" s="364" t="s">
        <v>294</v>
      </c>
      <c r="D12" s="360" t="s">
        <v>51</v>
      </c>
      <c r="E12" s="31" t="s">
        <v>185</v>
      </c>
      <c r="F12" s="372">
        <v>17</v>
      </c>
      <c r="G12" s="372">
        <v>15</v>
      </c>
      <c r="H12" s="372">
        <v>31</v>
      </c>
      <c r="I12" s="373">
        <v>25</v>
      </c>
      <c r="J12" s="373">
        <v>21</v>
      </c>
      <c r="K12" s="367">
        <v>25</v>
      </c>
      <c r="L12" s="591">
        <v>27</v>
      </c>
      <c r="M12" s="368"/>
    </row>
    <row r="13" spans="1:13" s="319" customFormat="1" ht="30" customHeight="1">
      <c r="A13" s="824" t="s">
        <v>181</v>
      </c>
      <c r="B13" s="825"/>
      <c r="C13" s="826"/>
      <c r="D13" s="826"/>
      <c r="E13" s="826"/>
      <c r="F13" s="826"/>
      <c r="G13" s="826"/>
      <c r="H13" s="826"/>
      <c r="I13" s="827"/>
      <c r="J13" s="827"/>
      <c r="K13" s="827"/>
      <c r="L13" s="827"/>
      <c r="M13" s="828"/>
    </row>
    <row r="14" spans="1:13" s="319" customFormat="1" ht="30" customHeight="1">
      <c r="A14" s="819" t="s">
        <v>4</v>
      </c>
      <c r="B14" s="820"/>
      <c r="C14" s="821"/>
      <c r="D14" s="821"/>
      <c r="E14" s="821"/>
      <c r="F14" s="821"/>
      <c r="G14" s="821"/>
      <c r="H14" s="821"/>
      <c r="I14" s="822"/>
      <c r="J14" s="822"/>
      <c r="K14" s="822"/>
      <c r="L14" s="822"/>
      <c r="M14" s="823"/>
    </row>
    <row r="15" spans="1:13" ht="34.5" customHeight="1">
      <c r="A15" s="846" t="s">
        <v>13</v>
      </c>
      <c r="B15" s="847" t="s">
        <v>183</v>
      </c>
      <c r="C15" s="877"/>
      <c r="D15" s="877"/>
      <c r="E15" s="877"/>
      <c r="F15" s="877"/>
      <c r="G15" s="877"/>
      <c r="H15" s="877"/>
      <c r="I15" s="878"/>
      <c r="J15" s="878"/>
      <c r="K15" s="878"/>
      <c r="L15" s="878"/>
      <c r="M15" s="879"/>
    </row>
    <row r="16" spans="1:14" ht="34.5" customHeight="1" thickBot="1">
      <c r="A16" s="849" t="s">
        <v>0</v>
      </c>
      <c r="B16" s="850"/>
      <c r="C16" s="349" t="s">
        <v>1</v>
      </c>
      <c r="D16" s="349" t="s">
        <v>2</v>
      </c>
      <c r="E16" s="349" t="s">
        <v>3</v>
      </c>
      <c r="F16" s="350">
        <v>2007</v>
      </c>
      <c r="G16" s="350">
        <v>2008</v>
      </c>
      <c r="H16" s="350">
        <v>2009</v>
      </c>
      <c r="I16" s="350">
        <v>2010</v>
      </c>
      <c r="J16" s="350">
        <v>2011</v>
      </c>
      <c r="K16" s="350">
        <v>2012</v>
      </c>
      <c r="L16" s="568">
        <v>2013</v>
      </c>
      <c r="M16" s="351">
        <v>2014</v>
      </c>
      <c r="N16" s="374"/>
    </row>
    <row r="17" spans="1:13" ht="236.25" customHeight="1">
      <c r="A17" s="371">
        <v>6</v>
      </c>
      <c r="B17" s="52" t="s">
        <v>190</v>
      </c>
      <c r="C17" s="375" t="s">
        <v>296</v>
      </c>
      <c r="D17" s="360" t="s">
        <v>51</v>
      </c>
      <c r="E17" s="31" t="s">
        <v>185</v>
      </c>
      <c r="F17" s="372">
        <v>21</v>
      </c>
      <c r="G17" s="372">
        <v>4</v>
      </c>
      <c r="H17" s="372">
        <v>3</v>
      </c>
      <c r="I17" s="376">
        <v>3</v>
      </c>
      <c r="J17" s="376">
        <v>3</v>
      </c>
      <c r="K17" s="367">
        <v>3</v>
      </c>
      <c r="L17" s="591">
        <v>3</v>
      </c>
      <c r="M17" s="368"/>
    </row>
    <row r="18" spans="1:13" ht="116.25" customHeight="1">
      <c r="A18" s="371">
        <v>7</v>
      </c>
      <c r="B18" s="369" t="s">
        <v>191</v>
      </c>
      <c r="C18" s="377" t="s">
        <v>297</v>
      </c>
      <c r="D18" s="360" t="s">
        <v>51</v>
      </c>
      <c r="E18" s="31" t="s">
        <v>185</v>
      </c>
      <c r="F18" s="378">
        <v>2201</v>
      </c>
      <c r="G18" s="378">
        <v>1181</v>
      </c>
      <c r="H18" s="378">
        <v>1390</v>
      </c>
      <c r="I18" s="366">
        <v>1612</v>
      </c>
      <c r="J18" s="366">
        <v>1788</v>
      </c>
      <c r="K18" s="325">
        <v>1750</v>
      </c>
      <c r="L18" s="592">
        <v>2222</v>
      </c>
      <c r="M18" s="326"/>
    </row>
    <row r="19" spans="1:13" ht="112.5" customHeight="1">
      <c r="A19" s="371">
        <v>8</v>
      </c>
      <c r="B19" s="52" t="s">
        <v>192</v>
      </c>
      <c r="C19" s="379" t="s">
        <v>298</v>
      </c>
      <c r="D19" s="360" t="s">
        <v>51</v>
      </c>
      <c r="E19" s="31" t="s">
        <v>185</v>
      </c>
      <c r="F19" s="378">
        <v>5477</v>
      </c>
      <c r="G19" s="378">
        <v>5879</v>
      </c>
      <c r="H19" s="378">
        <v>5971</v>
      </c>
      <c r="I19" s="366">
        <v>6229</v>
      </c>
      <c r="J19" s="366">
        <v>6525</v>
      </c>
      <c r="K19" s="325">
        <v>7610</v>
      </c>
      <c r="L19" s="592">
        <v>7832</v>
      </c>
      <c r="M19" s="326"/>
    </row>
    <row r="20" spans="1:13" ht="136.5" customHeight="1" thickBot="1">
      <c r="A20" s="380">
        <v>9</v>
      </c>
      <c r="B20" s="74" t="s">
        <v>193</v>
      </c>
      <c r="C20" s="381" t="s">
        <v>299</v>
      </c>
      <c r="D20" s="382" t="s">
        <v>51</v>
      </c>
      <c r="E20" s="75" t="s">
        <v>185</v>
      </c>
      <c r="F20" s="383">
        <v>1450</v>
      </c>
      <c r="G20" s="383">
        <v>1591</v>
      </c>
      <c r="H20" s="383">
        <v>1369</v>
      </c>
      <c r="I20" s="384">
        <v>2148</v>
      </c>
      <c r="J20" s="384">
        <v>2387</v>
      </c>
      <c r="K20" s="327">
        <v>2225</v>
      </c>
      <c r="L20" s="593">
        <v>2981</v>
      </c>
      <c r="M20" s="328"/>
    </row>
  </sheetData>
  <sheetProtection/>
  <mergeCells count="23">
    <mergeCell ref="A16:B16"/>
    <mergeCell ref="G6:G8"/>
    <mergeCell ref="H6:H8"/>
    <mergeCell ref="I6:I8"/>
    <mergeCell ref="J6:J8"/>
    <mergeCell ref="K6:K8"/>
    <mergeCell ref="D6:D8"/>
    <mergeCell ref="E6:E8"/>
    <mergeCell ref="F6:F8"/>
    <mergeCell ref="A13:M13"/>
    <mergeCell ref="A1:H1"/>
    <mergeCell ref="K1:M1"/>
    <mergeCell ref="A2:M2"/>
    <mergeCell ref="A3:M3"/>
    <mergeCell ref="A4:M4"/>
    <mergeCell ref="A5:B5"/>
    <mergeCell ref="A6:A8"/>
    <mergeCell ref="B6:B8"/>
    <mergeCell ref="C6:C8"/>
    <mergeCell ref="A14:M14"/>
    <mergeCell ref="A15:M15"/>
    <mergeCell ref="M6:M8"/>
    <mergeCell ref="L6:L8"/>
  </mergeCells>
  <printOptions/>
  <pageMargins left="0.1968503937007874" right="0.23622047244094488" top="0.5511811023622047" bottom="0.15748031496062992" header="0" footer="0"/>
  <pageSetup fitToHeight="0" fitToWidth="1" horizontalDpi="600" verticalDpi="600" orientation="landscape" paperSize="9" scale="57" r:id="rId1"/>
  <headerFooter>
    <oddFooter>&amp;R&amp;P</oddFooter>
  </headerFooter>
  <rowBreaks count="1" manualBreakCount="1">
    <brk id="12" max="11" man="1"/>
  </rowBreaks>
</worksheet>
</file>

<file path=xl/worksheets/sheet18.xml><?xml version="1.0" encoding="utf-8"?>
<worksheet xmlns="http://schemas.openxmlformats.org/spreadsheetml/2006/main" xmlns:r="http://schemas.openxmlformats.org/officeDocument/2006/relationships">
  <sheetPr>
    <pageSetUpPr fitToPage="1"/>
  </sheetPr>
  <dimension ref="A1:BB20"/>
  <sheetViews>
    <sheetView zoomScale="55" zoomScaleNormal="55" zoomScalePageLayoutView="0" workbookViewId="0" topLeftCell="A1">
      <selection activeCell="N10" sqref="N6:N10"/>
    </sheetView>
  </sheetViews>
  <sheetFormatPr defaultColWidth="9.140625" defaultRowHeight="15"/>
  <cols>
    <col min="1" max="1" width="5.140625" style="270" customWidth="1"/>
    <col min="2" max="2" width="30.28125" style="1" customWidth="1"/>
    <col min="3" max="3" width="91.421875" style="1" customWidth="1"/>
    <col min="4" max="4" width="16.00390625" style="2" customWidth="1"/>
    <col min="5" max="5" width="15.57421875" style="2" customWidth="1"/>
    <col min="6" max="6" width="26.57421875" style="2" customWidth="1"/>
    <col min="7" max="9" width="13.7109375" style="329" customWidth="1"/>
    <col min="10" max="14" width="13.7109375" style="330" customWidth="1"/>
    <col min="15" max="16384" width="9.140625" style="15" customWidth="1"/>
  </cols>
  <sheetData>
    <row r="1" spans="1:54" s="10" customFormat="1" ht="30" customHeight="1" thickBot="1">
      <c r="A1" s="851" t="s">
        <v>54</v>
      </c>
      <c r="B1" s="851" t="s">
        <v>54</v>
      </c>
      <c r="C1" s="851"/>
      <c r="D1" s="851"/>
      <c r="E1" s="851"/>
      <c r="F1" s="851"/>
      <c r="G1" s="851"/>
      <c r="H1" s="851"/>
      <c r="I1" s="851"/>
      <c r="J1" s="851"/>
      <c r="K1" s="851"/>
      <c r="L1" s="851"/>
      <c r="M1" s="851"/>
      <c r="N1" s="851"/>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s="10" customFormat="1" ht="30" customHeight="1">
      <c r="A2" s="852" t="s">
        <v>194</v>
      </c>
      <c r="B2" s="853" t="s">
        <v>195</v>
      </c>
      <c r="C2" s="853"/>
      <c r="D2" s="853"/>
      <c r="E2" s="853"/>
      <c r="F2" s="853"/>
      <c r="G2" s="853"/>
      <c r="H2" s="853"/>
      <c r="I2" s="853"/>
      <c r="J2" s="854"/>
      <c r="K2" s="854"/>
      <c r="L2" s="854"/>
      <c r="M2" s="854"/>
      <c r="N2" s="85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s="10" customFormat="1" ht="30" customHeight="1">
      <c r="A3" s="673" t="s">
        <v>4</v>
      </c>
      <c r="B3" s="674" t="s">
        <v>104</v>
      </c>
      <c r="C3" s="674"/>
      <c r="D3" s="674"/>
      <c r="E3" s="674"/>
      <c r="F3" s="674"/>
      <c r="G3" s="674"/>
      <c r="H3" s="674"/>
      <c r="I3" s="674"/>
      <c r="J3" s="856"/>
      <c r="K3" s="856"/>
      <c r="L3" s="856"/>
      <c r="M3" s="856"/>
      <c r="N3" s="857"/>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s="8" customFormat="1" ht="38.25" customHeight="1">
      <c r="A4" s="858" t="s">
        <v>18</v>
      </c>
      <c r="B4" s="859" t="s">
        <v>18</v>
      </c>
      <c r="C4" s="859"/>
      <c r="D4" s="859"/>
      <c r="E4" s="859"/>
      <c r="F4" s="859"/>
      <c r="G4" s="859"/>
      <c r="H4" s="859"/>
      <c r="I4" s="859"/>
      <c r="J4" s="859"/>
      <c r="K4" s="859"/>
      <c r="L4" s="859"/>
      <c r="M4" s="859"/>
      <c r="N4" s="860"/>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s="8" customFormat="1" ht="58.5" customHeight="1" thickBot="1">
      <c r="A5" s="861" t="s">
        <v>0</v>
      </c>
      <c r="B5" s="862"/>
      <c r="C5" s="343" t="s">
        <v>10</v>
      </c>
      <c r="D5" s="343" t="s">
        <v>19</v>
      </c>
      <c r="E5" s="343" t="s">
        <v>2</v>
      </c>
      <c r="F5" s="343" t="s">
        <v>3</v>
      </c>
      <c r="G5" s="347">
        <v>2007</v>
      </c>
      <c r="H5" s="347">
        <v>2008</v>
      </c>
      <c r="I5" s="347">
        <v>2009</v>
      </c>
      <c r="J5" s="347">
        <v>2010</v>
      </c>
      <c r="K5" s="347">
        <v>2011</v>
      </c>
      <c r="L5" s="347">
        <v>2012</v>
      </c>
      <c r="M5" s="582">
        <v>2013</v>
      </c>
      <c r="N5" s="348">
        <v>2014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pans="1:54" s="8" customFormat="1" ht="144.75" customHeight="1">
      <c r="A6" s="344">
        <v>1</v>
      </c>
      <c r="B6" s="49" t="s">
        <v>196</v>
      </c>
      <c r="C6" s="71" t="s">
        <v>238</v>
      </c>
      <c r="D6" s="43" t="s">
        <v>229</v>
      </c>
      <c r="E6" s="43" t="s">
        <v>51</v>
      </c>
      <c r="F6" s="44" t="s">
        <v>185</v>
      </c>
      <c r="G6" s="335">
        <f>357+276+301</f>
        <v>934</v>
      </c>
      <c r="H6" s="335">
        <f>685+774+781</f>
        <v>2240</v>
      </c>
      <c r="I6" s="335">
        <f>533+753+734</f>
        <v>2020</v>
      </c>
      <c r="J6" s="335">
        <f>341+367+432</f>
        <v>1140</v>
      </c>
      <c r="K6" s="335">
        <f>305+248+415</f>
        <v>968</v>
      </c>
      <c r="L6" s="336">
        <v>1214</v>
      </c>
      <c r="M6" s="594">
        <v>1211</v>
      </c>
      <c r="N6" s="337"/>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s="8" customFormat="1" ht="150" customHeight="1">
      <c r="A7" s="344">
        <v>2</v>
      </c>
      <c r="B7" s="49" t="s">
        <v>197</v>
      </c>
      <c r="C7" s="71" t="s">
        <v>239</v>
      </c>
      <c r="D7" s="43" t="s">
        <v>34</v>
      </c>
      <c r="E7" s="43" t="s">
        <v>51</v>
      </c>
      <c r="F7" s="44" t="s">
        <v>185</v>
      </c>
      <c r="G7" s="63" t="s">
        <v>198</v>
      </c>
      <c r="H7" s="63">
        <v>1015</v>
      </c>
      <c r="I7" s="63">
        <v>1019</v>
      </c>
      <c r="J7" s="63">
        <v>954</v>
      </c>
      <c r="K7" s="63">
        <v>716</v>
      </c>
      <c r="L7" s="336">
        <v>963</v>
      </c>
      <c r="M7" s="594">
        <v>19</v>
      </c>
      <c r="N7" s="337"/>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row>
    <row r="8" spans="1:54" s="8" customFormat="1" ht="150" customHeight="1">
      <c r="A8" s="345">
        <v>3</v>
      </c>
      <c r="B8" s="49" t="s">
        <v>199</v>
      </c>
      <c r="C8" s="71" t="s">
        <v>240</v>
      </c>
      <c r="D8" s="43" t="s">
        <v>34</v>
      </c>
      <c r="E8" s="43" t="s">
        <v>51</v>
      </c>
      <c r="F8" s="44" t="s">
        <v>185</v>
      </c>
      <c r="G8" s="51">
        <v>671</v>
      </c>
      <c r="H8" s="51">
        <v>706</v>
      </c>
      <c r="I8" s="51">
        <v>693</v>
      </c>
      <c r="J8" s="51">
        <v>727</v>
      </c>
      <c r="K8" s="51">
        <v>590</v>
      </c>
      <c r="L8" s="336">
        <v>629</v>
      </c>
      <c r="M8" s="594">
        <v>575</v>
      </c>
      <c r="N8" s="337"/>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row>
    <row r="9" spans="1:54" s="8" customFormat="1" ht="150" customHeight="1">
      <c r="A9" s="345">
        <v>4</v>
      </c>
      <c r="B9" s="49" t="s">
        <v>200</v>
      </c>
      <c r="C9" s="71" t="s">
        <v>241</v>
      </c>
      <c r="D9" s="43" t="s">
        <v>201</v>
      </c>
      <c r="E9" s="43" t="s">
        <v>51</v>
      </c>
      <c r="F9" s="44" t="s">
        <v>185</v>
      </c>
      <c r="G9" s="51">
        <v>1</v>
      </c>
      <c r="H9" s="51">
        <v>3</v>
      </c>
      <c r="I9" s="51">
        <v>5</v>
      </c>
      <c r="J9" s="338">
        <v>14</v>
      </c>
      <c r="K9" s="338">
        <v>3</v>
      </c>
      <c r="L9" s="336">
        <v>8</v>
      </c>
      <c r="M9" s="594">
        <v>0</v>
      </c>
      <c r="N9" s="337"/>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row>
    <row r="10" spans="1:54" s="8" customFormat="1" ht="150" customHeight="1" thickBot="1">
      <c r="A10" s="346">
        <v>5</v>
      </c>
      <c r="B10" s="78" t="s">
        <v>202</v>
      </c>
      <c r="C10" s="79" t="s">
        <v>242</v>
      </c>
      <c r="D10" s="80" t="s">
        <v>230</v>
      </c>
      <c r="E10" s="80" t="s">
        <v>51</v>
      </c>
      <c r="F10" s="81" t="s">
        <v>185</v>
      </c>
      <c r="G10" s="339">
        <v>30</v>
      </c>
      <c r="H10" s="339">
        <v>23</v>
      </c>
      <c r="I10" s="340">
        <v>38</v>
      </c>
      <c r="J10" s="340">
        <v>46</v>
      </c>
      <c r="K10" s="340">
        <v>55</v>
      </c>
      <c r="L10" s="341">
        <v>55</v>
      </c>
      <c r="M10" s="595">
        <v>50</v>
      </c>
      <c r="N10" s="342"/>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2" ht="15">
      <c r="B12" s="11"/>
    </row>
    <row r="13" ht="15">
      <c r="B13" s="12"/>
    </row>
    <row r="14" spans="2:4" ht="15">
      <c r="B14" s="12"/>
      <c r="C14" s="13"/>
      <c r="D14" s="13"/>
    </row>
    <row r="15" spans="2:4" ht="15">
      <c r="B15" s="14"/>
      <c r="C15" s="13"/>
      <c r="D15" s="13"/>
    </row>
    <row r="16" spans="2:3" ht="15">
      <c r="B16" s="12"/>
      <c r="C16" s="12"/>
    </row>
    <row r="17" spans="2:3" ht="15">
      <c r="B17" s="12"/>
      <c r="C17" s="12"/>
    </row>
    <row r="18" spans="2:14" ht="15">
      <c r="B18" s="12"/>
      <c r="C18" s="12"/>
      <c r="G18" s="331"/>
      <c r="H18" s="331"/>
      <c r="I18" s="331"/>
      <c r="J18" s="331"/>
      <c r="K18" s="331"/>
      <c r="L18" s="331"/>
      <c r="M18" s="331"/>
      <c r="N18" s="331"/>
    </row>
    <row r="19" spans="2:14" ht="15">
      <c r="B19" s="82"/>
      <c r="C19" s="82"/>
      <c r="D19" s="83"/>
      <c r="E19" s="83"/>
      <c r="F19" s="83"/>
      <c r="G19" s="332"/>
      <c r="H19" s="332"/>
      <c r="I19" s="332"/>
      <c r="J19" s="332"/>
      <c r="K19" s="332"/>
      <c r="L19" s="333"/>
      <c r="M19" s="333"/>
      <c r="N19" s="333"/>
    </row>
    <row r="20" spans="7:11" ht="15">
      <c r="G20" s="896"/>
      <c r="H20" s="896"/>
      <c r="I20" s="896"/>
      <c r="J20" s="896"/>
      <c r="K20" s="334"/>
    </row>
  </sheetData>
  <sheetProtection/>
  <mergeCells count="6">
    <mergeCell ref="A1:N1"/>
    <mergeCell ref="A2:N2"/>
    <mergeCell ref="A3:N3"/>
    <mergeCell ref="A4:N4"/>
    <mergeCell ref="A5:B5"/>
    <mergeCell ref="G20:J20"/>
  </mergeCells>
  <printOptions/>
  <pageMargins left="0.1968503937007874" right="0.23622047244094488" top="0.5511811023622047" bottom="0.15748031496062992" header="0" footer="0"/>
  <pageSetup fitToHeight="0" fitToWidth="1" horizontalDpi="600" verticalDpi="600" orientation="landscape" paperSize="9" scale="51" r:id="rId2"/>
  <headerFooter>
    <oddFooter>&amp;R&amp;P</oddFooter>
  </headerFooter>
  <drawing r:id="rId1"/>
</worksheet>
</file>

<file path=xl/worksheets/sheet19.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selection activeCell="F5" sqref="F5"/>
    </sheetView>
  </sheetViews>
  <sheetFormatPr defaultColWidth="9.140625" defaultRowHeight="15"/>
  <cols>
    <col min="1" max="1" width="37.57421875" style="1" customWidth="1"/>
    <col min="2" max="2" width="82.28125" style="1" customWidth="1"/>
    <col min="3" max="3" width="9.57421875" style="1" customWidth="1"/>
    <col min="4" max="4" width="9.28125" style="1" customWidth="1"/>
    <col min="5" max="5" width="9.8515625" style="1" customWidth="1"/>
    <col min="6" max="6" width="19.28125" style="1" customWidth="1"/>
    <col min="7" max="7" width="14.7109375" style="1" customWidth="1"/>
    <col min="8" max="8" width="15.28125" style="2" customWidth="1"/>
    <col min="9" max="9" width="10.57421875" style="2" customWidth="1"/>
    <col min="10" max="10" width="11.00390625" style="2" customWidth="1"/>
    <col min="11" max="11" width="10.57421875" style="2" customWidth="1"/>
    <col min="12" max="12" width="11.7109375" style="2" customWidth="1"/>
    <col min="13" max="13" width="10.57421875" style="2" customWidth="1"/>
    <col min="14" max="14" width="10.57421875" style="15" customWidth="1"/>
    <col min="15" max="15" width="9.7109375" style="15" customWidth="1"/>
    <col min="16" max="16384" width="9.140625" style="15" customWidth="1"/>
  </cols>
  <sheetData>
    <row r="1" spans="1:7" s="324" customFormat="1" ht="30" customHeight="1" thickBot="1">
      <c r="A1" s="652" t="s">
        <v>54</v>
      </c>
      <c r="B1" s="652"/>
      <c r="C1" s="323"/>
      <c r="D1" s="323"/>
      <c r="E1" s="323"/>
      <c r="F1" s="323"/>
      <c r="G1" s="323"/>
    </row>
    <row r="2" spans="1:7" s="324" customFormat="1" ht="30" customHeight="1">
      <c r="A2" s="653" t="s">
        <v>246</v>
      </c>
      <c r="B2" s="654"/>
      <c r="C2" s="323"/>
      <c r="D2" s="323"/>
      <c r="E2" s="323"/>
      <c r="F2" s="323"/>
      <c r="G2" s="323"/>
    </row>
    <row r="3" spans="1:7" s="324" customFormat="1" ht="30" customHeight="1" thickBot="1">
      <c r="A3" s="655" t="s">
        <v>4</v>
      </c>
      <c r="B3" s="656"/>
      <c r="C3" s="323"/>
      <c r="D3" s="323"/>
      <c r="E3" s="323"/>
      <c r="F3" s="323"/>
      <c r="G3" s="323"/>
    </row>
    <row r="4" spans="1:13" s="3" customFormat="1" ht="210" customHeight="1" thickBot="1">
      <c r="A4" s="72" t="s">
        <v>203</v>
      </c>
      <c r="B4" s="73" t="s">
        <v>204</v>
      </c>
      <c r="C4" s="4"/>
      <c r="D4" s="4"/>
      <c r="E4" s="4"/>
      <c r="F4" s="4"/>
      <c r="G4" s="4"/>
      <c r="H4" s="5"/>
      <c r="I4" s="5"/>
      <c r="J4" s="5"/>
      <c r="K4" s="5"/>
      <c r="L4" s="5"/>
      <c r="M4" s="5"/>
    </row>
    <row r="5" spans="1:2" ht="30" customHeight="1" thickBot="1">
      <c r="A5" s="657" t="s">
        <v>233</v>
      </c>
      <c r="B5" s="658"/>
    </row>
    <row r="6" spans="1:2" ht="15" customHeight="1">
      <c r="A6" s="659" t="s">
        <v>369</v>
      </c>
      <c r="B6" s="660"/>
    </row>
    <row r="7" spans="1:2" ht="15">
      <c r="A7" s="661"/>
      <c r="B7" s="662"/>
    </row>
    <row r="8" spans="1:2" ht="15">
      <c r="A8" s="661"/>
      <c r="B8" s="662"/>
    </row>
    <row r="9" spans="1:2" ht="15">
      <c r="A9" s="661"/>
      <c r="B9" s="662"/>
    </row>
    <row r="10" spans="1:2" ht="15">
      <c r="A10" s="661"/>
      <c r="B10" s="662"/>
    </row>
    <row r="11" spans="1:2" ht="15.75" thickBot="1">
      <c r="A11" s="663"/>
      <c r="B11" s="664"/>
    </row>
  </sheetData>
  <sheetProtection/>
  <mergeCells count="5">
    <mergeCell ref="A1:B1"/>
    <mergeCell ref="A2:B2"/>
    <mergeCell ref="A3:B3"/>
    <mergeCell ref="A5:B5"/>
    <mergeCell ref="A6:B11"/>
  </mergeCells>
  <printOptions/>
  <pageMargins left="0.1968503937007874" right="0.23622047244094488" top="0.5511811023622047" bottom="0.15748031496062992" header="0" footer="0"/>
  <pageSetup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sheetPr>
    <tabColor theme="3" tint="0.5999900102615356"/>
    <pageSetUpPr fitToPage="1"/>
  </sheetPr>
  <dimension ref="A1:IV18"/>
  <sheetViews>
    <sheetView zoomScale="90" zoomScaleNormal="90" zoomScalePageLayoutView="75" workbookViewId="0" topLeftCell="B1">
      <selection activeCell="O7" sqref="O7"/>
    </sheetView>
  </sheetViews>
  <sheetFormatPr defaultColWidth="9.140625" defaultRowHeight="15"/>
  <cols>
    <col min="1" max="1" width="2.421875" style="15" customWidth="1"/>
    <col min="2" max="2" width="23.421875" style="1" customWidth="1"/>
    <col min="3" max="3" width="58.00390625" style="42" customWidth="1"/>
    <col min="4" max="5" width="19.7109375" style="1" customWidth="1"/>
    <col min="6" max="11" width="13.7109375" style="2" customWidth="1"/>
    <col min="12" max="15" width="13.7109375" style="15" customWidth="1"/>
    <col min="16" max="16384" width="9.140625" style="15" customWidth="1"/>
  </cols>
  <sheetData>
    <row r="1" spans="1:256" s="26" customFormat="1" ht="30" customHeight="1" thickBot="1">
      <c r="A1" s="22" t="s">
        <v>11</v>
      </c>
      <c r="B1" s="22"/>
      <c r="C1" s="23"/>
      <c r="D1" s="23"/>
      <c r="E1" s="24"/>
      <c r="F1" s="23"/>
      <c r="G1" s="23"/>
      <c r="H1" s="23"/>
      <c r="I1" s="23"/>
      <c r="J1" s="7"/>
      <c r="K1" s="7"/>
      <c r="L1" s="23"/>
      <c r="M1" s="23"/>
      <c r="N1" s="23"/>
      <c r="O1" s="23"/>
      <c r="P1" s="2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2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2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row>
    <row r="2" spans="1:256" s="26" customFormat="1" ht="30" customHeight="1">
      <c r="A2" s="665" t="s">
        <v>17</v>
      </c>
      <c r="B2" s="666"/>
      <c r="C2" s="666"/>
      <c r="D2" s="666"/>
      <c r="E2" s="666"/>
      <c r="F2" s="666"/>
      <c r="G2" s="666"/>
      <c r="H2" s="666"/>
      <c r="I2" s="666"/>
      <c r="J2" s="666"/>
      <c r="K2" s="666"/>
      <c r="L2" s="666"/>
      <c r="M2" s="666"/>
      <c r="N2" s="666"/>
      <c r="O2" s="667"/>
      <c r="P2" s="2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2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2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256" s="26" customFormat="1" ht="30" customHeight="1">
      <c r="A3" s="670" t="s">
        <v>4</v>
      </c>
      <c r="B3" s="671"/>
      <c r="C3" s="671"/>
      <c r="D3" s="671"/>
      <c r="E3" s="671"/>
      <c r="F3" s="671"/>
      <c r="G3" s="671"/>
      <c r="H3" s="671"/>
      <c r="I3" s="671"/>
      <c r="J3" s="671"/>
      <c r="K3" s="671"/>
      <c r="L3" s="671"/>
      <c r="M3" s="671"/>
      <c r="N3" s="671"/>
      <c r="O3" s="672"/>
      <c r="P3" s="2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2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2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s="26" customFormat="1" ht="39" customHeight="1">
      <c r="A4" s="670" t="s">
        <v>13</v>
      </c>
      <c r="B4" s="671"/>
      <c r="C4" s="671"/>
      <c r="D4" s="671"/>
      <c r="E4" s="671"/>
      <c r="F4" s="671"/>
      <c r="G4" s="671"/>
      <c r="H4" s="671"/>
      <c r="I4" s="671"/>
      <c r="J4" s="671"/>
      <c r="K4" s="671"/>
      <c r="L4" s="671"/>
      <c r="M4" s="671"/>
      <c r="N4" s="671"/>
      <c r="O4" s="672"/>
      <c r="P4" s="2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2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2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s="26" customFormat="1" ht="31.5" customHeight="1">
      <c r="A5" s="668" t="s">
        <v>0</v>
      </c>
      <c r="B5" s="669"/>
      <c r="C5" s="99" t="s">
        <v>1</v>
      </c>
      <c r="D5" s="99" t="s">
        <v>2</v>
      </c>
      <c r="E5" s="99" t="s">
        <v>3</v>
      </c>
      <c r="F5" s="27">
        <v>2005</v>
      </c>
      <c r="G5" s="27">
        <v>2006</v>
      </c>
      <c r="H5" s="27">
        <v>2007</v>
      </c>
      <c r="I5" s="99">
        <v>2008</v>
      </c>
      <c r="J5" s="99">
        <v>2009</v>
      </c>
      <c r="K5" s="99">
        <v>2010</v>
      </c>
      <c r="L5" s="99">
        <v>2011</v>
      </c>
      <c r="M5" s="99">
        <v>2012</v>
      </c>
      <c r="N5" s="527">
        <v>2013</v>
      </c>
      <c r="O5" s="109">
        <v>2014</v>
      </c>
      <c r="P5" s="2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2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2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16" ht="113.25" customHeight="1">
      <c r="A6" s="110">
        <v>1</v>
      </c>
      <c r="B6" s="28" t="s">
        <v>24</v>
      </c>
      <c r="C6" s="29" t="s">
        <v>324</v>
      </c>
      <c r="D6" s="100" t="s">
        <v>27</v>
      </c>
      <c r="E6" s="100" t="s">
        <v>25</v>
      </c>
      <c r="F6" s="30">
        <v>26505.45</v>
      </c>
      <c r="G6" s="30">
        <v>27669.1</v>
      </c>
      <c r="H6" s="30">
        <v>28297.35</v>
      </c>
      <c r="I6" s="30">
        <v>28563.1</v>
      </c>
      <c r="J6" s="30">
        <v>32708.84</v>
      </c>
      <c r="K6" s="30">
        <v>34535.24</v>
      </c>
      <c r="L6" s="30">
        <v>38693.7</v>
      </c>
      <c r="M6" s="30">
        <v>43229.05</v>
      </c>
      <c r="N6" s="529"/>
      <c r="O6" s="111"/>
      <c r="P6" s="25"/>
    </row>
    <row r="7" spans="1:16" ht="60">
      <c r="A7" s="110">
        <v>2</v>
      </c>
      <c r="B7" s="28" t="s">
        <v>26</v>
      </c>
      <c r="C7" s="29" t="s">
        <v>323</v>
      </c>
      <c r="D7" s="31" t="s">
        <v>28</v>
      </c>
      <c r="E7" s="31" t="s">
        <v>25</v>
      </c>
      <c r="F7" s="32">
        <f>150000000/F6</f>
        <v>5659.2134825102</v>
      </c>
      <c r="G7" s="32">
        <f>190000000/G6</f>
        <v>6866.86592624986</v>
      </c>
      <c r="H7" s="32">
        <f>192000000/H6</f>
        <v>6785.087649550223</v>
      </c>
      <c r="I7" s="32">
        <f>200000000/I6</f>
        <v>7002.041094979187</v>
      </c>
      <c r="J7" s="32">
        <f>161000000/J6</f>
        <v>4922.216746298554</v>
      </c>
      <c r="K7" s="32">
        <f>163000000/K6</f>
        <v>4719.816627885024</v>
      </c>
      <c r="L7" s="32">
        <f>159000000/L6</f>
        <v>4109.196070678173</v>
      </c>
      <c r="M7" s="32">
        <v>4025.0711038063523</v>
      </c>
      <c r="N7" s="530"/>
      <c r="O7" s="112"/>
      <c r="P7" s="25"/>
    </row>
    <row r="8" spans="1:16" ht="78" customHeight="1">
      <c r="A8" s="110">
        <v>3</v>
      </c>
      <c r="B8" s="28" t="s">
        <v>14</v>
      </c>
      <c r="C8" s="29" t="s">
        <v>322</v>
      </c>
      <c r="D8" s="31" t="s">
        <v>29</v>
      </c>
      <c r="E8" s="31" t="s">
        <v>25</v>
      </c>
      <c r="F8" s="32">
        <v>6515</v>
      </c>
      <c r="G8" s="32">
        <v>7099</v>
      </c>
      <c r="H8" s="32">
        <v>7365</v>
      </c>
      <c r="I8" s="32">
        <v>7784</v>
      </c>
      <c r="J8" s="32">
        <v>8549</v>
      </c>
      <c r="K8" s="32">
        <v>8877</v>
      </c>
      <c r="L8" s="32">
        <v>9416</v>
      </c>
      <c r="M8" s="32">
        <v>10834</v>
      </c>
      <c r="N8" s="530"/>
      <c r="O8" s="112"/>
      <c r="P8" s="25"/>
    </row>
    <row r="9" spans="1:16" ht="75" customHeight="1">
      <c r="A9" s="113">
        <v>4</v>
      </c>
      <c r="B9" s="33" t="s">
        <v>23</v>
      </c>
      <c r="C9" s="29" t="s">
        <v>321</v>
      </c>
      <c r="D9" s="31" t="s">
        <v>37</v>
      </c>
      <c r="E9" s="31" t="s">
        <v>25</v>
      </c>
      <c r="F9" s="32" t="s">
        <v>33</v>
      </c>
      <c r="G9" s="32" t="s">
        <v>33</v>
      </c>
      <c r="H9" s="32" t="s">
        <v>33</v>
      </c>
      <c r="I9" s="32" t="s">
        <v>33</v>
      </c>
      <c r="J9" s="32" t="s">
        <v>33</v>
      </c>
      <c r="K9" s="32">
        <v>4758</v>
      </c>
      <c r="L9" s="32">
        <v>5754</v>
      </c>
      <c r="M9" s="32">
        <v>6319</v>
      </c>
      <c r="N9" s="530"/>
      <c r="O9" s="112"/>
      <c r="P9" s="25"/>
    </row>
    <row r="10" spans="1:17" ht="120">
      <c r="A10" s="48">
        <v>5</v>
      </c>
      <c r="B10" s="35" t="s">
        <v>15</v>
      </c>
      <c r="C10" s="35" t="s">
        <v>319</v>
      </c>
      <c r="D10" s="100" t="s">
        <v>326</v>
      </c>
      <c r="E10" s="100"/>
      <c r="F10" s="30" t="s">
        <v>33</v>
      </c>
      <c r="G10" s="30" t="s">
        <v>33</v>
      </c>
      <c r="H10" s="30" t="s">
        <v>33</v>
      </c>
      <c r="I10" s="30" t="s">
        <v>33</v>
      </c>
      <c r="J10" s="30" t="s">
        <v>33</v>
      </c>
      <c r="K10" s="30" t="s">
        <v>33</v>
      </c>
      <c r="L10" s="30" t="s">
        <v>33</v>
      </c>
      <c r="M10" s="30">
        <v>0.4549</v>
      </c>
      <c r="N10" s="529"/>
      <c r="O10" s="111"/>
      <c r="Q10" s="34"/>
    </row>
    <row r="11" spans="1:17" ht="99" customHeight="1">
      <c r="A11" s="114">
        <v>6</v>
      </c>
      <c r="B11" s="33" t="s">
        <v>220</v>
      </c>
      <c r="C11" s="36" t="s">
        <v>325</v>
      </c>
      <c r="D11" s="31" t="s">
        <v>217</v>
      </c>
      <c r="E11" s="31" t="s">
        <v>219</v>
      </c>
      <c r="F11" s="32" t="s">
        <v>33</v>
      </c>
      <c r="G11" s="32" t="s">
        <v>33</v>
      </c>
      <c r="H11" s="32" t="s">
        <v>33</v>
      </c>
      <c r="I11" s="32" t="s">
        <v>33</v>
      </c>
      <c r="J11" s="37" t="s">
        <v>31</v>
      </c>
      <c r="K11" s="37" t="s">
        <v>32</v>
      </c>
      <c r="L11" s="37" t="s">
        <v>30</v>
      </c>
      <c r="M11" s="37" t="s">
        <v>30</v>
      </c>
      <c r="N11" s="531"/>
      <c r="O11" s="115"/>
      <c r="Q11" s="25"/>
    </row>
    <row r="12" spans="1:17" ht="45.75" thickBot="1">
      <c r="A12" s="116">
        <v>7</v>
      </c>
      <c r="B12" s="117" t="s">
        <v>16</v>
      </c>
      <c r="C12" s="118" t="s">
        <v>320</v>
      </c>
      <c r="D12" s="75" t="s">
        <v>218</v>
      </c>
      <c r="E12" s="75" t="s">
        <v>219</v>
      </c>
      <c r="F12" s="119" t="s">
        <v>33</v>
      </c>
      <c r="G12" s="119" t="s">
        <v>33</v>
      </c>
      <c r="H12" s="119" t="s">
        <v>33</v>
      </c>
      <c r="I12" s="119" t="s">
        <v>33</v>
      </c>
      <c r="J12" s="120">
        <v>333689.7986577181</v>
      </c>
      <c r="K12" s="120">
        <v>282365.76512455515</v>
      </c>
      <c r="L12" s="120" t="s">
        <v>30</v>
      </c>
      <c r="M12" s="120" t="s">
        <v>30</v>
      </c>
      <c r="N12" s="532"/>
      <c r="O12" s="121"/>
      <c r="Q12" s="25"/>
    </row>
    <row r="13" spans="2:16" ht="15">
      <c r="B13" s="15"/>
      <c r="C13" s="15"/>
      <c r="D13" s="15"/>
      <c r="E13" s="15"/>
      <c r="F13" s="15"/>
      <c r="G13" s="15"/>
      <c r="H13" s="15"/>
      <c r="I13" s="15"/>
      <c r="J13" s="15"/>
      <c r="K13" s="15"/>
      <c r="P13" s="25"/>
    </row>
    <row r="14" spans="2:11" ht="15">
      <c r="B14" s="38"/>
      <c r="C14" s="6"/>
      <c r="D14" s="15"/>
      <c r="E14" s="39"/>
      <c r="F14" s="15"/>
      <c r="G14" s="15"/>
      <c r="H14" s="15"/>
      <c r="I14" s="15"/>
      <c r="J14" s="15"/>
      <c r="K14" s="15"/>
    </row>
    <row r="15" spans="2:15" ht="15">
      <c r="B15" s="40"/>
      <c r="C15" s="41"/>
      <c r="D15" s="40"/>
      <c r="E15" s="40"/>
      <c r="F15" s="40"/>
      <c r="G15" s="40"/>
      <c r="H15" s="40"/>
      <c r="I15" s="40"/>
      <c r="J15" s="40"/>
      <c r="K15" s="40"/>
      <c r="L15" s="40"/>
      <c r="M15" s="40"/>
      <c r="N15" s="40"/>
      <c r="O15" s="40"/>
    </row>
    <row r="16" spans="2:15" ht="15">
      <c r="B16" s="40"/>
      <c r="C16" s="41"/>
      <c r="D16" s="40"/>
      <c r="E16" s="40"/>
      <c r="F16" s="40"/>
      <c r="G16" s="40"/>
      <c r="H16" s="40"/>
      <c r="I16" s="40"/>
      <c r="J16" s="40"/>
      <c r="K16" s="40"/>
      <c r="L16" s="40"/>
      <c r="M16" s="40"/>
      <c r="N16" s="40"/>
      <c r="O16" s="40"/>
    </row>
    <row r="17" spans="2:15" ht="15">
      <c r="B17" s="40"/>
      <c r="C17" s="41"/>
      <c r="D17" s="40"/>
      <c r="E17" s="40"/>
      <c r="F17" s="40"/>
      <c r="G17" s="40"/>
      <c r="H17" s="40"/>
      <c r="I17" s="40"/>
      <c r="J17" s="40"/>
      <c r="K17" s="40"/>
      <c r="L17" s="40"/>
      <c r="M17" s="40"/>
      <c r="N17" s="40"/>
      <c r="O17" s="40"/>
    </row>
    <row r="18" spans="2:15" ht="15">
      <c r="B18" s="40"/>
      <c r="C18" s="41"/>
      <c r="D18" s="40"/>
      <c r="E18" s="40"/>
      <c r="F18" s="40"/>
      <c r="G18" s="40"/>
      <c r="H18" s="40"/>
      <c r="I18" s="40"/>
      <c r="J18" s="40"/>
      <c r="K18" s="40"/>
      <c r="L18" s="40"/>
      <c r="M18" s="40"/>
      <c r="N18" s="40"/>
      <c r="O18" s="40"/>
    </row>
  </sheetData>
  <sheetProtection/>
  <mergeCells count="4">
    <mergeCell ref="A2:O2"/>
    <mergeCell ref="A5:B5"/>
    <mergeCell ref="A3:O3"/>
    <mergeCell ref="A4:O4"/>
  </mergeCells>
  <printOptions horizontalCentered="1"/>
  <pageMargins left="0.15748031496062992" right="0.15748031496062992" top="0.5511811023622047" bottom="0.5511811023622047" header="0" footer="0"/>
  <pageSetup fitToHeight="0" fitToWidth="1" horizontalDpi="600" verticalDpi="600" orientation="landscape" paperSize="9" scale="58" r:id="rId1"/>
  <headerFooter>
    <oddFooter>&amp;R&amp;P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M10"/>
  <sheetViews>
    <sheetView zoomScale="85" zoomScaleNormal="85" zoomScalePageLayoutView="0" workbookViewId="0" topLeftCell="A1">
      <selection activeCell="A2" sqref="A2:M2"/>
    </sheetView>
  </sheetViews>
  <sheetFormatPr defaultColWidth="9.140625" defaultRowHeight="15"/>
  <cols>
    <col min="1" max="1" width="3.8515625" style="15" customWidth="1"/>
    <col min="2" max="2" width="30.7109375" style="1" customWidth="1"/>
    <col min="3" max="3" width="35.57421875" style="1" customWidth="1"/>
    <col min="4" max="4" width="9.140625" style="1" customWidth="1"/>
    <col min="5" max="5" width="17.7109375" style="1" customWidth="1"/>
    <col min="6" max="8" width="13.7109375" style="2" customWidth="1"/>
    <col min="9" max="13" width="13.7109375" style="15" customWidth="1"/>
    <col min="14" max="16384" width="9.140625" style="15" customWidth="1"/>
  </cols>
  <sheetData>
    <row r="1" spans="1:13" ht="30" customHeight="1" thickBot="1">
      <c r="A1" s="652" t="s">
        <v>54</v>
      </c>
      <c r="B1" s="652"/>
      <c r="C1" s="652"/>
      <c r="D1" s="652"/>
      <c r="E1" s="652"/>
      <c r="F1" s="652"/>
      <c r="G1" s="652"/>
      <c r="H1" s="652"/>
      <c r="I1" s="319"/>
      <c r="J1" s="319"/>
      <c r="K1" s="851"/>
      <c r="L1" s="851"/>
      <c r="M1" s="851"/>
    </row>
    <row r="2" spans="1:13" ht="30" customHeight="1">
      <c r="A2" s="824" t="s">
        <v>246</v>
      </c>
      <c r="B2" s="825"/>
      <c r="C2" s="826"/>
      <c r="D2" s="826"/>
      <c r="E2" s="826"/>
      <c r="F2" s="826"/>
      <c r="G2" s="826"/>
      <c r="H2" s="826"/>
      <c r="I2" s="827"/>
      <c r="J2" s="827"/>
      <c r="K2" s="827"/>
      <c r="L2" s="827"/>
      <c r="M2" s="828"/>
    </row>
    <row r="3" spans="1:13" ht="30" customHeight="1">
      <c r="A3" s="819" t="s">
        <v>4</v>
      </c>
      <c r="B3" s="820"/>
      <c r="C3" s="821"/>
      <c r="D3" s="821"/>
      <c r="E3" s="821"/>
      <c r="F3" s="821"/>
      <c r="G3" s="821"/>
      <c r="H3" s="821"/>
      <c r="I3" s="822"/>
      <c r="J3" s="822"/>
      <c r="K3" s="822"/>
      <c r="L3" s="822"/>
      <c r="M3" s="823"/>
    </row>
    <row r="4" spans="1:13" ht="35.25" customHeight="1">
      <c r="A4" s="846" t="s">
        <v>13</v>
      </c>
      <c r="B4" s="847"/>
      <c r="C4" s="877"/>
      <c r="D4" s="877"/>
      <c r="E4" s="877"/>
      <c r="F4" s="877"/>
      <c r="G4" s="877"/>
      <c r="H4" s="877"/>
      <c r="I4" s="878"/>
      <c r="J4" s="878"/>
      <c r="K4" s="878"/>
      <c r="L4" s="878"/>
      <c r="M4" s="879"/>
    </row>
    <row r="5" spans="1:13" ht="32.25" thickBot="1">
      <c r="A5" s="897" t="s">
        <v>0</v>
      </c>
      <c r="B5" s="898"/>
      <c r="C5" s="320" t="s">
        <v>1</v>
      </c>
      <c r="D5" s="320" t="s">
        <v>2</v>
      </c>
      <c r="E5" s="320" t="s">
        <v>3</v>
      </c>
      <c r="F5" s="321">
        <v>2007</v>
      </c>
      <c r="G5" s="321">
        <v>2008</v>
      </c>
      <c r="H5" s="321">
        <v>2009</v>
      </c>
      <c r="I5" s="321">
        <v>2010</v>
      </c>
      <c r="J5" s="321">
        <v>2011</v>
      </c>
      <c r="K5" s="321">
        <v>2012</v>
      </c>
      <c r="L5" s="596">
        <v>2013</v>
      </c>
      <c r="M5" s="322">
        <v>2014</v>
      </c>
    </row>
    <row r="6" spans="1:13" ht="70.5" customHeight="1">
      <c r="A6" s="84">
        <v>1</v>
      </c>
      <c r="B6" s="85" t="s">
        <v>205</v>
      </c>
      <c r="C6" s="86" t="s">
        <v>206</v>
      </c>
      <c r="D6" s="87" t="s">
        <v>51</v>
      </c>
      <c r="E6" s="88" t="s">
        <v>207</v>
      </c>
      <c r="F6" s="89">
        <v>65322</v>
      </c>
      <c r="G6" s="89">
        <v>68760</v>
      </c>
      <c r="H6" s="89">
        <v>67827</v>
      </c>
      <c r="I6" s="89">
        <v>57057</v>
      </c>
      <c r="J6" s="89">
        <v>58689</v>
      </c>
      <c r="K6" s="89">
        <v>57903</v>
      </c>
      <c r="L6" s="597">
        <v>60925</v>
      </c>
      <c r="M6" s="104"/>
    </row>
    <row r="7" spans="1:13" ht="70.5" customHeight="1">
      <c r="A7" s="76">
        <v>2</v>
      </c>
      <c r="B7" s="52" t="s">
        <v>208</v>
      </c>
      <c r="C7" s="90" t="s">
        <v>209</v>
      </c>
      <c r="D7" s="91" t="s">
        <v>51</v>
      </c>
      <c r="E7" s="91" t="s">
        <v>207</v>
      </c>
      <c r="F7" s="92">
        <v>23785</v>
      </c>
      <c r="G7" s="92">
        <v>17788</v>
      </c>
      <c r="H7" s="92">
        <v>12572</v>
      </c>
      <c r="I7" s="92">
        <v>5712</v>
      </c>
      <c r="J7" s="92">
        <v>5653</v>
      </c>
      <c r="K7" s="92">
        <v>4896</v>
      </c>
      <c r="L7" s="598">
        <v>4531</v>
      </c>
      <c r="M7" s="105"/>
    </row>
    <row r="8" spans="1:13" ht="75" customHeight="1">
      <c r="A8" s="76">
        <v>3</v>
      </c>
      <c r="B8" s="52" t="s">
        <v>210</v>
      </c>
      <c r="C8" s="90" t="s">
        <v>211</v>
      </c>
      <c r="D8" s="91" t="s">
        <v>51</v>
      </c>
      <c r="E8" s="91" t="s">
        <v>207</v>
      </c>
      <c r="F8" s="92">
        <v>20312</v>
      </c>
      <c r="G8" s="92">
        <v>20584</v>
      </c>
      <c r="H8" s="92">
        <v>24217</v>
      </c>
      <c r="I8" s="92">
        <v>19889</v>
      </c>
      <c r="J8" s="92">
        <v>20805</v>
      </c>
      <c r="K8" s="92">
        <v>18829</v>
      </c>
      <c r="L8" s="598">
        <v>19205</v>
      </c>
      <c r="M8" s="105"/>
    </row>
    <row r="9" spans="1:13" ht="75" customHeight="1">
      <c r="A9" s="76">
        <v>4</v>
      </c>
      <c r="B9" s="52" t="s">
        <v>212</v>
      </c>
      <c r="C9" s="90" t="s">
        <v>213</v>
      </c>
      <c r="D9" s="91" t="s">
        <v>51</v>
      </c>
      <c r="E9" s="91" t="s">
        <v>207</v>
      </c>
      <c r="F9" s="92">
        <v>44532</v>
      </c>
      <c r="G9" s="92">
        <v>42210</v>
      </c>
      <c r="H9" s="92">
        <v>41427</v>
      </c>
      <c r="I9" s="92">
        <v>35220</v>
      </c>
      <c r="J9" s="92">
        <v>37640</v>
      </c>
      <c r="K9" s="92">
        <v>34888</v>
      </c>
      <c r="L9" s="598">
        <v>33666</v>
      </c>
      <c r="M9" s="105"/>
    </row>
    <row r="10" spans="1:13" ht="121.5" customHeight="1" thickBot="1">
      <c r="A10" s="77">
        <v>5</v>
      </c>
      <c r="B10" s="74" t="s">
        <v>214</v>
      </c>
      <c r="C10" s="93" t="s">
        <v>215</v>
      </c>
      <c r="D10" s="94" t="s">
        <v>53</v>
      </c>
      <c r="E10" s="94" t="s">
        <v>216</v>
      </c>
      <c r="F10" s="95">
        <v>23.69</v>
      </c>
      <c r="G10" s="95">
        <v>23.12</v>
      </c>
      <c r="H10" s="95">
        <v>25.19</v>
      </c>
      <c r="I10" s="95">
        <v>25.43</v>
      </c>
      <c r="J10" s="95">
        <v>25.46</v>
      </c>
      <c r="K10" s="95">
        <v>23.8</v>
      </c>
      <c r="L10" s="599">
        <v>23.7</v>
      </c>
      <c r="M10" s="106"/>
    </row>
  </sheetData>
  <sheetProtection/>
  <mergeCells count="6">
    <mergeCell ref="A5:B5"/>
    <mergeCell ref="A4:M4"/>
    <mergeCell ref="A3:M3"/>
    <mergeCell ref="A2:M2"/>
    <mergeCell ref="A1:H1"/>
    <mergeCell ref="K1:M1"/>
  </mergeCells>
  <printOptions/>
  <pageMargins left="0.1968503937007874" right="0.23622047244094488" top="0.5511811023622047" bottom="0.15748031496062992" header="0" footer="0"/>
  <pageSetup fitToHeight="0" fitToWidth="1" horizontalDpi="600" verticalDpi="600" orientation="landscape" paperSize="9" scale="74" r:id="rId1"/>
  <headerFooter>
    <oddFooter>&amp;R&amp;P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BB20"/>
  <sheetViews>
    <sheetView zoomScale="55" zoomScaleNormal="55" zoomScalePageLayoutView="0" workbookViewId="0" topLeftCell="A1">
      <selection activeCell="A2" sqref="A2:N2"/>
    </sheetView>
  </sheetViews>
  <sheetFormatPr defaultColWidth="9.140625" defaultRowHeight="15"/>
  <cols>
    <col min="1" max="1" width="5.140625" style="270" customWidth="1"/>
    <col min="2" max="2" width="30.28125" style="1" customWidth="1"/>
    <col min="3" max="3" width="91.421875" style="1" customWidth="1"/>
    <col min="4" max="4" width="16.00390625" style="2" customWidth="1"/>
    <col min="5" max="5" width="15.57421875" style="2" customWidth="1"/>
    <col min="6" max="6" width="26.57421875" style="2" customWidth="1"/>
    <col min="7" max="9" width="13.7109375" style="329" customWidth="1"/>
    <col min="10" max="14" width="13.7109375" style="330" customWidth="1"/>
    <col min="15" max="16384" width="9.140625" style="15" customWidth="1"/>
  </cols>
  <sheetData>
    <row r="1" spans="1:54" s="10" customFormat="1" ht="30" customHeight="1" thickBot="1">
      <c r="A1" s="851" t="s">
        <v>54</v>
      </c>
      <c r="B1" s="851" t="s">
        <v>54</v>
      </c>
      <c r="C1" s="851"/>
      <c r="D1" s="851"/>
      <c r="E1" s="851"/>
      <c r="F1" s="851"/>
      <c r="G1" s="851"/>
      <c r="H1" s="851"/>
      <c r="I1" s="851"/>
      <c r="J1" s="851"/>
      <c r="K1" s="851"/>
      <c r="L1" s="851"/>
      <c r="M1" s="851"/>
      <c r="N1" s="851"/>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row>
    <row r="2" spans="1:54" s="10" customFormat="1" ht="30" customHeight="1">
      <c r="A2" s="852" t="s">
        <v>246</v>
      </c>
      <c r="B2" s="853" t="s">
        <v>195</v>
      </c>
      <c r="C2" s="853"/>
      <c r="D2" s="853"/>
      <c r="E2" s="853"/>
      <c r="F2" s="853"/>
      <c r="G2" s="853"/>
      <c r="H2" s="853"/>
      <c r="I2" s="853"/>
      <c r="J2" s="854"/>
      <c r="K2" s="854"/>
      <c r="L2" s="854"/>
      <c r="M2" s="854"/>
      <c r="N2" s="85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row>
    <row r="3" spans="1:54" s="10" customFormat="1" ht="30" customHeight="1">
      <c r="A3" s="673" t="s">
        <v>4</v>
      </c>
      <c r="B3" s="674" t="s">
        <v>104</v>
      </c>
      <c r="C3" s="674"/>
      <c r="D3" s="674"/>
      <c r="E3" s="674"/>
      <c r="F3" s="674"/>
      <c r="G3" s="674"/>
      <c r="H3" s="674"/>
      <c r="I3" s="674"/>
      <c r="J3" s="856"/>
      <c r="K3" s="856"/>
      <c r="L3" s="856"/>
      <c r="M3" s="856"/>
      <c r="N3" s="857"/>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1:54" s="8" customFormat="1" ht="38.25" customHeight="1">
      <c r="A4" s="858" t="s">
        <v>18</v>
      </c>
      <c r="B4" s="859" t="s">
        <v>18</v>
      </c>
      <c r="C4" s="859"/>
      <c r="D4" s="859"/>
      <c r="E4" s="859"/>
      <c r="F4" s="859"/>
      <c r="G4" s="859"/>
      <c r="H4" s="859"/>
      <c r="I4" s="859"/>
      <c r="J4" s="859"/>
      <c r="K4" s="859"/>
      <c r="L4" s="859"/>
      <c r="M4" s="859"/>
      <c r="N4" s="860"/>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s="8" customFormat="1" ht="58.5" customHeight="1" thickBot="1">
      <c r="A5" s="861" t="s">
        <v>0</v>
      </c>
      <c r="B5" s="862"/>
      <c r="C5" s="343" t="s">
        <v>10</v>
      </c>
      <c r="D5" s="343" t="s">
        <v>19</v>
      </c>
      <c r="E5" s="343" t="s">
        <v>2</v>
      </c>
      <c r="F5" s="343" t="s">
        <v>3</v>
      </c>
      <c r="G5" s="347">
        <v>2007</v>
      </c>
      <c r="H5" s="347">
        <v>2008</v>
      </c>
      <c r="I5" s="347">
        <v>2009</v>
      </c>
      <c r="J5" s="347">
        <v>2010</v>
      </c>
      <c r="K5" s="347">
        <v>2011</v>
      </c>
      <c r="L5" s="347">
        <v>2012</v>
      </c>
      <c r="M5" s="582">
        <v>2013</v>
      </c>
      <c r="N5" s="348">
        <v>2014</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pans="1:54" s="8" customFormat="1" ht="144.75" customHeight="1">
      <c r="A6" s="344"/>
      <c r="B6" s="49"/>
      <c r="C6" s="71"/>
      <c r="D6" s="43"/>
      <c r="E6" s="43"/>
      <c r="F6" s="44"/>
      <c r="G6" s="335"/>
      <c r="H6" s="335"/>
      <c r="I6" s="335"/>
      <c r="J6" s="335"/>
      <c r="K6" s="335"/>
      <c r="L6" s="336"/>
      <c r="M6" s="594"/>
      <c r="N6" s="337"/>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s="8" customFormat="1" ht="150" customHeight="1">
      <c r="A7" s="344"/>
      <c r="B7" s="49"/>
      <c r="C7" s="71"/>
      <c r="D7" s="43"/>
      <c r="E7" s="43"/>
      <c r="F7" s="44"/>
      <c r="G7" s="63"/>
      <c r="H7" s="63"/>
      <c r="I7" s="63"/>
      <c r="J7" s="63"/>
      <c r="K7" s="63"/>
      <c r="L7" s="336"/>
      <c r="M7" s="594"/>
      <c r="N7" s="337"/>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row>
    <row r="8" spans="1:54" s="8" customFormat="1" ht="150" customHeight="1">
      <c r="A8" s="345"/>
      <c r="B8" s="49"/>
      <c r="C8" s="71"/>
      <c r="D8" s="43"/>
      <c r="E8" s="43"/>
      <c r="F8" s="44"/>
      <c r="G8" s="51"/>
      <c r="H8" s="51"/>
      <c r="I8" s="51"/>
      <c r="J8" s="51"/>
      <c r="K8" s="51"/>
      <c r="L8" s="336"/>
      <c r="M8" s="594"/>
      <c r="N8" s="337"/>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row>
    <row r="9" spans="1:54" s="8" customFormat="1" ht="150" customHeight="1">
      <c r="A9" s="345"/>
      <c r="B9" s="49"/>
      <c r="C9" s="71"/>
      <c r="D9" s="43"/>
      <c r="E9" s="43"/>
      <c r="F9" s="44"/>
      <c r="G9" s="51"/>
      <c r="H9" s="51"/>
      <c r="I9" s="51"/>
      <c r="J9" s="338"/>
      <c r="K9" s="338"/>
      <c r="L9" s="336"/>
      <c r="M9" s="594"/>
      <c r="N9" s="337"/>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row>
    <row r="10" spans="1:54" s="8" customFormat="1" ht="150" customHeight="1" thickBot="1">
      <c r="A10" s="346"/>
      <c r="B10" s="78"/>
      <c r="C10" s="79"/>
      <c r="D10" s="80"/>
      <c r="E10" s="80"/>
      <c r="F10" s="81"/>
      <c r="G10" s="339"/>
      <c r="H10" s="339"/>
      <c r="I10" s="340"/>
      <c r="J10" s="340"/>
      <c r="K10" s="340"/>
      <c r="L10" s="341"/>
      <c r="M10" s="595"/>
      <c r="N10" s="342"/>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2" ht="15">
      <c r="B12" s="11"/>
    </row>
    <row r="13" ht="15">
      <c r="B13" s="12"/>
    </row>
    <row r="14" spans="2:4" ht="15">
      <c r="B14" s="12"/>
      <c r="C14" s="13"/>
      <c r="D14" s="13"/>
    </row>
    <row r="15" spans="2:4" ht="15">
      <c r="B15" s="14"/>
      <c r="C15" s="13"/>
      <c r="D15" s="13"/>
    </row>
    <row r="16" spans="2:3" ht="15">
      <c r="B16" s="12"/>
      <c r="C16" s="12"/>
    </row>
    <row r="17" spans="2:3" ht="15">
      <c r="B17" s="12"/>
      <c r="C17" s="12"/>
    </row>
    <row r="18" spans="2:14" ht="15">
      <c r="B18" s="12"/>
      <c r="C18" s="12"/>
      <c r="G18" s="331"/>
      <c r="H18" s="331"/>
      <c r="I18" s="331"/>
      <c r="J18" s="331"/>
      <c r="K18" s="331"/>
      <c r="L18" s="331"/>
      <c r="M18" s="331"/>
      <c r="N18" s="331"/>
    </row>
    <row r="19" spans="2:14" ht="15">
      <c r="B19" s="82"/>
      <c r="C19" s="82"/>
      <c r="D19" s="83"/>
      <c r="E19" s="83"/>
      <c r="F19" s="83"/>
      <c r="G19" s="332"/>
      <c r="H19" s="332"/>
      <c r="I19" s="332"/>
      <c r="J19" s="332"/>
      <c r="K19" s="332"/>
      <c r="L19" s="333"/>
      <c r="M19" s="333"/>
      <c r="N19" s="333"/>
    </row>
    <row r="20" spans="7:11" ht="15">
      <c r="G20" s="896"/>
      <c r="H20" s="896"/>
      <c r="I20" s="896"/>
      <c r="J20" s="896"/>
      <c r="K20" s="651"/>
    </row>
  </sheetData>
  <sheetProtection/>
  <mergeCells count="6">
    <mergeCell ref="A1:N1"/>
    <mergeCell ref="A2:N2"/>
    <mergeCell ref="A3:N3"/>
    <mergeCell ref="A4:N4"/>
    <mergeCell ref="A5:B5"/>
    <mergeCell ref="G20:J20"/>
  </mergeCells>
  <printOptions/>
  <pageMargins left="0.1968503937007874" right="0.23622047244094488" top="0.5511811023622047" bottom="0.15748031496062992" header="0" footer="0"/>
  <pageSetup fitToHeight="0" fitToWidth="1" horizontalDpi="600" verticalDpi="600" orientation="landscape" paperSize="9" scale="51" r:id="rId2"/>
  <headerFooter>
    <oddFooter>&amp;R&amp;P</oddFooter>
  </headerFooter>
  <drawing r:id="rId1"/>
</worksheet>
</file>

<file path=xl/worksheets/sheet22.xml><?xml version="1.0" encoding="utf-8"?>
<worksheet xmlns="http://schemas.openxmlformats.org/spreadsheetml/2006/main" xmlns:r="http://schemas.openxmlformats.org/officeDocument/2006/relationships">
  <dimension ref="A1:B14"/>
  <sheetViews>
    <sheetView zoomScale="85" zoomScaleNormal="85" zoomScalePageLayoutView="0" workbookViewId="0" topLeftCell="A1">
      <selection activeCell="I13" sqref="I13"/>
    </sheetView>
  </sheetViews>
  <sheetFormatPr defaultColWidth="9.140625" defaultRowHeight="23.25" customHeight="1"/>
  <cols>
    <col min="1" max="1" width="11.140625" style="605" customWidth="1"/>
    <col min="2" max="2" width="140.7109375" style="605" customWidth="1"/>
    <col min="3" max="3" width="2.7109375" style="600" customWidth="1"/>
    <col min="4" max="4" width="10.57421875" style="600" customWidth="1"/>
    <col min="5" max="5" width="11.7109375" style="600" customWidth="1"/>
    <col min="6" max="6" width="10.57421875" style="600" customWidth="1"/>
    <col min="7" max="7" width="10.57421875" style="601" customWidth="1"/>
    <col min="8" max="8" width="9.7109375" style="601" customWidth="1"/>
    <col min="9" max="9" width="9.140625" style="601" customWidth="1"/>
    <col min="10" max="10" width="13.7109375" style="601" customWidth="1"/>
    <col min="11" max="16384" width="9.140625" style="601" customWidth="1"/>
  </cols>
  <sheetData>
    <row r="1" spans="1:2" ht="30" customHeight="1" thickBot="1">
      <c r="A1" s="851" t="s">
        <v>329</v>
      </c>
      <c r="B1" s="851"/>
    </row>
    <row r="2" spans="1:2" ht="30" customHeight="1">
      <c r="A2" s="653" t="s">
        <v>330</v>
      </c>
      <c r="B2" s="654"/>
    </row>
    <row r="3" spans="1:2" ht="30" customHeight="1" thickBot="1">
      <c r="A3" s="899" t="s">
        <v>4</v>
      </c>
      <c r="B3" s="900"/>
    </row>
    <row r="4" spans="1:2" ht="51" customHeight="1">
      <c r="A4" s="602" t="s">
        <v>331</v>
      </c>
      <c r="B4" s="603" t="s">
        <v>332</v>
      </c>
    </row>
    <row r="5" spans="1:2" ht="51" customHeight="1">
      <c r="A5" s="602" t="s">
        <v>333</v>
      </c>
      <c r="B5" s="603" t="s">
        <v>334</v>
      </c>
    </row>
    <row r="6" spans="1:2" ht="51" customHeight="1">
      <c r="A6" s="602" t="s">
        <v>335</v>
      </c>
      <c r="B6" s="603" t="s">
        <v>336</v>
      </c>
    </row>
    <row r="7" spans="1:2" ht="51" customHeight="1" thickBot="1">
      <c r="A7" s="602" t="s">
        <v>337</v>
      </c>
      <c r="B7" s="604" t="s">
        <v>338</v>
      </c>
    </row>
    <row r="8" spans="1:2" ht="23.25" customHeight="1" thickBot="1">
      <c r="A8" s="657" t="s">
        <v>233</v>
      </c>
      <c r="B8" s="901"/>
    </row>
    <row r="9" spans="1:2" ht="23.25" customHeight="1">
      <c r="A9" s="659" t="s">
        <v>369</v>
      </c>
      <c r="B9" s="660"/>
    </row>
    <row r="10" spans="1:2" ht="37.5" customHeight="1">
      <c r="A10" s="661"/>
      <c r="B10" s="662"/>
    </row>
    <row r="11" spans="1:2" ht="51.75" customHeight="1">
      <c r="A11" s="661"/>
      <c r="B11" s="662"/>
    </row>
    <row r="12" spans="1:2" ht="23.25" customHeight="1">
      <c r="A12" s="661"/>
      <c r="B12" s="662"/>
    </row>
    <row r="13" spans="1:2" ht="23.25" customHeight="1">
      <c r="A13" s="661"/>
      <c r="B13" s="662"/>
    </row>
    <row r="14" spans="1:2" ht="23.25" customHeight="1" thickBot="1">
      <c r="A14" s="663"/>
      <c r="B14" s="664"/>
    </row>
  </sheetData>
  <sheetProtection/>
  <mergeCells count="5">
    <mergeCell ref="A1:B1"/>
    <mergeCell ref="A2:B2"/>
    <mergeCell ref="A3:B3"/>
    <mergeCell ref="A8:B8"/>
    <mergeCell ref="A9:B1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N7"/>
  <sheetViews>
    <sheetView zoomScale="85" zoomScaleNormal="85" zoomScalePageLayoutView="0" workbookViewId="0" topLeftCell="A1">
      <selection activeCell="I16" sqref="I16"/>
    </sheetView>
  </sheetViews>
  <sheetFormatPr defaultColWidth="9.140625" defaultRowHeight="15"/>
  <cols>
    <col min="1" max="1" width="4.140625" style="606" customWidth="1"/>
    <col min="2" max="2" width="27.7109375" style="629" customWidth="1"/>
    <col min="3" max="3" width="65.7109375" style="629" customWidth="1"/>
    <col min="4" max="4" width="13.7109375" style="630" customWidth="1"/>
    <col min="5" max="5" width="27.28125" style="630" customWidth="1"/>
    <col min="6" max="12" width="17.57421875" style="630" customWidth="1"/>
    <col min="13" max="13" width="9.140625" style="606" customWidth="1"/>
    <col min="14" max="14" width="112.00390625" style="606" customWidth="1"/>
    <col min="15" max="16384" width="9.140625" style="606" customWidth="1"/>
  </cols>
  <sheetData>
    <row r="1" spans="1:12" ht="30" customHeight="1" thickBot="1">
      <c r="A1" s="652" t="s">
        <v>329</v>
      </c>
      <c r="B1" s="652"/>
      <c r="C1" s="652"/>
      <c r="D1" s="652"/>
      <c r="E1" s="652"/>
      <c r="F1" s="652"/>
      <c r="G1" s="652"/>
      <c r="H1" s="652"/>
      <c r="I1" s="652"/>
      <c r="J1" s="652"/>
      <c r="K1" s="652"/>
      <c r="L1" s="652"/>
    </row>
    <row r="2" spans="1:12" ht="30" customHeight="1">
      <c r="A2" s="902" t="s">
        <v>330</v>
      </c>
      <c r="B2" s="903"/>
      <c r="C2" s="903"/>
      <c r="D2" s="903"/>
      <c r="E2" s="903"/>
      <c r="F2" s="903"/>
      <c r="G2" s="903"/>
      <c r="H2" s="903"/>
      <c r="I2" s="903"/>
      <c r="J2" s="903"/>
      <c r="K2" s="903"/>
      <c r="L2" s="904"/>
    </row>
    <row r="3" spans="1:13" ht="30" customHeight="1">
      <c r="A3" s="673" t="s">
        <v>4</v>
      </c>
      <c r="B3" s="674"/>
      <c r="C3" s="674"/>
      <c r="D3" s="674"/>
      <c r="E3" s="674"/>
      <c r="F3" s="674"/>
      <c r="G3" s="674"/>
      <c r="H3" s="674"/>
      <c r="I3" s="674"/>
      <c r="J3" s="674"/>
      <c r="K3" s="674"/>
      <c r="L3" s="675"/>
      <c r="M3" s="607"/>
    </row>
    <row r="4" spans="1:13" ht="45.75" customHeight="1">
      <c r="A4" s="858" t="s">
        <v>13</v>
      </c>
      <c r="B4" s="905"/>
      <c r="C4" s="905"/>
      <c r="D4" s="905"/>
      <c r="E4" s="905"/>
      <c r="F4" s="905"/>
      <c r="G4" s="905"/>
      <c r="H4" s="905"/>
      <c r="I4" s="905"/>
      <c r="J4" s="905"/>
      <c r="K4" s="905"/>
      <c r="L4" s="906"/>
      <c r="M4" s="607"/>
    </row>
    <row r="5" spans="1:12" s="612" customFormat="1" ht="54.75" customHeight="1" thickBot="1">
      <c r="A5" s="907" t="s">
        <v>0</v>
      </c>
      <c r="B5" s="908"/>
      <c r="C5" s="608" t="s">
        <v>10</v>
      </c>
      <c r="D5" s="608" t="s">
        <v>2</v>
      </c>
      <c r="E5" s="608" t="s">
        <v>3</v>
      </c>
      <c r="F5" s="609">
        <v>2008</v>
      </c>
      <c r="G5" s="609">
        <v>2009</v>
      </c>
      <c r="H5" s="609">
        <v>2010</v>
      </c>
      <c r="I5" s="610">
        <v>2011</v>
      </c>
      <c r="J5" s="610">
        <v>2012</v>
      </c>
      <c r="K5" s="610">
        <v>2013</v>
      </c>
      <c r="L5" s="611">
        <v>2014</v>
      </c>
    </row>
    <row r="6" spans="1:14" ht="126" customHeight="1">
      <c r="A6" s="613">
        <v>1</v>
      </c>
      <c r="B6" s="614" t="s">
        <v>339</v>
      </c>
      <c r="C6" s="615" t="s">
        <v>340</v>
      </c>
      <c r="D6" s="616" t="s">
        <v>53</v>
      </c>
      <c r="E6" s="616"/>
      <c r="F6" s="617"/>
      <c r="G6" s="617"/>
      <c r="H6" s="617"/>
      <c r="I6" s="618"/>
      <c r="J6" s="618"/>
      <c r="K6" s="618"/>
      <c r="L6" s="619"/>
      <c r="N6" s="620"/>
    </row>
    <row r="7" spans="1:12" ht="132.75" customHeight="1" thickBot="1">
      <c r="A7" s="621">
        <v>2</v>
      </c>
      <c r="B7" s="622" t="s">
        <v>341</v>
      </c>
      <c r="C7" s="623" t="s">
        <v>342</v>
      </c>
      <c r="D7" s="624" t="s">
        <v>53</v>
      </c>
      <c r="E7" s="624"/>
      <c r="F7" s="625"/>
      <c r="G7" s="626"/>
      <c r="H7" s="626"/>
      <c r="I7" s="627"/>
      <c r="J7" s="627"/>
      <c r="K7" s="627"/>
      <c r="L7" s="628"/>
    </row>
  </sheetData>
  <sheetProtection/>
  <mergeCells count="5">
    <mergeCell ref="A1:L1"/>
    <mergeCell ref="A2:L2"/>
    <mergeCell ref="A3:L3"/>
    <mergeCell ref="A4:L4"/>
    <mergeCell ref="A5:B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B16"/>
  <sheetViews>
    <sheetView zoomScale="70" zoomScaleNormal="70" zoomScalePageLayoutView="0" workbookViewId="0" topLeftCell="A1">
      <selection activeCell="B8" sqref="B8"/>
    </sheetView>
  </sheetViews>
  <sheetFormatPr defaultColWidth="9.140625" defaultRowHeight="23.25" customHeight="1"/>
  <cols>
    <col min="1" max="1" width="11.140625" style="605" customWidth="1"/>
    <col min="2" max="2" width="140.7109375" style="605" customWidth="1"/>
    <col min="3" max="3" width="2.7109375" style="600" customWidth="1"/>
    <col min="4" max="4" width="10.57421875" style="600" customWidth="1"/>
    <col min="5" max="5" width="11.7109375" style="600" customWidth="1"/>
    <col min="6" max="6" width="10.57421875" style="600" customWidth="1"/>
    <col min="7" max="7" width="10.57421875" style="601" customWidth="1"/>
    <col min="8" max="8" width="9.7109375" style="601" customWidth="1"/>
    <col min="9" max="9" width="9.140625" style="601" customWidth="1"/>
    <col min="10" max="10" width="13.7109375" style="601" customWidth="1"/>
    <col min="11" max="16384" width="9.140625" style="601" customWidth="1"/>
  </cols>
  <sheetData>
    <row r="1" spans="1:2" ht="30" customHeight="1" thickBot="1">
      <c r="A1" s="851" t="s">
        <v>329</v>
      </c>
      <c r="B1" s="851"/>
    </row>
    <row r="2" spans="1:2" ht="30" customHeight="1">
      <c r="A2" s="653" t="s">
        <v>343</v>
      </c>
      <c r="B2" s="654"/>
    </row>
    <row r="3" spans="1:2" ht="30" customHeight="1" thickBot="1">
      <c r="A3" s="899" t="s">
        <v>4</v>
      </c>
      <c r="B3" s="900"/>
    </row>
    <row r="4" spans="1:2" ht="51" customHeight="1">
      <c r="A4" s="602" t="s">
        <v>331</v>
      </c>
      <c r="B4" s="603" t="s">
        <v>344</v>
      </c>
    </row>
    <row r="5" spans="1:2" ht="51" customHeight="1">
      <c r="A5" s="602" t="s">
        <v>333</v>
      </c>
      <c r="B5" s="631" t="s">
        <v>345</v>
      </c>
    </row>
    <row r="6" spans="1:2" ht="51" customHeight="1">
      <c r="A6" s="602" t="s">
        <v>335</v>
      </c>
      <c r="B6" s="631" t="s">
        <v>346</v>
      </c>
    </row>
    <row r="7" spans="1:2" ht="51" customHeight="1">
      <c r="A7" s="602" t="s">
        <v>337</v>
      </c>
      <c r="B7" s="632" t="s">
        <v>347</v>
      </c>
    </row>
    <row r="8" spans="1:2" ht="51" customHeight="1">
      <c r="A8" s="602" t="s">
        <v>348</v>
      </c>
      <c r="B8" s="631" t="s">
        <v>349</v>
      </c>
    </row>
    <row r="9" spans="1:2" ht="51" customHeight="1" thickBot="1">
      <c r="A9" s="602" t="s">
        <v>350</v>
      </c>
      <c r="B9" s="604" t="s">
        <v>351</v>
      </c>
    </row>
    <row r="10" spans="1:2" ht="23.25" customHeight="1" thickBot="1">
      <c r="A10" s="657" t="s">
        <v>233</v>
      </c>
      <c r="B10" s="901"/>
    </row>
    <row r="11" spans="1:2" ht="23.25" customHeight="1">
      <c r="A11" s="659" t="s">
        <v>328</v>
      </c>
      <c r="B11" s="660"/>
    </row>
    <row r="12" spans="1:2" ht="15" customHeight="1">
      <c r="A12" s="661"/>
      <c r="B12" s="662"/>
    </row>
    <row r="13" spans="1:2" ht="15" customHeight="1">
      <c r="A13" s="661"/>
      <c r="B13" s="662"/>
    </row>
    <row r="14" spans="1:2" ht="23.25" customHeight="1">
      <c r="A14" s="661"/>
      <c r="B14" s="662"/>
    </row>
    <row r="15" spans="1:2" ht="23.25" customHeight="1">
      <c r="A15" s="661"/>
      <c r="B15" s="662"/>
    </row>
    <row r="16" spans="1:2" ht="31.5" customHeight="1" thickBot="1">
      <c r="A16" s="663"/>
      <c r="B16" s="664"/>
    </row>
  </sheetData>
  <sheetProtection/>
  <mergeCells count="5">
    <mergeCell ref="A1:B1"/>
    <mergeCell ref="A2:B2"/>
    <mergeCell ref="A3:B3"/>
    <mergeCell ref="A10:B10"/>
    <mergeCell ref="A11:B1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14"/>
  <sheetViews>
    <sheetView zoomScale="70" zoomScaleNormal="70" zoomScalePageLayoutView="0" workbookViewId="0" topLeftCell="A4">
      <selection activeCell="A6" sqref="A6"/>
    </sheetView>
  </sheetViews>
  <sheetFormatPr defaultColWidth="9.140625" defaultRowHeight="15"/>
  <cols>
    <col min="1" max="1" width="4.140625" style="606" customWidth="1"/>
    <col min="2" max="2" width="29.28125" style="629" customWidth="1"/>
    <col min="3" max="3" width="65.7109375" style="629" customWidth="1"/>
    <col min="4" max="4" width="13.7109375" style="630" customWidth="1"/>
    <col min="5" max="5" width="36.7109375" style="630" customWidth="1"/>
    <col min="6" max="12" width="18.8515625" style="630" customWidth="1"/>
    <col min="13" max="13" width="9.140625" style="606" customWidth="1"/>
    <col min="14" max="14" width="112.00390625" style="606" customWidth="1"/>
    <col min="15" max="16384" width="9.140625" style="606" customWidth="1"/>
  </cols>
  <sheetData>
    <row r="1" spans="1:12" ht="30" customHeight="1" thickBot="1">
      <c r="A1" s="652" t="s">
        <v>329</v>
      </c>
      <c r="B1" s="652"/>
      <c r="C1" s="652"/>
      <c r="D1" s="652"/>
      <c r="E1" s="652"/>
      <c r="F1" s="652"/>
      <c r="G1" s="652"/>
      <c r="H1" s="652"/>
      <c r="I1" s="652"/>
      <c r="J1" s="652"/>
      <c r="K1" s="652"/>
      <c r="L1" s="652"/>
    </row>
    <row r="2" spans="1:12" ht="30" customHeight="1">
      <c r="A2" s="902" t="s">
        <v>343</v>
      </c>
      <c r="B2" s="903"/>
      <c r="C2" s="903"/>
      <c r="D2" s="903"/>
      <c r="E2" s="903"/>
      <c r="F2" s="903"/>
      <c r="G2" s="903"/>
      <c r="H2" s="903"/>
      <c r="I2" s="903"/>
      <c r="J2" s="903"/>
      <c r="K2" s="903"/>
      <c r="L2" s="904"/>
    </row>
    <row r="3" spans="1:13" ht="30" customHeight="1">
      <c r="A3" s="673" t="s">
        <v>4</v>
      </c>
      <c r="B3" s="674"/>
      <c r="C3" s="674"/>
      <c r="D3" s="674"/>
      <c r="E3" s="674"/>
      <c r="F3" s="674"/>
      <c r="G3" s="674"/>
      <c r="H3" s="674"/>
      <c r="I3" s="674"/>
      <c r="J3" s="674"/>
      <c r="K3" s="674"/>
      <c r="L3" s="675"/>
      <c r="M3" s="607"/>
    </row>
    <row r="4" spans="1:13" ht="45.75" customHeight="1">
      <c r="A4" s="858" t="s">
        <v>13</v>
      </c>
      <c r="B4" s="905"/>
      <c r="C4" s="905"/>
      <c r="D4" s="905"/>
      <c r="E4" s="905"/>
      <c r="F4" s="905"/>
      <c r="G4" s="905"/>
      <c r="H4" s="905"/>
      <c r="I4" s="905"/>
      <c r="J4" s="905"/>
      <c r="K4" s="905"/>
      <c r="L4" s="906"/>
      <c r="M4" s="607"/>
    </row>
    <row r="5" spans="1:12" s="612" customFormat="1" ht="54.75" customHeight="1" thickBot="1">
      <c r="A5" s="907" t="s">
        <v>0</v>
      </c>
      <c r="B5" s="908"/>
      <c r="C5" s="608" t="s">
        <v>10</v>
      </c>
      <c r="D5" s="608" t="s">
        <v>2</v>
      </c>
      <c r="E5" s="608" t="s">
        <v>3</v>
      </c>
      <c r="F5" s="609">
        <v>2008</v>
      </c>
      <c r="G5" s="609">
        <v>2009</v>
      </c>
      <c r="H5" s="609">
        <v>2010</v>
      </c>
      <c r="I5" s="610">
        <v>2011</v>
      </c>
      <c r="J5" s="610">
        <v>2012</v>
      </c>
      <c r="K5" s="610">
        <v>2013</v>
      </c>
      <c r="L5" s="611">
        <v>2014</v>
      </c>
    </row>
    <row r="6" spans="1:14" ht="99.75" customHeight="1">
      <c r="A6" s="633">
        <v>1</v>
      </c>
      <c r="B6" s="634" t="s">
        <v>352</v>
      </c>
      <c r="C6" s="634" t="s">
        <v>353</v>
      </c>
      <c r="D6" s="616" t="s">
        <v>354</v>
      </c>
      <c r="E6" s="616" t="s">
        <v>4</v>
      </c>
      <c r="F6" s="617"/>
      <c r="G6" s="617"/>
      <c r="H6" s="617"/>
      <c r="I6" s="618"/>
      <c r="J6" s="618"/>
      <c r="K6" s="618"/>
      <c r="L6" s="619"/>
      <c r="N6" s="620"/>
    </row>
    <row r="7" spans="1:12" ht="109.5" customHeight="1">
      <c r="A7" s="635">
        <v>2</v>
      </c>
      <c r="B7" s="636" t="s">
        <v>355</v>
      </c>
      <c r="C7" s="636" t="s">
        <v>356</v>
      </c>
      <c r="D7" s="637" t="s">
        <v>357</v>
      </c>
      <c r="E7" s="638" t="s">
        <v>4</v>
      </c>
      <c r="F7" s="639"/>
      <c r="G7" s="640"/>
      <c r="H7" s="641"/>
      <c r="I7" s="641">
        <v>11616018</v>
      </c>
      <c r="J7" s="640">
        <v>20992898</v>
      </c>
      <c r="K7" s="640">
        <v>8733083</v>
      </c>
      <c r="L7" s="642"/>
    </row>
    <row r="8" spans="1:12" ht="165.75" customHeight="1">
      <c r="A8" s="635">
        <v>3</v>
      </c>
      <c r="B8" s="636" t="s">
        <v>358</v>
      </c>
      <c r="C8" s="636" t="s">
        <v>359</v>
      </c>
      <c r="D8" s="638" t="s">
        <v>53</v>
      </c>
      <c r="E8" s="637" t="s">
        <v>360</v>
      </c>
      <c r="F8" s="643"/>
      <c r="G8" s="644"/>
      <c r="H8" s="644"/>
      <c r="I8" s="645"/>
      <c r="J8" s="645"/>
      <c r="K8" s="645"/>
      <c r="L8" s="646"/>
    </row>
    <row r="9" spans="1:14" ht="178.5" customHeight="1" thickBot="1">
      <c r="A9" s="647">
        <v>4</v>
      </c>
      <c r="B9" s="622" t="s">
        <v>361</v>
      </c>
      <c r="C9" s="648" t="s">
        <v>362</v>
      </c>
      <c r="D9" s="624" t="s">
        <v>363</v>
      </c>
      <c r="E9" s="624" t="s">
        <v>4</v>
      </c>
      <c r="F9" s="625"/>
      <c r="G9" s="626"/>
      <c r="H9" s="626"/>
      <c r="I9" s="627"/>
      <c r="J9" s="627"/>
      <c r="K9" s="627"/>
      <c r="L9" s="628"/>
      <c r="N9" s="606" t="s">
        <v>364</v>
      </c>
    </row>
    <row r="12" ht="15.75">
      <c r="B12" s="649" t="s">
        <v>365</v>
      </c>
    </row>
    <row r="13" spans="2:12" ht="39" customHeight="1">
      <c r="B13" s="909" t="s">
        <v>366</v>
      </c>
      <c r="C13" s="909"/>
      <c r="D13" s="909"/>
      <c r="E13" s="909"/>
      <c r="F13" s="909"/>
      <c r="G13" s="909"/>
      <c r="H13" s="909"/>
      <c r="I13" s="909"/>
      <c r="J13" s="909"/>
      <c r="K13" s="909"/>
      <c r="L13" s="909"/>
    </row>
    <row r="14" spans="2:12" ht="15.75">
      <c r="B14" s="909" t="s">
        <v>367</v>
      </c>
      <c r="C14" s="909"/>
      <c r="D14" s="909"/>
      <c r="E14" s="909"/>
      <c r="F14" s="909"/>
      <c r="G14" s="909"/>
      <c r="H14" s="909"/>
      <c r="I14" s="909"/>
      <c r="J14" s="909"/>
      <c r="K14" s="909"/>
      <c r="L14" s="909"/>
    </row>
  </sheetData>
  <sheetProtection/>
  <mergeCells count="7">
    <mergeCell ref="B14:L14"/>
    <mergeCell ref="A1:L1"/>
    <mergeCell ref="A2:L2"/>
    <mergeCell ref="A3:L3"/>
    <mergeCell ref="A4:L4"/>
    <mergeCell ref="A5:B5"/>
    <mergeCell ref="B13:L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tint="0.7999799847602844"/>
    <pageSetUpPr fitToPage="1"/>
  </sheetPr>
  <dimension ref="A1:P11"/>
  <sheetViews>
    <sheetView zoomScale="80" zoomScaleNormal="80" zoomScalePageLayoutView="75" workbookViewId="0" topLeftCell="A1">
      <selection activeCell="M5" sqref="M5"/>
    </sheetView>
  </sheetViews>
  <sheetFormatPr defaultColWidth="9.140625" defaultRowHeight="15"/>
  <cols>
    <col min="1" max="1" width="2.57421875" style="15" customWidth="1"/>
    <col min="2" max="2" width="25.140625" style="1" customWidth="1"/>
    <col min="3" max="3" width="31.421875" style="1" customWidth="1"/>
    <col min="4" max="4" width="13.7109375" style="2" customWidth="1"/>
    <col min="5" max="5" width="14.57421875" style="2" customWidth="1"/>
    <col min="6" max="6" width="31.421875" style="2" customWidth="1"/>
    <col min="7" max="15" width="13.7109375" style="2" customWidth="1"/>
    <col min="16" max="16384" width="9.140625" style="15" customWidth="1"/>
  </cols>
  <sheetData>
    <row r="1" spans="1:15" s="324" customFormat="1" ht="30" customHeight="1" thickBot="1">
      <c r="A1" s="676" t="s">
        <v>11</v>
      </c>
      <c r="B1" s="676"/>
      <c r="C1" s="676"/>
      <c r="D1" s="676"/>
      <c r="E1" s="676"/>
      <c r="F1" s="676"/>
      <c r="G1" s="676"/>
      <c r="H1" s="676"/>
      <c r="I1" s="676"/>
      <c r="J1" s="676"/>
      <c r="K1" s="676"/>
      <c r="L1" s="676"/>
      <c r="M1" s="676"/>
      <c r="N1" s="676"/>
      <c r="O1" s="676"/>
    </row>
    <row r="2" spans="1:15" s="324" customFormat="1" ht="30" customHeight="1">
      <c r="A2" s="653" t="s">
        <v>17</v>
      </c>
      <c r="B2" s="677"/>
      <c r="C2" s="677"/>
      <c r="D2" s="677"/>
      <c r="E2" s="677"/>
      <c r="F2" s="677"/>
      <c r="G2" s="677"/>
      <c r="H2" s="677"/>
      <c r="I2" s="677"/>
      <c r="J2" s="677"/>
      <c r="K2" s="677"/>
      <c r="L2" s="677"/>
      <c r="M2" s="677"/>
      <c r="N2" s="678"/>
      <c r="O2" s="654"/>
    </row>
    <row r="3" spans="1:15" s="324" customFormat="1" ht="30" customHeight="1">
      <c r="A3" s="673" t="s">
        <v>4</v>
      </c>
      <c r="B3" s="674"/>
      <c r="C3" s="674"/>
      <c r="D3" s="674"/>
      <c r="E3" s="674"/>
      <c r="F3" s="674"/>
      <c r="G3" s="674"/>
      <c r="H3" s="674"/>
      <c r="I3" s="674"/>
      <c r="J3" s="674"/>
      <c r="K3" s="674"/>
      <c r="L3" s="674"/>
      <c r="M3" s="674"/>
      <c r="N3" s="674"/>
      <c r="O3" s="675"/>
    </row>
    <row r="4" spans="1:15" ht="62.25" customHeight="1">
      <c r="A4" s="679" t="s">
        <v>18</v>
      </c>
      <c r="B4" s="680"/>
      <c r="C4" s="680"/>
      <c r="D4" s="680"/>
      <c r="E4" s="680"/>
      <c r="F4" s="680"/>
      <c r="G4" s="680"/>
      <c r="H4" s="680"/>
      <c r="I4" s="680"/>
      <c r="J4" s="680"/>
      <c r="K4" s="680"/>
      <c r="L4" s="680"/>
      <c r="M4" s="680"/>
      <c r="N4" s="681"/>
      <c r="O4" s="682"/>
    </row>
    <row r="5" spans="1:15" ht="57" customHeight="1" thickBot="1">
      <c r="A5" s="683" t="s">
        <v>0</v>
      </c>
      <c r="B5" s="684"/>
      <c r="C5" s="480" t="s">
        <v>10</v>
      </c>
      <c r="D5" s="480" t="s">
        <v>19</v>
      </c>
      <c r="E5" s="480" t="s">
        <v>2</v>
      </c>
      <c r="F5" s="480" t="s">
        <v>3</v>
      </c>
      <c r="G5" s="481">
        <v>2006</v>
      </c>
      <c r="H5" s="481">
        <v>2007</v>
      </c>
      <c r="I5" s="481">
        <v>2008</v>
      </c>
      <c r="J5" s="481">
        <v>2009</v>
      </c>
      <c r="K5" s="481">
        <v>2010</v>
      </c>
      <c r="L5" s="481">
        <v>2011</v>
      </c>
      <c r="M5" s="481">
        <v>2012</v>
      </c>
      <c r="N5" s="481">
        <v>2013</v>
      </c>
      <c r="O5" s="482">
        <v>2014</v>
      </c>
    </row>
    <row r="6" spans="1:16" ht="105" customHeight="1">
      <c r="A6" s="48">
        <v>1</v>
      </c>
      <c r="B6" s="35" t="s">
        <v>38</v>
      </c>
      <c r="C6" s="35" t="s">
        <v>289</v>
      </c>
      <c r="D6" s="43" t="s">
        <v>34</v>
      </c>
      <c r="E6" s="43" t="s">
        <v>288</v>
      </c>
      <c r="F6" s="44" t="s">
        <v>35</v>
      </c>
      <c r="G6" s="315">
        <v>41</v>
      </c>
      <c r="H6" s="315">
        <v>42</v>
      </c>
      <c r="I6" s="315">
        <v>43</v>
      </c>
      <c r="J6" s="315">
        <v>43</v>
      </c>
      <c r="K6" s="315">
        <v>43</v>
      </c>
      <c r="L6" s="315">
        <v>45</v>
      </c>
      <c r="M6" s="315">
        <v>46</v>
      </c>
      <c r="N6" s="533"/>
      <c r="O6" s="316"/>
      <c r="P6" s="3"/>
    </row>
    <row r="7" spans="1:16" ht="105" customHeight="1" thickBot="1">
      <c r="A7" s="313">
        <v>2</v>
      </c>
      <c r="B7" s="314" t="s">
        <v>36</v>
      </c>
      <c r="C7" s="117" t="s">
        <v>290</v>
      </c>
      <c r="D7" s="80" t="s">
        <v>34</v>
      </c>
      <c r="E7" s="80" t="s">
        <v>288</v>
      </c>
      <c r="F7" s="81" t="s">
        <v>35</v>
      </c>
      <c r="G7" s="317">
        <f aca="true" t="shared" si="0" ref="G7:L7">G6+21+3+10</f>
        <v>75</v>
      </c>
      <c r="H7" s="317">
        <f t="shared" si="0"/>
        <v>76</v>
      </c>
      <c r="I7" s="317">
        <f t="shared" si="0"/>
        <v>77</v>
      </c>
      <c r="J7" s="317">
        <f t="shared" si="0"/>
        <v>77</v>
      </c>
      <c r="K7" s="317">
        <f t="shared" si="0"/>
        <v>77</v>
      </c>
      <c r="L7" s="317">
        <f t="shared" si="0"/>
        <v>79</v>
      </c>
      <c r="M7" s="317">
        <v>80</v>
      </c>
      <c r="N7" s="534"/>
      <c r="O7" s="318"/>
      <c r="P7" s="3"/>
    </row>
    <row r="8" ht="105" customHeight="1">
      <c r="B8" s="45"/>
    </row>
    <row r="9" spans="2:16" s="2" customFormat="1" ht="15">
      <c r="B9" s="45"/>
      <c r="C9" s="1"/>
      <c r="P9" s="15"/>
    </row>
    <row r="10" spans="2:16" s="2" customFormat="1" ht="15">
      <c r="B10" s="45"/>
      <c r="C10" s="1"/>
      <c r="P10" s="15"/>
    </row>
    <row r="11" spans="2:16" s="2" customFormat="1" ht="15">
      <c r="B11" s="45"/>
      <c r="C11" s="1"/>
      <c r="P11" s="15"/>
    </row>
  </sheetData>
  <sheetProtection/>
  <mergeCells count="5">
    <mergeCell ref="A3:O3"/>
    <mergeCell ref="A1:O1"/>
    <mergeCell ref="A2:O2"/>
    <mergeCell ref="A4:O4"/>
    <mergeCell ref="A5:B5"/>
  </mergeCells>
  <printOptions horizontalCentered="1"/>
  <pageMargins left="0.5905511811023623" right="0.5905511811023623" top="0.5511811023622047" bottom="0.5511811023622047" header="0" footer="0"/>
  <pageSetup fitToHeight="0" fitToWidth="1" horizontalDpi="600" verticalDpi="600" orientation="landscape" paperSize="9" scale="58"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B12"/>
  <sheetViews>
    <sheetView zoomScale="70" zoomScaleNormal="70" zoomScalePageLayoutView="0" workbookViewId="0" topLeftCell="A1">
      <selection activeCell="I5" sqref="I5"/>
    </sheetView>
  </sheetViews>
  <sheetFormatPr defaultColWidth="9.140625" defaultRowHeight="15"/>
  <cols>
    <col min="1" max="1" width="16.8515625" style="45" customWidth="1"/>
    <col min="2" max="2" width="101.57421875" style="45" customWidth="1"/>
    <col min="3" max="16384" width="9.140625" style="45" customWidth="1"/>
  </cols>
  <sheetData>
    <row r="1" spans="1:2" ht="18" customHeight="1" thickBot="1">
      <c r="A1" s="685" t="s">
        <v>11</v>
      </c>
      <c r="B1" s="685"/>
    </row>
    <row r="2" spans="1:2" ht="15" customHeight="1">
      <c r="A2" s="686" t="s">
        <v>39</v>
      </c>
      <c r="B2" s="687"/>
    </row>
    <row r="3" spans="1:2" ht="19.5" customHeight="1" thickBot="1">
      <c r="A3" s="688" t="s">
        <v>4</v>
      </c>
      <c r="B3" s="689"/>
    </row>
    <row r="4" spans="1:2" ht="180" customHeight="1">
      <c r="A4" s="46" t="s">
        <v>40</v>
      </c>
      <c r="B4" s="17" t="s">
        <v>234</v>
      </c>
    </row>
    <row r="5" spans="1:2" ht="83.25" customHeight="1" thickBot="1">
      <c r="A5" s="47" t="s">
        <v>41</v>
      </c>
      <c r="B5" s="21" t="s">
        <v>42</v>
      </c>
    </row>
    <row r="6" spans="1:2" ht="15.75" thickBot="1">
      <c r="A6" s="690" t="s">
        <v>233</v>
      </c>
      <c r="B6" s="691"/>
    </row>
    <row r="7" spans="1:2" ht="15">
      <c r="A7" s="659" t="s">
        <v>369</v>
      </c>
      <c r="B7" s="660"/>
    </row>
    <row r="8" spans="1:2" ht="15">
      <c r="A8" s="661"/>
      <c r="B8" s="662"/>
    </row>
    <row r="9" spans="1:2" ht="15">
      <c r="A9" s="661"/>
      <c r="B9" s="662"/>
    </row>
    <row r="10" spans="1:2" ht="15">
      <c r="A10" s="661"/>
      <c r="B10" s="662"/>
    </row>
    <row r="11" spans="1:2" ht="15">
      <c r="A11" s="661"/>
      <c r="B11" s="662"/>
    </row>
    <row r="12" spans="1:2" ht="15.75" thickBot="1">
      <c r="A12" s="663"/>
      <c r="B12" s="664"/>
    </row>
  </sheetData>
  <sheetProtection/>
  <mergeCells count="5">
    <mergeCell ref="A1:B1"/>
    <mergeCell ref="A2:B2"/>
    <mergeCell ref="A3:B3"/>
    <mergeCell ref="A6:B6"/>
    <mergeCell ref="A7:B12"/>
  </mergeCells>
  <printOptions/>
  <pageMargins left="0.7086614173228347" right="0.7086614173228347" top="0.7480314960629921" bottom="0.7480314960629921" header="0.31496062992125984" footer="0.31496062992125984"/>
  <pageSetup fitToHeight="0" fitToWidth="0" horizontalDpi="600" verticalDpi="600" orientation="landscape" paperSize="9"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L12"/>
  <sheetViews>
    <sheetView zoomScale="85" zoomScaleNormal="85" zoomScalePageLayoutView="70" workbookViewId="0" topLeftCell="A2">
      <selection activeCell="A2" sqref="A2:L2"/>
    </sheetView>
  </sheetViews>
  <sheetFormatPr defaultColWidth="9.140625" defaultRowHeight="15"/>
  <cols>
    <col min="1" max="1" width="1.57421875" style="137" customWidth="1"/>
    <col min="2" max="2" width="13.7109375" style="139" customWidth="1"/>
    <col min="3" max="3" width="61.7109375" style="139" customWidth="1"/>
    <col min="4" max="4" width="7.8515625" style="139" customWidth="1"/>
    <col min="5" max="5" width="8.57421875" style="139" customWidth="1"/>
    <col min="6" max="6" width="8.140625" style="140" customWidth="1"/>
    <col min="7" max="7" width="7.7109375" style="140" customWidth="1"/>
    <col min="8" max="8" width="7.8515625" style="140" customWidth="1"/>
    <col min="9" max="9" width="7.8515625" style="137" customWidth="1"/>
    <col min="10" max="11" width="9.28125" style="137" customWidth="1"/>
    <col min="12" max="12" width="8.7109375" style="137" customWidth="1"/>
    <col min="13" max="16384" width="9.140625" style="137" customWidth="1"/>
  </cols>
  <sheetData>
    <row r="1" spans="1:12" ht="11.25">
      <c r="A1" s="695" t="s">
        <v>43</v>
      </c>
      <c r="B1" s="695"/>
      <c r="C1" s="695"/>
      <c r="D1" s="695"/>
      <c r="E1" s="695"/>
      <c r="F1" s="695"/>
      <c r="G1" s="695"/>
      <c r="H1" s="695"/>
      <c r="I1" s="695"/>
      <c r="J1" s="136"/>
      <c r="K1" s="136"/>
      <c r="L1" s="136"/>
    </row>
    <row r="2" spans="1:12" ht="11.25">
      <c r="A2" s="692" t="s">
        <v>39</v>
      </c>
      <c r="B2" s="692"/>
      <c r="C2" s="692"/>
      <c r="D2" s="692"/>
      <c r="E2" s="692"/>
      <c r="F2" s="692"/>
      <c r="G2" s="692"/>
      <c r="H2" s="692"/>
      <c r="I2" s="692"/>
      <c r="J2" s="692"/>
      <c r="K2" s="692"/>
      <c r="L2" s="692"/>
    </row>
    <row r="3" spans="1:12" ht="11.25">
      <c r="A3" s="692" t="s">
        <v>4</v>
      </c>
      <c r="B3" s="692"/>
      <c r="C3" s="692"/>
      <c r="D3" s="692"/>
      <c r="E3" s="692"/>
      <c r="F3" s="692"/>
      <c r="G3" s="692"/>
      <c r="H3" s="692"/>
      <c r="I3" s="692"/>
      <c r="J3" s="692"/>
      <c r="K3" s="692"/>
      <c r="L3" s="692"/>
    </row>
    <row r="4" spans="1:12" ht="26.25" customHeight="1">
      <c r="A4" s="693" t="s">
        <v>258</v>
      </c>
      <c r="B4" s="693"/>
      <c r="C4" s="693"/>
      <c r="D4" s="693"/>
      <c r="E4" s="693"/>
      <c r="F4" s="693"/>
      <c r="G4" s="693"/>
      <c r="H4" s="693"/>
      <c r="I4" s="693"/>
      <c r="J4" s="693"/>
      <c r="K4" s="693"/>
      <c r="L4" s="693"/>
    </row>
    <row r="5" spans="1:12" ht="33" customHeight="1">
      <c r="A5" s="694" t="s">
        <v>0</v>
      </c>
      <c r="B5" s="694"/>
      <c r="C5" s="138" t="s">
        <v>1</v>
      </c>
      <c r="D5" s="138" t="s">
        <v>2</v>
      </c>
      <c r="E5" s="138" t="s">
        <v>3</v>
      </c>
      <c r="F5" s="138">
        <v>2008</v>
      </c>
      <c r="G5" s="138">
        <v>2009</v>
      </c>
      <c r="H5" s="138">
        <v>2010</v>
      </c>
      <c r="I5" s="138">
        <v>2011</v>
      </c>
      <c r="J5" s="138">
        <v>2012</v>
      </c>
      <c r="K5" s="528">
        <v>2013</v>
      </c>
      <c r="L5" s="138">
        <v>2014</v>
      </c>
    </row>
    <row r="6" spans="1:12" ht="333.75" customHeight="1">
      <c r="A6" s="122">
        <v>1</v>
      </c>
      <c r="B6" s="123" t="s">
        <v>44</v>
      </c>
      <c r="C6" s="124" t="s">
        <v>255</v>
      </c>
      <c r="D6" s="125" t="s">
        <v>45</v>
      </c>
      <c r="E6" s="125" t="s">
        <v>4</v>
      </c>
      <c r="F6" s="126" t="s">
        <v>46</v>
      </c>
      <c r="G6" s="126" t="s">
        <v>47</v>
      </c>
      <c r="H6" s="126" t="s">
        <v>48</v>
      </c>
      <c r="I6" s="127" t="s">
        <v>49</v>
      </c>
      <c r="J6" s="127">
        <v>3470.35</v>
      </c>
      <c r="K6" s="127" t="s">
        <v>251</v>
      </c>
      <c r="L6" s="128"/>
    </row>
    <row r="7" spans="1:12" ht="11.25">
      <c r="A7" s="692" t="s">
        <v>39</v>
      </c>
      <c r="B7" s="692"/>
      <c r="C7" s="692"/>
      <c r="D7" s="692"/>
      <c r="E7" s="692"/>
      <c r="F7" s="692"/>
      <c r="G7" s="692"/>
      <c r="H7" s="692"/>
      <c r="I7" s="692"/>
      <c r="J7" s="692"/>
      <c r="K7" s="692"/>
      <c r="L7" s="692"/>
    </row>
    <row r="8" spans="1:12" ht="11.25">
      <c r="A8" s="692" t="s">
        <v>4</v>
      </c>
      <c r="B8" s="692"/>
      <c r="C8" s="692"/>
      <c r="D8" s="692"/>
      <c r="E8" s="692"/>
      <c r="F8" s="692"/>
      <c r="G8" s="692"/>
      <c r="H8" s="692"/>
      <c r="I8" s="692"/>
      <c r="J8" s="692"/>
      <c r="K8" s="692"/>
      <c r="L8" s="692"/>
    </row>
    <row r="9" spans="1:12" ht="31.5" customHeight="1">
      <c r="A9" s="693" t="s">
        <v>258</v>
      </c>
      <c r="B9" s="693"/>
      <c r="C9" s="693"/>
      <c r="D9" s="693"/>
      <c r="E9" s="693"/>
      <c r="F9" s="693"/>
      <c r="G9" s="693"/>
      <c r="H9" s="693"/>
      <c r="I9" s="693"/>
      <c r="J9" s="693"/>
      <c r="K9" s="693"/>
      <c r="L9" s="693"/>
    </row>
    <row r="10" spans="1:12" ht="22.5">
      <c r="A10" s="694" t="s">
        <v>0</v>
      </c>
      <c r="B10" s="694"/>
      <c r="C10" s="138" t="s">
        <v>1</v>
      </c>
      <c r="D10" s="138" t="s">
        <v>2</v>
      </c>
      <c r="E10" s="138" t="s">
        <v>3</v>
      </c>
      <c r="F10" s="138">
        <v>2008</v>
      </c>
      <c r="G10" s="138">
        <v>2009</v>
      </c>
      <c r="H10" s="138">
        <v>2010</v>
      </c>
      <c r="I10" s="138">
        <v>2011</v>
      </c>
      <c r="J10" s="138">
        <v>2012</v>
      </c>
      <c r="K10" s="528">
        <v>2013</v>
      </c>
      <c r="L10" s="528">
        <v>2014</v>
      </c>
    </row>
    <row r="11" spans="1:12" ht="139.5" customHeight="1">
      <c r="A11" s="122">
        <v>2</v>
      </c>
      <c r="B11" s="123" t="s">
        <v>50</v>
      </c>
      <c r="C11" s="129" t="s">
        <v>256</v>
      </c>
      <c r="D11" s="125" t="s">
        <v>51</v>
      </c>
      <c r="E11" s="125" t="s">
        <v>4</v>
      </c>
      <c r="F11" s="130">
        <v>330</v>
      </c>
      <c r="G11" s="130">
        <v>437</v>
      </c>
      <c r="H11" s="130">
        <v>524</v>
      </c>
      <c r="I11" s="131">
        <v>807</v>
      </c>
      <c r="J11" s="131">
        <v>793</v>
      </c>
      <c r="K11" s="131">
        <v>886</v>
      </c>
      <c r="L11" s="132"/>
    </row>
    <row r="12" spans="1:12" ht="108" customHeight="1">
      <c r="A12" s="122">
        <v>3</v>
      </c>
      <c r="B12" s="123" t="s">
        <v>52</v>
      </c>
      <c r="C12" s="133" t="s">
        <v>257</v>
      </c>
      <c r="D12" s="125" t="s">
        <v>53</v>
      </c>
      <c r="E12" s="125" t="s">
        <v>4</v>
      </c>
      <c r="F12" s="126"/>
      <c r="G12" s="126"/>
      <c r="H12" s="126"/>
      <c r="I12" s="134">
        <v>0.455</v>
      </c>
      <c r="J12" s="134">
        <v>0.28</v>
      </c>
      <c r="K12" s="134">
        <v>0.305</v>
      </c>
      <c r="L12" s="135"/>
    </row>
  </sheetData>
  <sheetProtection/>
  <mergeCells count="9">
    <mergeCell ref="A8:L8"/>
    <mergeCell ref="A9:L9"/>
    <mergeCell ref="A10:B10"/>
    <mergeCell ref="A1:I1"/>
    <mergeCell ref="A2:L2"/>
    <mergeCell ref="A3:L3"/>
    <mergeCell ref="A4:L4"/>
    <mergeCell ref="A5:B5"/>
    <mergeCell ref="A7:L7"/>
  </mergeCells>
  <printOptions/>
  <pageMargins left="0.2362204724409449" right="0.2362204724409449" top="0.7480314960629921" bottom="0.7480314960629921" header="0.31496062992125984" footer="0.31496062992125984"/>
  <pageSetup fitToHeight="0" fitToWidth="0" horizontalDpi="600" verticalDpi="600" orientation="landscape" paperSize="9" r:id="rId1"/>
  <headerFooter>
    <oddFooter>&amp;R&amp;P</oddFooter>
  </headerFooter>
  <rowBreaks count="1" manualBreakCount="1">
    <brk id="6" max="10" man="1"/>
  </rowBreaks>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A1:P11"/>
  <sheetViews>
    <sheetView zoomScale="80" zoomScaleNormal="80" zoomScalePageLayoutView="75" workbookViewId="0" topLeftCell="A1">
      <selection activeCell="A6" sqref="A6:O7"/>
    </sheetView>
  </sheetViews>
  <sheetFormatPr defaultColWidth="9.140625" defaultRowHeight="15"/>
  <cols>
    <col min="1" max="1" width="2.57421875" style="15" customWidth="1"/>
    <col min="2" max="2" width="25.140625" style="1" customWidth="1"/>
    <col min="3" max="3" width="31.421875" style="1" customWidth="1"/>
    <col min="4" max="4" width="13.7109375" style="2" customWidth="1"/>
    <col min="5" max="5" width="14.57421875" style="2" customWidth="1"/>
    <col min="6" max="6" width="31.421875" style="2" customWidth="1"/>
    <col min="7" max="15" width="13.7109375" style="2" customWidth="1"/>
    <col min="16" max="16384" width="9.140625" style="15" customWidth="1"/>
  </cols>
  <sheetData>
    <row r="1" spans="1:15" s="324" customFormat="1" ht="30" customHeight="1" thickBot="1">
      <c r="A1" s="676" t="s">
        <v>11</v>
      </c>
      <c r="B1" s="676"/>
      <c r="C1" s="676"/>
      <c r="D1" s="676"/>
      <c r="E1" s="676"/>
      <c r="F1" s="676"/>
      <c r="G1" s="676"/>
      <c r="H1" s="676"/>
      <c r="I1" s="676"/>
      <c r="J1" s="676"/>
      <c r="K1" s="676"/>
      <c r="L1" s="676"/>
      <c r="M1" s="676"/>
      <c r="N1" s="676"/>
      <c r="O1" s="676"/>
    </row>
    <row r="2" spans="1:15" s="324" customFormat="1" ht="30" customHeight="1">
      <c r="A2" s="653" t="s">
        <v>39</v>
      </c>
      <c r="B2" s="677"/>
      <c r="C2" s="677"/>
      <c r="D2" s="677"/>
      <c r="E2" s="677"/>
      <c r="F2" s="677"/>
      <c r="G2" s="677"/>
      <c r="H2" s="677"/>
      <c r="I2" s="677"/>
      <c r="J2" s="677"/>
      <c r="K2" s="677"/>
      <c r="L2" s="677"/>
      <c r="M2" s="677"/>
      <c r="N2" s="678"/>
      <c r="O2" s="654"/>
    </row>
    <row r="3" spans="1:15" s="324" customFormat="1" ht="30" customHeight="1">
      <c r="A3" s="673" t="s">
        <v>4</v>
      </c>
      <c r="B3" s="674"/>
      <c r="C3" s="674"/>
      <c r="D3" s="674"/>
      <c r="E3" s="674"/>
      <c r="F3" s="674"/>
      <c r="G3" s="674"/>
      <c r="H3" s="674"/>
      <c r="I3" s="674"/>
      <c r="J3" s="674"/>
      <c r="K3" s="674"/>
      <c r="L3" s="674"/>
      <c r="M3" s="674"/>
      <c r="N3" s="674"/>
      <c r="O3" s="675"/>
    </row>
    <row r="4" spans="1:15" ht="62.25" customHeight="1">
      <c r="A4" s="679" t="s">
        <v>18</v>
      </c>
      <c r="B4" s="680"/>
      <c r="C4" s="680"/>
      <c r="D4" s="680"/>
      <c r="E4" s="680"/>
      <c r="F4" s="680"/>
      <c r="G4" s="680"/>
      <c r="H4" s="680"/>
      <c r="I4" s="680"/>
      <c r="J4" s="680"/>
      <c r="K4" s="680"/>
      <c r="L4" s="680"/>
      <c r="M4" s="680"/>
      <c r="N4" s="681"/>
      <c r="O4" s="682"/>
    </row>
    <row r="5" spans="1:15" ht="57" customHeight="1" thickBot="1">
      <c r="A5" s="683" t="s">
        <v>0</v>
      </c>
      <c r="B5" s="684"/>
      <c r="C5" s="650" t="s">
        <v>10</v>
      </c>
      <c r="D5" s="650" t="s">
        <v>19</v>
      </c>
      <c r="E5" s="650" t="s">
        <v>2</v>
      </c>
      <c r="F5" s="650" t="s">
        <v>3</v>
      </c>
      <c r="G5" s="481">
        <v>2006</v>
      </c>
      <c r="H5" s="481">
        <v>2007</v>
      </c>
      <c r="I5" s="481">
        <v>2008</v>
      </c>
      <c r="J5" s="481">
        <v>2009</v>
      </c>
      <c r="K5" s="481">
        <v>2010</v>
      </c>
      <c r="L5" s="481">
        <v>2011</v>
      </c>
      <c r="M5" s="481">
        <v>2012</v>
      </c>
      <c r="N5" s="481">
        <v>2013</v>
      </c>
      <c r="O5" s="482">
        <v>2014</v>
      </c>
    </row>
    <row r="6" spans="1:16" ht="105" customHeight="1">
      <c r="A6" s="48"/>
      <c r="B6" s="35"/>
      <c r="C6" s="35"/>
      <c r="D6" s="43"/>
      <c r="E6" s="43"/>
      <c r="F6" s="44"/>
      <c r="G6" s="315"/>
      <c r="H6" s="315"/>
      <c r="I6" s="315"/>
      <c r="J6" s="315"/>
      <c r="K6" s="315"/>
      <c r="L6" s="315"/>
      <c r="M6" s="315"/>
      <c r="N6" s="533"/>
      <c r="O6" s="316"/>
      <c r="P6" s="3"/>
    </row>
    <row r="7" spans="1:16" ht="105" customHeight="1" thickBot="1">
      <c r="A7" s="313"/>
      <c r="B7" s="314"/>
      <c r="C7" s="117"/>
      <c r="D7" s="80"/>
      <c r="E7" s="80"/>
      <c r="F7" s="81"/>
      <c r="G7" s="317"/>
      <c r="H7" s="317"/>
      <c r="I7" s="317"/>
      <c r="J7" s="317"/>
      <c r="K7" s="317"/>
      <c r="L7" s="317"/>
      <c r="M7" s="317"/>
      <c r="N7" s="534"/>
      <c r="O7" s="318"/>
      <c r="P7" s="3"/>
    </row>
    <row r="8" ht="105" customHeight="1">
      <c r="B8" s="45"/>
    </row>
    <row r="9" spans="2:16" s="2" customFormat="1" ht="15">
      <c r="B9" s="45"/>
      <c r="C9" s="1"/>
      <c r="P9" s="15"/>
    </row>
    <row r="10" spans="2:16" s="2" customFormat="1" ht="15">
      <c r="B10" s="45"/>
      <c r="C10" s="1"/>
      <c r="P10" s="15"/>
    </row>
    <row r="11" spans="2:16" s="2" customFormat="1" ht="15">
      <c r="B11" s="45"/>
      <c r="C11" s="1"/>
      <c r="P11" s="15"/>
    </row>
  </sheetData>
  <sheetProtection/>
  <mergeCells count="5">
    <mergeCell ref="A1:O1"/>
    <mergeCell ref="A2:O2"/>
    <mergeCell ref="A3:O3"/>
    <mergeCell ref="A4:O4"/>
    <mergeCell ref="A5:B5"/>
  </mergeCells>
  <printOptions horizontalCentered="1"/>
  <pageMargins left="0.5905511811023623" right="0.5905511811023623" top="0.5511811023622047" bottom="0.5511811023622047" header="0" footer="0"/>
  <pageSetup fitToHeight="0" fitToWidth="1" horizontalDpi="600" verticalDpi="600" orientation="landscape" paperSize="9" scale="58"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B28"/>
  <sheetViews>
    <sheetView zoomScale="85" zoomScaleNormal="85" zoomScalePageLayoutView="85" workbookViewId="0" topLeftCell="A8">
      <selection activeCell="A27" sqref="A27"/>
    </sheetView>
  </sheetViews>
  <sheetFormatPr defaultColWidth="9.140625" defaultRowHeight="15"/>
  <cols>
    <col min="1" max="1" width="25.140625" style="1" customWidth="1"/>
    <col min="2" max="2" width="156.7109375" style="1" customWidth="1"/>
    <col min="3" max="16384" width="9.140625" style="15" customWidth="1"/>
  </cols>
  <sheetData>
    <row r="1" spans="1:2" s="6" customFormat="1" ht="30" customHeight="1" thickBot="1">
      <c r="A1" s="652" t="s">
        <v>54</v>
      </c>
      <c r="B1" s="652"/>
    </row>
    <row r="2" spans="1:2" s="6" customFormat="1" ht="30" customHeight="1">
      <c r="A2" s="653" t="s">
        <v>55</v>
      </c>
      <c r="B2" s="654"/>
    </row>
    <row r="3" spans="1:2" s="6" customFormat="1" ht="30" customHeight="1" thickBot="1">
      <c r="A3" s="655" t="s">
        <v>4</v>
      </c>
      <c r="B3" s="656"/>
    </row>
    <row r="4" spans="1:2" s="3" customFormat="1" ht="71.25" customHeight="1">
      <c r="A4" s="500" t="s">
        <v>56</v>
      </c>
      <c r="B4" s="474" t="s">
        <v>57</v>
      </c>
    </row>
    <row r="5" spans="1:2" s="3" customFormat="1" ht="75" customHeight="1">
      <c r="A5" s="501" t="s">
        <v>280</v>
      </c>
      <c r="B5" s="502" t="s">
        <v>318</v>
      </c>
    </row>
    <row r="6" spans="1:2" s="3" customFormat="1" ht="66.75" customHeight="1">
      <c r="A6" s="501" t="s">
        <v>58</v>
      </c>
      <c r="B6" s="502" t="s">
        <v>59</v>
      </c>
    </row>
    <row r="7" spans="1:2" s="3" customFormat="1" ht="110.25" customHeight="1">
      <c r="A7" s="501" t="s">
        <v>60</v>
      </c>
      <c r="B7" s="502" t="s">
        <v>61</v>
      </c>
    </row>
    <row r="8" spans="1:2" s="3" customFormat="1" ht="80.25" customHeight="1">
      <c r="A8" s="501" t="s">
        <v>62</v>
      </c>
      <c r="B8" s="502" t="s">
        <v>63</v>
      </c>
    </row>
    <row r="9" spans="1:2" ht="69" customHeight="1" thickBot="1">
      <c r="A9" s="503" t="s">
        <v>278</v>
      </c>
      <c r="B9" s="504" t="s">
        <v>279</v>
      </c>
    </row>
    <row r="10" spans="1:2" ht="7.5" customHeight="1">
      <c r="A10" s="142"/>
      <c r="B10" s="143"/>
    </row>
    <row r="11" spans="1:2" s="319" customFormat="1" ht="30" customHeight="1" thickBot="1">
      <c r="A11" s="652" t="s">
        <v>54</v>
      </c>
      <c r="B11" s="652"/>
    </row>
    <row r="12" spans="1:2" s="319" customFormat="1" ht="30" customHeight="1">
      <c r="A12" s="653" t="s">
        <v>55</v>
      </c>
      <c r="B12" s="654"/>
    </row>
    <row r="13" spans="1:2" s="319" customFormat="1" ht="30" customHeight="1" thickBot="1">
      <c r="A13" s="655" t="s">
        <v>4</v>
      </c>
      <c r="B13" s="656"/>
    </row>
    <row r="14" spans="1:2" s="319" customFormat="1" ht="30" customHeight="1" thickBot="1">
      <c r="A14" s="657" t="s">
        <v>233</v>
      </c>
      <c r="B14" s="658"/>
    </row>
    <row r="15" spans="1:2" ht="15" customHeight="1">
      <c r="A15" s="659" t="s">
        <v>371</v>
      </c>
      <c r="B15" s="660"/>
    </row>
    <row r="16" spans="1:2" ht="15">
      <c r="A16" s="661"/>
      <c r="B16" s="662"/>
    </row>
    <row r="17" spans="1:2" ht="18.75" customHeight="1">
      <c r="A17" s="661"/>
      <c r="B17" s="662"/>
    </row>
    <row r="18" spans="1:2" ht="15">
      <c r="A18" s="661"/>
      <c r="B18" s="662"/>
    </row>
    <row r="19" spans="1:2" ht="15">
      <c r="A19" s="661"/>
      <c r="B19" s="662"/>
    </row>
    <row r="20" spans="1:2" ht="15">
      <c r="A20" s="661"/>
      <c r="B20" s="662"/>
    </row>
    <row r="21" spans="1:2" ht="15">
      <c r="A21" s="661"/>
      <c r="B21" s="662"/>
    </row>
    <row r="22" spans="1:2" ht="15">
      <c r="A22" s="661"/>
      <c r="B22" s="662"/>
    </row>
    <row r="23" spans="1:2" ht="15">
      <c r="A23" s="661"/>
      <c r="B23" s="662"/>
    </row>
    <row r="24" spans="1:2" ht="15">
      <c r="A24" s="661"/>
      <c r="B24" s="662"/>
    </row>
    <row r="25" spans="1:2" ht="15">
      <c r="A25" s="661"/>
      <c r="B25" s="662"/>
    </row>
    <row r="26" spans="1:2" ht="73.5" customHeight="1" thickBot="1">
      <c r="A26" s="663"/>
      <c r="B26" s="664"/>
    </row>
    <row r="27" spans="1:2" ht="15">
      <c r="A27" s="144"/>
      <c r="B27" s="144"/>
    </row>
    <row r="28" spans="1:2" ht="63.75" customHeight="1">
      <c r="A28" s="144"/>
      <c r="B28" s="144"/>
    </row>
  </sheetData>
  <sheetProtection/>
  <mergeCells count="8">
    <mergeCell ref="A1:B1"/>
    <mergeCell ref="A2:B2"/>
    <mergeCell ref="A3:B3"/>
    <mergeCell ref="A14:B14"/>
    <mergeCell ref="A15:B26"/>
    <mergeCell ref="A11:B11"/>
    <mergeCell ref="A12:B12"/>
    <mergeCell ref="A13:B13"/>
  </mergeCells>
  <printOptions/>
  <pageMargins left="0.2362204724409449" right="0.2362204724409449" top="0.35433070866141736" bottom="0.11811023622047245" header="0.31496062992125984" footer="0.31496062992125984"/>
  <pageSetup fitToHeight="0" fitToWidth="0" horizontalDpi="600" verticalDpi="600" orientation="landscape" paperSize="9" scale="78" r:id="rId1"/>
  <headerFooter>
    <oddFooter>&amp;R&amp;P</oddFooter>
  </headerFooter>
  <rowBreaks count="1" manualBreakCount="1">
    <brk id="9"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M20"/>
  <sheetViews>
    <sheetView zoomScale="85" zoomScaleNormal="85" zoomScalePageLayoutView="0" workbookViewId="0" topLeftCell="A9">
      <selection activeCell="A14" sqref="A14:A15"/>
    </sheetView>
  </sheetViews>
  <sheetFormatPr defaultColWidth="9.140625" defaultRowHeight="15"/>
  <cols>
    <col min="1" max="1" width="2.7109375" style="15" bestFit="1" customWidth="1"/>
    <col min="2" max="2" width="25.00390625" style="1" customWidth="1"/>
    <col min="3" max="3" width="55.28125" style="1" customWidth="1"/>
    <col min="4" max="4" width="14.140625" style="1" customWidth="1"/>
    <col min="5" max="5" width="9.140625" style="53" customWidth="1"/>
    <col min="6" max="8" width="13.7109375" style="2" customWidth="1"/>
    <col min="9" max="13" width="13.7109375" style="15" customWidth="1"/>
    <col min="14" max="16384" width="9.140625" style="15" customWidth="1"/>
  </cols>
  <sheetData>
    <row r="1" spans="1:13" ht="15.75" thickBot="1">
      <c r="A1" s="700" t="s">
        <v>64</v>
      </c>
      <c r="B1" s="700"/>
      <c r="C1" s="700"/>
      <c r="D1" s="700"/>
      <c r="E1" s="700"/>
      <c r="F1" s="700"/>
      <c r="G1" s="700"/>
      <c r="H1" s="700"/>
      <c r="I1" s="700"/>
      <c r="J1" s="146"/>
      <c r="K1" s="700"/>
      <c r="L1" s="700"/>
      <c r="M1" s="700"/>
    </row>
    <row r="2" spans="1:13" ht="15">
      <c r="A2" s="701" t="s">
        <v>65</v>
      </c>
      <c r="B2" s="702"/>
      <c r="C2" s="702"/>
      <c r="D2" s="702"/>
      <c r="E2" s="702"/>
      <c r="F2" s="702"/>
      <c r="G2" s="702"/>
      <c r="H2" s="702"/>
      <c r="I2" s="702"/>
      <c r="J2" s="702"/>
      <c r="K2" s="703"/>
      <c r="L2" s="703"/>
      <c r="M2" s="704"/>
    </row>
    <row r="3" spans="1:13" ht="15">
      <c r="A3" s="705" t="s">
        <v>4</v>
      </c>
      <c r="B3" s="706"/>
      <c r="C3" s="706"/>
      <c r="D3" s="706"/>
      <c r="E3" s="706"/>
      <c r="F3" s="706"/>
      <c r="G3" s="706"/>
      <c r="H3" s="706"/>
      <c r="I3" s="706"/>
      <c r="J3" s="706"/>
      <c r="K3" s="707"/>
      <c r="L3" s="707"/>
      <c r="M3" s="708"/>
    </row>
    <row r="4" spans="1:13" ht="27.75" customHeight="1">
      <c r="A4" s="709" t="s">
        <v>13</v>
      </c>
      <c r="B4" s="710"/>
      <c r="C4" s="710"/>
      <c r="D4" s="710"/>
      <c r="E4" s="710"/>
      <c r="F4" s="710"/>
      <c r="G4" s="710"/>
      <c r="H4" s="710"/>
      <c r="I4" s="710"/>
      <c r="J4" s="710"/>
      <c r="K4" s="711"/>
      <c r="L4" s="711"/>
      <c r="M4" s="712"/>
    </row>
    <row r="5" spans="1:13" ht="32.25" customHeight="1" thickBot="1">
      <c r="A5" s="713" t="s">
        <v>0</v>
      </c>
      <c r="B5" s="714"/>
      <c r="C5" s="147" t="s">
        <v>1</v>
      </c>
      <c r="D5" s="147" t="s">
        <v>2</v>
      </c>
      <c r="E5" s="147" t="s">
        <v>3</v>
      </c>
      <c r="F5" s="147">
        <v>2007</v>
      </c>
      <c r="G5" s="147">
        <v>2008</v>
      </c>
      <c r="H5" s="147">
        <v>2009</v>
      </c>
      <c r="I5" s="147">
        <v>2010</v>
      </c>
      <c r="J5" s="148">
        <v>2011</v>
      </c>
      <c r="K5" s="148">
        <v>2012</v>
      </c>
      <c r="L5" s="148">
        <v>2013</v>
      </c>
      <c r="M5" s="149">
        <v>2014</v>
      </c>
    </row>
    <row r="6" spans="1:13" ht="62.25" customHeight="1">
      <c r="A6" s="178">
        <v>1</v>
      </c>
      <c r="B6" s="179" t="s">
        <v>66</v>
      </c>
      <c r="C6" s="180" t="s">
        <v>67</v>
      </c>
      <c r="D6" s="181" t="s">
        <v>53</v>
      </c>
      <c r="E6" s="181" t="s">
        <v>68</v>
      </c>
      <c r="F6" s="182"/>
      <c r="G6" s="182"/>
      <c r="H6" s="182"/>
      <c r="I6" s="183">
        <v>1.7</v>
      </c>
      <c r="J6" s="183">
        <v>3.5</v>
      </c>
      <c r="K6" s="184">
        <v>0.6</v>
      </c>
      <c r="L6" s="535">
        <v>2</v>
      </c>
      <c r="M6" s="185"/>
    </row>
    <row r="7" spans="1:13" ht="86.25" customHeight="1">
      <c r="A7" s="150">
        <v>2</v>
      </c>
      <c r="B7" s="152" t="s">
        <v>69</v>
      </c>
      <c r="C7" s="153" t="s">
        <v>67</v>
      </c>
      <c r="D7" s="154" t="s">
        <v>53</v>
      </c>
      <c r="E7" s="154" t="s">
        <v>70</v>
      </c>
      <c r="F7" s="155"/>
      <c r="G7" s="155"/>
      <c r="H7" s="156">
        <v>7.4</v>
      </c>
      <c r="I7" s="157">
        <v>-8.5</v>
      </c>
      <c r="J7" s="157"/>
      <c r="K7" s="158">
        <v>0.3</v>
      </c>
      <c r="L7" s="536">
        <v>-2.1</v>
      </c>
      <c r="M7" s="151"/>
    </row>
    <row r="8" spans="1:13" ht="147" customHeight="1">
      <c r="A8" s="723">
        <v>3</v>
      </c>
      <c r="B8" s="725" t="s">
        <v>71</v>
      </c>
      <c r="C8" s="159" t="s">
        <v>259</v>
      </c>
      <c r="D8" s="125" t="s">
        <v>51</v>
      </c>
      <c r="E8" s="727" t="s">
        <v>72</v>
      </c>
      <c r="F8" s="160">
        <v>31294</v>
      </c>
      <c r="G8" s="160">
        <v>28611</v>
      </c>
      <c r="H8" s="160">
        <v>32837</v>
      </c>
      <c r="I8" s="161">
        <v>33850</v>
      </c>
      <c r="J8" s="161">
        <v>23979</v>
      </c>
      <c r="K8" s="130">
        <v>22297</v>
      </c>
      <c r="L8" s="537">
        <v>21094</v>
      </c>
      <c r="M8" s="162"/>
    </row>
    <row r="9" spans="1:13" ht="150" customHeight="1" thickBot="1">
      <c r="A9" s="724"/>
      <c r="B9" s="726"/>
      <c r="C9" s="186" t="s">
        <v>260</v>
      </c>
      <c r="D9" s="187" t="s">
        <v>51</v>
      </c>
      <c r="E9" s="728"/>
      <c r="F9" s="188">
        <v>183350</v>
      </c>
      <c r="G9" s="188">
        <v>162534</v>
      </c>
      <c r="H9" s="188">
        <v>187233</v>
      </c>
      <c r="I9" s="189">
        <v>249795</v>
      </c>
      <c r="J9" s="189">
        <v>183015</v>
      </c>
      <c r="K9" s="190">
        <v>196317</v>
      </c>
      <c r="L9" s="538">
        <v>210494</v>
      </c>
      <c r="M9" s="191"/>
    </row>
    <row r="10" spans="1:13" ht="15.75" thickBot="1">
      <c r="A10" s="173"/>
      <c r="B10" s="174"/>
      <c r="C10" s="175"/>
      <c r="D10" s="176"/>
      <c r="E10" s="176"/>
      <c r="F10" s="171"/>
      <c r="G10" s="171"/>
      <c r="H10" s="171"/>
      <c r="I10" s="172"/>
      <c r="J10" s="172"/>
      <c r="K10" s="177"/>
      <c r="L10" s="177"/>
      <c r="M10" s="177"/>
    </row>
    <row r="11" spans="1:13" s="270" customFormat="1" ht="15">
      <c r="A11" s="696" t="s">
        <v>65</v>
      </c>
      <c r="B11" s="697"/>
      <c r="C11" s="697"/>
      <c r="D11" s="697"/>
      <c r="E11" s="697"/>
      <c r="F11" s="697"/>
      <c r="G11" s="697"/>
      <c r="H11" s="697"/>
      <c r="I11" s="697"/>
      <c r="J11" s="697"/>
      <c r="K11" s="698"/>
      <c r="L11" s="698"/>
      <c r="M11" s="699"/>
    </row>
    <row r="12" spans="1:13" ht="27.75" customHeight="1">
      <c r="A12" s="709" t="s">
        <v>13</v>
      </c>
      <c r="B12" s="710"/>
      <c r="C12" s="710"/>
      <c r="D12" s="710"/>
      <c r="E12" s="710"/>
      <c r="F12" s="710"/>
      <c r="G12" s="710"/>
      <c r="H12" s="710"/>
      <c r="I12" s="710"/>
      <c r="J12" s="710"/>
      <c r="K12" s="711"/>
      <c r="L12" s="711"/>
      <c r="M12" s="712"/>
    </row>
    <row r="13" spans="1:13" ht="23.25" thickBot="1">
      <c r="A13" s="713" t="s">
        <v>0</v>
      </c>
      <c r="B13" s="714"/>
      <c r="C13" s="147" t="s">
        <v>1</v>
      </c>
      <c r="D13" s="147" t="s">
        <v>2</v>
      </c>
      <c r="E13" s="147" t="s">
        <v>3</v>
      </c>
      <c r="F13" s="147">
        <v>2007</v>
      </c>
      <c r="G13" s="147">
        <v>2008</v>
      </c>
      <c r="H13" s="147">
        <v>2009</v>
      </c>
      <c r="I13" s="147">
        <v>2010</v>
      </c>
      <c r="J13" s="148">
        <v>2011</v>
      </c>
      <c r="K13" s="148">
        <v>2012</v>
      </c>
      <c r="L13" s="148">
        <v>2013</v>
      </c>
      <c r="M13" s="149">
        <v>2014</v>
      </c>
    </row>
    <row r="14" spans="1:13" ht="147.75" customHeight="1">
      <c r="A14" s="729">
        <v>3</v>
      </c>
      <c r="B14" s="731" t="s">
        <v>71</v>
      </c>
      <c r="C14" s="489" t="s">
        <v>261</v>
      </c>
      <c r="D14" s="181" t="s">
        <v>51</v>
      </c>
      <c r="E14" s="733" t="s">
        <v>72</v>
      </c>
      <c r="F14" s="490">
        <v>16044</v>
      </c>
      <c r="G14" s="490">
        <v>18017</v>
      </c>
      <c r="H14" s="490">
        <v>19974</v>
      </c>
      <c r="I14" s="491">
        <v>21815</v>
      </c>
      <c r="J14" s="491">
        <v>18419</v>
      </c>
      <c r="K14" s="491">
        <v>19486</v>
      </c>
      <c r="L14" s="539">
        <v>19838</v>
      </c>
      <c r="M14" s="495"/>
    </row>
    <row r="15" spans="1:13" ht="192" customHeight="1">
      <c r="A15" s="730"/>
      <c r="B15" s="732"/>
      <c r="C15" s="159" t="s">
        <v>262</v>
      </c>
      <c r="D15" s="125" t="s">
        <v>51</v>
      </c>
      <c r="E15" s="734"/>
      <c r="F15" s="160">
        <v>23127</v>
      </c>
      <c r="G15" s="160">
        <v>50517</v>
      </c>
      <c r="H15" s="160">
        <v>180011</v>
      </c>
      <c r="I15" s="160">
        <v>13584</v>
      </c>
      <c r="J15" s="160">
        <v>7515</v>
      </c>
      <c r="K15" s="160">
        <v>8094</v>
      </c>
      <c r="L15" s="540">
        <v>6597</v>
      </c>
      <c r="M15" s="496"/>
    </row>
    <row r="16" spans="1:13" ht="78" customHeight="1">
      <c r="A16" s="163">
        <v>4</v>
      </c>
      <c r="B16" s="164" t="s">
        <v>73</v>
      </c>
      <c r="C16" s="159" t="s">
        <v>263</v>
      </c>
      <c r="D16" s="125" t="s">
        <v>74</v>
      </c>
      <c r="E16" s="125" t="s">
        <v>75</v>
      </c>
      <c r="F16" s="165">
        <v>0.86</v>
      </c>
      <c r="G16" s="165">
        <v>0.63</v>
      </c>
      <c r="H16" s="165">
        <v>0.49</v>
      </c>
      <c r="I16" s="165">
        <v>0.49</v>
      </c>
      <c r="J16" s="165">
        <v>0.34</v>
      </c>
      <c r="K16" s="165">
        <v>0.29</v>
      </c>
      <c r="L16" s="541">
        <v>0.203</v>
      </c>
      <c r="M16" s="497"/>
    </row>
    <row r="17" spans="1:13" ht="54.75" customHeight="1">
      <c r="A17" s="166">
        <v>5</v>
      </c>
      <c r="B17" s="167" t="s">
        <v>76</v>
      </c>
      <c r="C17" s="168" t="s">
        <v>67</v>
      </c>
      <c r="D17" s="125" t="s">
        <v>53</v>
      </c>
      <c r="E17" s="125" t="s">
        <v>70</v>
      </c>
      <c r="F17" s="169"/>
      <c r="G17" s="169"/>
      <c r="H17" s="169">
        <v>7.3</v>
      </c>
      <c r="I17" s="170">
        <v>-9</v>
      </c>
      <c r="J17" s="170">
        <v>2.44</v>
      </c>
      <c r="K17" s="170">
        <v>-0.92</v>
      </c>
      <c r="L17" s="542"/>
      <c r="M17" s="498"/>
    </row>
    <row r="18" spans="1:13" ht="105" customHeight="1" thickBot="1">
      <c r="A18" s="492">
        <v>6</v>
      </c>
      <c r="B18" s="493" t="s">
        <v>77</v>
      </c>
      <c r="C18" s="186" t="s">
        <v>264</v>
      </c>
      <c r="D18" s="187" t="s">
        <v>74</v>
      </c>
      <c r="E18" s="187" t="s">
        <v>78</v>
      </c>
      <c r="F18" s="494">
        <v>0.78</v>
      </c>
      <c r="G18" s="494">
        <v>0.89</v>
      </c>
      <c r="H18" s="494">
        <v>2.22</v>
      </c>
      <c r="I18" s="494">
        <v>0.93</v>
      </c>
      <c r="J18" s="494">
        <v>2.28</v>
      </c>
      <c r="K18" s="494">
        <v>4.24</v>
      </c>
      <c r="L18" s="543">
        <v>0.365</v>
      </c>
      <c r="M18" s="499"/>
    </row>
    <row r="19" spans="1:13" ht="15.75" thickBot="1">
      <c r="A19" s="715" t="s">
        <v>12</v>
      </c>
      <c r="B19" s="716"/>
      <c r="C19" s="716"/>
      <c r="D19" s="716"/>
      <c r="E19" s="716"/>
      <c r="F19" s="716"/>
      <c r="G19" s="716"/>
      <c r="H19" s="716"/>
      <c r="I19" s="716"/>
      <c r="J19" s="716"/>
      <c r="K19" s="716"/>
      <c r="L19" s="717"/>
      <c r="M19" s="718"/>
    </row>
    <row r="20" spans="1:13" ht="15.75" thickBot="1">
      <c r="A20" s="719" t="s">
        <v>79</v>
      </c>
      <c r="B20" s="720"/>
      <c r="C20" s="720"/>
      <c r="D20" s="720"/>
      <c r="E20" s="720"/>
      <c r="F20" s="720"/>
      <c r="G20" s="720"/>
      <c r="H20" s="720"/>
      <c r="I20" s="720"/>
      <c r="J20" s="720"/>
      <c r="K20" s="720"/>
      <c r="L20" s="721"/>
      <c r="M20" s="722"/>
    </row>
  </sheetData>
  <sheetProtection/>
  <mergeCells count="17">
    <mergeCell ref="A12:M12"/>
    <mergeCell ref="A13:B13"/>
    <mergeCell ref="A19:M19"/>
    <mergeCell ref="A20:M20"/>
    <mergeCell ref="A8:A9"/>
    <mergeCell ref="B8:B9"/>
    <mergeCell ref="E8:E9"/>
    <mergeCell ref="A14:A15"/>
    <mergeCell ref="B14:B15"/>
    <mergeCell ref="E14:E15"/>
    <mergeCell ref="A11:M11"/>
    <mergeCell ref="A1:I1"/>
    <mergeCell ref="K1:M1"/>
    <mergeCell ref="A2:M2"/>
    <mergeCell ref="A3:M3"/>
    <mergeCell ref="A4:M4"/>
    <mergeCell ref="A5:B5"/>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oddFooter>&amp;R&amp;P</oddFooter>
  </headerFooter>
  <rowBreaks count="1" manualBreakCount="1">
    <brk id="10" max="11" man="1"/>
  </rowBreaks>
</worksheet>
</file>

<file path=xl/worksheets/sheet9.xml><?xml version="1.0" encoding="utf-8"?>
<worksheet xmlns="http://schemas.openxmlformats.org/spreadsheetml/2006/main" xmlns:r="http://schemas.openxmlformats.org/officeDocument/2006/relationships">
  <sheetPr>
    <pageSetUpPr fitToPage="1"/>
  </sheetPr>
  <dimension ref="A1:N20"/>
  <sheetViews>
    <sheetView zoomScale="85" zoomScaleNormal="85" zoomScalePageLayoutView="80" workbookViewId="0" topLeftCell="A1">
      <selection activeCell="I5" sqref="I1:K16384"/>
    </sheetView>
  </sheetViews>
  <sheetFormatPr defaultColWidth="9.140625" defaultRowHeight="15"/>
  <cols>
    <col min="1" max="1" width="2.28125" style="193" customWidth="1"/>
    <col min="2" max="2" width="19.421875" style="195" customWidth="1"/>
    <col min="3" max="3" width="74.28125" style="195" customWidth="1"/>
    <col min="4" max="4" width="10.7109375" style="196" customWidth="1"/>
    <col min="5" max="5" width="10.8515625" style="196" customWidth="1"/>
    <col min="6" max="6" width="12.8515625" style="196" customWidth="1"/>
    <col min="7" max="7" width="6.140625" style="196" customWidth="1"/>
    <col min="8" max="8" width="9.7109375" style="196" customWidth="1"/>
    <col min="9" max="9" width="11.8515625" style="196" customWidth="1"/>
    <col min="10" max="11" width="11.8515625" style="193" customWidth="1"/>
    <col min="12" max="13" width="13.421875" style="193" customWidth="1"/>
    <col min="14" max="14" width="12.57421875" style="193" customWidth="1"/>
    <col min="15" max="15" width="9.421875" style="193" customWidth="1"/>
    <col min="16" max="16384" width="9.140625" style="193" customWidth="1"/>
  </cols>
  <sheetData>
    <row r="1" spans="1:14" s="192" customFormat="1" ht="19.5" customHeight="1" thickBot="1">
      <c r="A1" s="739" t="s">
        <v>54</v>
      </c>
      <c r="B1" s="739"/>
      <c r="C1" s="739"/>
      <c r="D1" s="739"/>
      <c r="E1" s="739"/>
      <c r="F1" s="739"/>
      <c r="G1" s="739"/>
      <c r="H1" s="739"/>
      <c r="I1" s="739"/>
      <c r="J1" s="739"/>
      <c r="K1" s="739"/>
      <c r="L1" s="739"/>
      <c r="M1" s="739"/>
      <c r="N1" s="739"/>
    </row>
    <row r="2" spans="1:14" s="192" customFormat="1" ht="12">
      <c r="A2" s="740" t="s">
        <v>55</v>
      </c>
      <c r="B2" s="741"/>
      <c r="C2" s="741"/>
      <c r="D2" s="741"/>
      <c r="E2" s="741"/>
      <c r="F2" s="741"/>
      <c r="G2" s="741"/>
      <c r="H2" s="741"/>
      <c r="I2" s="741"/>
      <c r="J2" s="742"/>
      <c r="K2" s="742"/>
      <c r="L2" s="742"/>
      <c r="M2" s="742"/>
      <c r="N2" s="743"/>
    </row>
    <row r="3" spans="1:14" s="192" customFormat="1" ht="12">
      <c r="A3" s="744" t="s">
        <v>4</v>
      </c>
      <c r="B3" s="745"/>
      <c r="C3" s="745"/>
      <c r="D3" s="745"/>
      <c r="E3" s="745"/>
      <c r="F3" s="745"/>
      <c r="G3" s="745"/>
      <c r="H3" s="745"/>
      <c r="I3" s="745"/>
      <c r="J3" s="746"/>
      <c r="K3" s="746"/>
      <c r="L3" s="746"/>
      <c r="M3" s="746"/>
      <c r="N3" s="747"/>
    </row>
    <row r="4" spans="1:14" ht="31.5" customHeight="1">
      <c r="A4" s="748" t="s">
        <v>18</v>
      </c>
      <c r="B4" s="749"/>
      <c r="C4" s="749"/>
      <c r="D4" s="749"/>
      <c r="E4" s="749"/>
      <c r="F4" s="749"/>
      <c r="G4" s="749"/>
      <c r="H4" s="749"/>
      <c r="I4" s="749"/>
      <c r="J4" s="749"/>
      <c r="K4" s="749"/>
      <c r="L4" s="749"/>
      <c r="M4" s="749"/>
      <c r="N4" s="750"/>
    </row>
    <row r="5" spans="1:14" ht="24.75" customHeight="1" thickBot="1">
      <c r="A5" s="751" t="s">
        <v>0</v>
      </c>
      <c r="B5" s="752"/>
      <c r="C5" s="272" t="s">
        <v>10</v>
      </c>
      <c r="D5" s="272" t="s">
        <v>80</v>
      </c>
      <c r="E5" s="272" t="s">
        <v>2</v>
      </c>
      <c r="F5" s="272" t="s">
        <v>3</v>
      </c>
      <c r="G5" s="273">
        <v>2007</v>
      </c>
      <c r="H5" s="273">
        <v>2008</v>
      </c>
      <c r="I5" s="273">
        <v>2009</v>
      </c>
      <c r="J5" s="273">
        <v>2010</v>
      </c>
      <c r="K5" s="273">
        <v>2011</v>
      </c>
      <c r="L5" s="273">
        <v>2012</v>
      </c>
      <c r="M5" s="544">
        <v>2013</v>
      </c>
      <c r="N5" s="274">
        <v>2014</v>
      </c>
    </row>
    <row r="6" spans="1:14" ht="152.25" customHeight="1">
      <c r="A6" s="275">
        <v>1</v>
      </c>
      <c r="B6" s="276" t="s">
        <v>81</v>
      </c>
      <c r="C6" s="277" t="s">
        <v>281</v>
      </c>
      <c r="D6" s="278" t="s">
        <v>82</v>
      </c>
      <c r="E6" s="278" t="s">
        <v>83</v>
      </c>
      <c r="F6" s="279" t="s">
        <v>68</v>
      </c>
      <c r="G6" s="280"/>
      <c r="H6" s="281" t="s">
        <v>224</v>
      </c>
      <c r="I6" s="282" t="s">
        <v>225</v>
      </c>
      <c r="J6" s="282" t="s">
        <v>223</v>
      </c>
      <c r="K6" s="282"/>
      <c r="L6" s="283" t="s">
        <v>222</v>
      </c>
      <c r="M6" s="545" t="s">
        <v>252</v>
      </c>
      <c r="N6" s="284"/>
    </row>
    <row r="7" spans="1:14" ht="41.25" customHeight="1">
      <c r="A7" s="285">
        <v>2</v>
      </c>
      <c r="B7" s="286" t="s">
        <v>84</v>
      </c>
      <c r="C7" s="287" t="s">
        <v>85</v>
      </c>
      <c r="D7" s="288" t="s">
        <v>82</v>
      </c>
      <c r="E7" s="288" t="s">
        <v>51</v>
      </c>
      <c r="F7" s="288" t="s">
        <v>68</v>
      </c>
      <c r="G7" s="289"/>
      <c r="H7" s="290"/>
      <c r="I7" s="290">
        <v>2505570</v>
      </c>
      <c r="J7" s="290">
        <v>2547380</v>
      </c>
      <c r="K7" s="290">
        <v>2637706</v>
      </c>
      <c r="L7" s="291">
        <v>2706313</v>
      </c>
      <c r="M7" s="546">
        <v>2625608</v>
      </c>
      <c r="N7" s="292"/>
    </row>
    <row r="8" spans="1:14" ht="88.5" customHeight="1">
      <c r="A8" s="285">
        <v>3</v>
      </c>
      <c r="B8" s="293" t="s">
        <v>86</v>
      </c>
      <c r="C8" s="294" t="s">
        <v>282</v>
      </c>
      <c r="D8" s="288" t="s">
        <v>82</v>
      </c>
      <c r="E8" s="288" t="s">
        <v>53</v>
      </c>
      <c r="F8" s="295" t="s">
        <v>87</v>
      </c>
      <c r="G8" s="296"/>
      <c r="H8" s="297">
        <v>20.557636630694525</v>
      </c>
      <c r="I8" s="297">
        <v>20.543752236236955</v>
      </c>
      <c r="J8" s="297">
        <v>20.545569457295624</v>
      </c>
      <c r="K8" s="297"/>
      <c r="L8" s="298">
        <v>20.55</v>
      </c>
      <c r="M8" s="547">
        <v>20.43</v>
      </c>
      <c r="N8" s="299"/>
    </row>
    <row r="9" spans="1:14" ht="101.25" customHeight="1">
      <c r="A9" s="285">
        <v>4</v>
      </c>
      <c r="B9" s="293" t="s">
        <v>88</v>
      </c>
      <c r="C9" s="294" t="s">
        <v>283</v>
      </c>
      <c r="D9" s="288" t="s">
        <v>82</v>
      </c>
      <c r="E9" s="288" t="s">
        <v>89</v>
      </c>
      <c r="F9" s="295" t="s">
        <v>90</v>
      </c>
      <c r="G9" s="300"/>
      <c r="H9" s="301"/>
      <c r="I9" s="302" t="s">
        <v>248</v>
      </c>
      <c r="J9" s="302" t="s">
        <v>247</v>
      </c>
      <c r="K9" s="290"/>
      <c r="L9" s="303" t="s">
        <v>221</v>
      </c>
      <c r="M9" s="548" t="s">
        <v>287</v>
      </c>
      <c r="N9" s="304"/>
    </row>
    <row r="10" spans="1:14" ht="72.75" customHeight="1">
      <c r="A10" s="285">
        <v>5</v>
      </c>
      <c r="B10" s="286" t="s">
        <v>91</v>
      </c>
      <c r="C10" s="294" t="s">
        <v>284</v>
      </c>
      <c r="D10" s="288" t="s">
        <v>34</v>
      </c>
      <c r="E10" s="288" t="s">
        <v>51</v>
      </c>
      <c r="F10" s="288" t="s">
        <v>70</v>
      </c>
      <c r="G10" s="289"/>
      <c r="H10" s="290">
        <v>1103</v>
      </c>
      <c r="I10" s="290">
        <v>1191</v>
      </c>
      <c r="J10" s="290">
        <v>1095</v>
      </c>
      <c r="K10" s="290"/>
      <c r="L10" s="303" t="s">
        <v>231</v>
      </c>
      <c r="M10" s="548">
        <v>1102</v>
      </c>
      <c r="N10" s="304"/>
    </row>
    <row r="11" spans="1:14" ht="45" customHeight="1">
      <c r="A11" s="285">
        <v>6</v>
      </c>
      <c r="B11" s="286" t="s">
        <v>92</v>
      </c>
      <c r="C11" s="294" t="s">
        <v>285</v>
      </c>
      <c r="D11" s="288" t="s">
        <v>34</v>
      </c>
      <c r="E11" s="288" t="s">
        <v>51</v>
      </c>
      <c r="F11" s="288" t="s">
        <v>70</v>
      </c>
      <c r="G11" s="289"/>
      <c r="H11" s="290">
        <v>2932</v>
      </c>
      <c r="I11" s="290">
        <v>3163</v>
      </c>
      <c r="J11" s="290">
        <v>2876</v>
      </c>
      <c r="K11" s="290">
        <v>2948</v>
      </c>
      <c r="L11" s="303" t="s">
        <v>232</v>
      </c>
      <c r="M11" s="548">
        <v>2841</v>
      </c>
      <c r="N11" s="304"/>
    </row>
    <row r="12" spans="1:14" ht="116.25" customHeight="1" thickBot="1">
      <c r="A12" s="305">
        <v>7</v>
      </c>
      <c r="B12" s="306" t="s">
        <v>93</v>
      </c>
      <c r="C12" s="307" t="s">
        <v>286</v>
      </c>
      <c r="D12" s="308" t="s">
        <v>34</v>
      </c>
      <c r="E12" s="308" t="s">
        <v>51</v>
      </c>
      <c r="F12" s="308" t="s">
        <v>94</v>
      </c>
      <c r="G12" s="309"/>
      <c r="H12" s="310">
        <v>134269</v>
      </c>
      <c r="I12" s="310">
        <v>128862</v>
      </c>
      <c r="J12" s="310">
        <v>127719</v>
      </c>
      <c r="K12" s="310"/>
      <c r="L12" s="311"/>
      <c r="M12" s="310">
        <v>114250</v>
      </c>
      <c r="N12" s="312"/>
    </row>
    <row r="13" spans="1:14" ht="13.5" customHeight="1" thickBot="1">
      <c r="A13" s="753" t="s">
        <v>12</v>
      </c>
      <c r="B13" s="754"/>
      <c r="C13" s="754"/>
      <c r="D13" s="754"/>
      <c r="E13" s="754"/>
      <c r="F13" s="754"/>
      <c r="G13" s="754"/>
      <c r="H13" s="754"/>
      <c r="I13" s="754"/>
      <c r="J13" s="754"/>
      <c r="K13" s="754"/>
      <c r="L13" s="754"/>
      <c r="M13" s="755"/>
      <c r="N13" s="756"/>
    </row>
    <row r="14" spans="1:14" ht="12">
      <c r="A14" s="757" t="s">
        <v>95</v>
      </c>
      <c r="B14" s="758"/>
      <c r="C14" s="758"/>
      <c r="D14" s="758"/>
      <c r="E14" s="758"/>
      <c r="F14" s="758"/>
      <c r="G14" s="758"/>
      <c r="H14" s="758"/>
      <c r="I14" s="758"/>
      <c r="J14" s="758"/>
      <c r="K14" s="758"/>
      <c r="L14" s="758"/>
      <c r="M14" s="759"/>
      <c r="N14" s="760"/>
    </row>
    <row r="15" spans="1:14" ht="12">
      <c r="A15" s="757" t="s">
        <v>96</v>
      </c>
      <c r="B15" s="758"/>
      <c r="C15" s="758"/>
      <c r="D15" s="758"/>
      <c r="E15" s="758"/>
      <c r="F15" s="758"/>
      <c r="G15" s="758"/>
      <c r="H15" s="758"/>
      <c r="I15" s="758"/>
      <c r="J15" s="758"/>
      <c r="K15" s="758"/>
      <c r="L15" s="758"/>
      <c r="M15" s="759"/>
      <c r="N15" s="760"/>
    </row>
    <row r="16" spans="1:14" ht="12.75" thickBot="1">
      <c r="A16" s="735" t="s">
        <v>97</v>
      </c>
      <c r="B16" s="736"/>
      <c r="C16" s="736"/>
      <c r="D16" s="736"/>
      <c r="E16" s="736"/>
      <c r="F16" s="736"/>
      <c r="G16" s="736"/>
      <c r="H16" s="736"/>
      <c r="I16" s="736"/>
      <c r="J16" s="736"/>
      <c r="K16" s="736"/>
      <c r="L16" s="736"/>
      <c r="M16" s="737"/>
      <c r="N16" s="738"/>
    </row>
    <row r="20" ht="11.25">
      <c r="F20" s="197"/>
    </row>
  </sheetData>
  <sheetProtection/>
  <mergeCells count="9">
    <mergeCell ref="A16:N16"/>
    <mergeCell ref="A1:N1"/>
    <mergeCell ref="A2:N2"/>
    <mergeCell ref="A3:N3"/>
    <mergeCell ref="A4:N4"/>
    <mergeCell ref="A5:B5"/>
    <mergeCell ref="A13:N13"/>
    <mergeCell ref="A14:N14"/>
    <mergeCell ref="A15:N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serena.giola</dc:creator>
  <cp:keywords/>
  <dc:description/>
  <cp:lastModifiedBy>Francesco Silvi</cp:lastModifiedBy>
  <cp:lastPrinted>2014-07-31T11:12:41Z</cp:lastPrinted>
  <dcterms:created xsi:type="dcterms:W3CDTF">2011-02-25T09:49:06Z</dcterms:created>
  <dcterms:modified xsi:type="dcterms:W3CDTF">2015-04-16T15:05:38Z</dcterms:modified>
  <cp:category/>
  <cp:version/>
  <cp:contentType/>
  <cp:contentStatus/>
</cp:coreProperties>
</file>