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21\GIUGNO 2021\"/>
    </mc:Choice>
  </mc:AlternateContent>
  <bookViews>
    <workbookView xWindow="-20" yWindow="6770" windowWidth="25230" windowHeight="5600" tabRatio="717" firstSheet="3"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E133" i="62" l="1"/>
  <c r="C133" i="62"/>
  <c r="E72" i="62"/>
  <c r="C72" i="62"/>
  <c r="C27" i="32" l="1"/>
  <c r="D26" i="32"/>
  <c r="D25" i="32"/>
  <c r="D24" i="32"/>
  <c r="D23" i="32"/>
  <c r="D22" i="32"/>
  <c r="D27" i="32" s="1"/>
  <c r="D21" i="32"/>
  <c r="C16" i="32"/>
  <c r="D15" i="32"/>
  <c r="D14" i="32"/>
  <c r="D13" i="32"/>
  <c r="D12" i="32"/>
  <c r="D11" i="32"/>
  <c r="D10" i="32"/>
  <c r="D9" i="32"/>
  <c r="D8" i="32"/>
  <c r="D7" i="32"/>
  <c r="D6" i="32"/>
  <c r="D16" i="32" s="1"/>
  <c r="D14" i="31"/>
  <c r="E14" i="31" s="1"/>
  <c r="C14" i="31"/>
  <c r="E13" i="31"/>
  <c r="E12" i="31"/>
  <c r="E11" i="31"/>
  <c r="E10" i="31"/>
  <c r="E9" i="31"/>
  <c r="E8" i="31"/>
  <c r="E7" i="31"/>
  <c r="D34" i="4"/>
  <c r="D33" i="4"/>
  <c r="C33" i="4"/>
  <c r="E33" i="4" s="1"/>
  <c r="B33" i="4"/>
  <c r="E32" i="4"/>
  <c r="E31" i="4"/>
  <c r="E30" i="4"/>
  <c r="D28" i="4"/>
  <c r="C28" i="4"/>
  <c r="B28" i="4"/>
  <c r="E28" i="4" s="1"/>
  <c r="E27" i="4"/>
  <c r="E26" i="4"/>
  <c r="E25" i="4"/>
  <c r="E24" i="4"/>
  <c r="E22" i="4"/>
  <c r="E21" i="4"/>
  <c r="E20" i="4"/>
  <c r="E18" i="4"/>
  <c r="E17" i="4"/>
  <c r="E15" i="4"/>
  <c r="E14" i="4"/>
  <c r="E13" i="4"/>
  <c r="E12" i="4"/>
  <c r="D10" i="4"/>
  <c r="C10" i="4"/>
  <c r="C34" i="4" s="1"/>
  <c r="B10" i="4"/>
  <c r="B34" i="4" s="1"/>
  <c r="E9" i="4"/>
  <c r="E8" i="4"/>
  <c r="E7" i="4"/>
  <c r="D23" i="3"/>
  <c r="B23" i="3"/>
  <c r="E22" i="3"/>
  <c r="D22" i="3"/>
  <c r="C22" i="3"/>
  <c r="B22" i="3"/>
  <c r="E21" i="3"/>
  <c r="E20" i="3"/>
  <c r="E19" i="3"/>
  <c r="E18" i="3"/>
  <c r="E16" i="3"/>
  <c r="D16" i="3"/>
  <c r="C16" i="3"/>
  <c r="B16" i="3"/>
  <c r="E15" i="3"/>
  <c r="E14" i="3"/>
  <c r="E13" i="3"/>
  <c r="E12" i="3"/>
  <c r="E10" i="3"/>
  <c r="D10" i="3"/>
  <c r="C10" i="3"/>
  <c r="C23" i="3" s="1"/>
  <c r="B10" i="3"/>
  <c r="E9" i="3"/>
  <c r="E8" i="3"/>
  <c r="E7" i="3"/>
  <c r="B18" i="42"/>
  <c r="B20" i="42" s="1"/>
  <c r="C16" i="42"/>
  <c r="B16" i="42"/>
  <c r="D16" i="42" s="1"/>
  <c r="D15" i="42"/>
  <c r="D14" i="42"/>
  <c r="D13" i="42"/>
  <c r="C11" i="42"/>
  <c r="C18" i="42" s="1"/>
  <c r="C20" i="42" s="1"/>
  <c r="B11" i="42"/>
  <c r="E10" i="4" l="1"/>
  <c r="E34" i="4" s="1"/>
  <c r="E23" i="3"/>
  <c r="D20" i="42"/>
  <c r="D11" i="42"/>
</calcChain>
</file>

<file path=xl/sharedStrings.xml><?xml version="1.0" encoding="utf-8"?>
<sst xmlns="http://schemas.openxmlformats.org/spreadsheetml/2006/main" count="1151" uniqueCount="917">
  <si>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</si>
  <si>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</si>
  <si>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</si>
  <si>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</si>
  <si>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</si>
  <si>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</si>
  <si>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</si>
  <si>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</si>
  <si>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</si>
  <si>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</si>
  <si>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</si>
  <si>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</si>
  <si>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</si>
  <si>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</si>
  <si>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</si>
  <si>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</si>
  <si>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</si>
  <si>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</si>
  <si>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</si>
  <si>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</si>
  <si>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</si>
  <si>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</si>
  <si>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</si>
  <si>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</si>
  <si>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</si>
  <si>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</si>
  <si>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</si>
  <si>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</si>
  <si>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</si>
  <si>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</si>
  <si>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</si>
  <si>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</si>
  <si>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</si>
  <si>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</si>
  <si>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</si>
  <si>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</si>
  <si>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</si>
  <si>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</si>
  <si>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</si>
  <si>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</si>
  <si>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</si>
  <si>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</si>
  <si>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</si>
  <si>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</si>
  <si>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</si>
  <si>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</si>
  <si>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</si>
  <si>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</si>
  <si>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</si>
  <si>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</si>
  <si>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</si>
  <si>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</si>
  <si>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</si>
  <si>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</si>
  <si>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</si>
  <si>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</si>
  <si>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</si>
  <si>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</si>
  <si>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</si>
  <si>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</si>
  <si>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</si>
  <si>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</si>
  <si>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</si>
  <si>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</si>
  <si>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</si>
  <si>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</si>
  <si>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</si>
  <si>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</si>
  <si>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</si>
  <si>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</si>
  <si>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</si>
  <si>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</si>
  <si>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</si>
  <si>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</si>
  <si>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</si>
  <si>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</si>
  <si>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</si>
  <si>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</si>
  <si>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</si>
  <si>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</si>
  <si>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</si>
  <si>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</si>
  <si>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</si>
  <si>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</si>
  <si>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</si>
  <si>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</si>
  <si>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</si>
  <si>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</si>
  <si>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</si>
  <si>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</si>
  <si>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</si>
  <si>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</si>
  <si>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</si>
  <si>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</si>
  <si>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</si>
  <si>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</si>
  <si>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</si>
  <si>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</si>
  <si>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</si>
  <si>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</si>
  <si>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</si>
  <si>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</si>
  <si>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</si>
  <si>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</si>
  <si>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</si>
  <si>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</si>
  <si>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</si>
  <si>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</si>
  <si>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</si>
  <si>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</si>
  <si>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</si>
  <si>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</si>
  <si>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</si>
  <si>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</si>
  <si>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</si>
  <si>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</si>
  <si>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</si>
  <si>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</si>
  <si>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</si>
  <si>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</si>
  <si>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</si>
  <si>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</si>
  <si>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</si>
  <si>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</si>
  <si>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</si>
  <si>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</si>
  <si>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</si>
  <si>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</si>
  <si>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</si>
  <si>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</si>
  <si>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</si>
  <si>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</si>
  <si>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</si>
  <si>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</si>
  <si>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</si>
  <si>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</si>
  <si>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</si>
  <si>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</si>
  <si>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</si>
  <si>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</si>
  <si>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</si>
  <si>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</si>
  <si>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</si>
  <si>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</si>
  <si>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</si>
  <si>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</si>
  <si>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</si>
  <si>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</si>
  <si>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</si>
  <si>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</si>
  <si>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</si>
  <si>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</si>
  <si>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</si>
  <si>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</si>
  <si>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</si>
  <si>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</si>
  <si>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</si>
  <si>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</si>
  <si>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</si>
  <si>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</si>
  <si>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</si>
  <si>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</si>
  <si>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</si>
  <si>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</si>
  <si>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</si>
  <si>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</si>
  <si>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</si>
  <si>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</si>
  <si>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</si>
  <si>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</si>
  <si>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</si>
  <si>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</si>
  <si>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</si>
  <si>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</si>
  <si>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</si>
  <si>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</si>
  <si>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</si>
  <si>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</si>
  <si>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</si>
  <si>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</si>
  <si>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</si>
  <si>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</si>
  <si>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</si>
  <si>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</si>
  <si>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</si>
  <si>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</si>
  <si>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</si>
  <si>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</si>
  <si>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</si>
  <si>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</si>
  <si>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</si>
  <si>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</si>
  <si>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</si>
  <si>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</si>
  <si>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</si>
  <si>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</si>
  <si>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</si>
  <si>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</si>
  <si>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</si>
  <si>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</si>
  <si>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</si>
  <si>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</si>
  <si>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</si>
  <si>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</si>
  <si>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</si>
  <si>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</si>
  <si>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</si>
  <si>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</si>
  <si>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</si>
  <si>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</si>
  <si>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</si>
  <si>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</si>
  <si>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</si>
  <si>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</si>
  <si>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</si>
  <si>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</si>
  <si>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</si>
  <si>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</si>
  <si>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</si>
  <si>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</si>
  <si>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</si>
  <si>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</si>
  <si>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</si>
  <si>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</si>
  <si>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</si>
  <si>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</si>
  <si>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</si>
  <si>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</si>
  <si>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</si>
  <si>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</si>
  <si>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</si>
  <si>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</si>
  <si>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</si>
  <si>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</si>
  <si>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</si>
  <si>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</si>
  <si>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</si>
  <si>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</si>
  <si>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</si>
  <si>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</si>
  <si>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</si>
  <si>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</si>
  <si>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</si>
  <si>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</si>
  <si>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</si>
  <si>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</si>
  <si>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</si>
  <si>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</si>
  <si>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</si>
  <si>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</si>
  <si>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</si>
  <si>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</si>
  <si>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</si>
  <si>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</si>
  <si>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</si>
  <si>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</si>
  <si>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</si>
  <si>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</si>
  <si>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</si>
  <si>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</si>
  <si>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</si>
  <si>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</si>
  <si>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</si>
  <si>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</si>
  <si>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</si>
  <si>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</si>
  <si>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</si>
  <si>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</si>
  <si>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</si>
  <si>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</si>
  <si>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</si>
  <si>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</si>
  <si>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</si>
  <si>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</si>
  <si>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</si>
  <si>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</si>
  <si>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</si>
  <si>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</si>
  <si>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</si>
  <si>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</si>
  <si>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</si>
  <si>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</si>
  <si>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</si>
  <si>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</si>
  <si>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</si>
  <si>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</si>
  <si>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</si>
  <si>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</si>
  <si>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</si>
  <si>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</si>
  <si>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</si>
  <si>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</si>
  <si>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</si>
  <si>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</si>
  <si>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</si>
  <si>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</si>
  <si>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</si>
  <si>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</si>
  <si>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</si>
  <si>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</si>
  <si>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</si>
  <si>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</si>
  <si>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</si>
  <si>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</si>
  <si>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</si>
  <si>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</si>
  <si>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</si>
  <si>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</si>
  <si>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</si>
  <si>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</si>
  <si>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</si>
  <si>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</si>
  <si>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</si>
  <si>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</si>
  <si>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</si>
  <si>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</si>
  <si>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</si>
  <si>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</si>
  <si>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</si>
  <si>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</si>
  <si>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</si>
  <si>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</si>
  <si>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</si>
  <si>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</si>
  <si>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</si>
  <si>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</si>
  <si>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</si>
  <si>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</si>
  <si>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</si>
  <si>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</si>
  <si>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</si>
  <si>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</si>
  <si>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</si>
  <si>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</si>
  <si>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</si>
  <si>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</si>
  <si>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</si>
  <si>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</si>
  <si>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</si>
  <si>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</si>
  <si>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</si>
  <si>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</si>
  <si>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</si>
  <si>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</si>
  <si>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</si>
  <si>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</si>
  <si>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</si>
  <si>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</si>
  <si>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</si>
  <si>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</si>
  <si>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</si>
  <si>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</si>
  <si>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</si>
  <si>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</si>
  <si>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</si>
  <si>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</si>
  <si>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</si>
  <si>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</si>
  <si>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</si>
  <si>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</si>
  <si>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</si>
  <si>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</si>
  <si>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</si>
  <si>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</si>
  <si>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</si>
  <si>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</si>
  <si>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</si>
  <si>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</si>
  <si>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</si>
  <si>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</si>
  <si>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</si>
  <si>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</si>
  <si>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</si>
  <si>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</si>
  <si>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</si>
  <si>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</si>
  <si>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</si>
  <si>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</si>
  <si>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</si>
  <si>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</si>
  <si>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</si>
  <si>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</si>
  <si>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</si>
  <si>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</si>
  <si>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</si>
  <si>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</si>
  <si>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</si>
  <si>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</si>
  <si>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</si>
  <si>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</si>
  <si>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</si>
  <si>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</si>
  <si>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</si>
  <si>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</si>
  <si>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</si>
  <si>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</si>
  <si>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</si>
  <si>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</si>
  <si>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</si>
  <si>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</si>
  <si>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</si>
  <si>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</si>
  <si>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</si>
  <si>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</si>
  <si>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</si>
  <si>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</si>
  <si>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</si>
  <si>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</si>
  <si>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</si>
  <si>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</si>
  <si>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</si>
  <si>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</si>
  <si>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</si>
  <si>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</si>
  <si>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</si>
  <si>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</si>
  <si>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</si>
  <si>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</si>
  <si>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</si>
  <si>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</si>
  <si>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</si>
  <si>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</si>
  <si>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</si>
  <si>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</si>
  <si>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</si>
  <si>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</si>
  <si>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</si>
  <si>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</si>
  <si>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</si>
  <si>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</si>
  <si>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</si>
  <si>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</si>
  <si>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</si>
  <si>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</si>
  <si>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</si>
  <si>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</si>
  <si>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</si>
  <si>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</si>
  <si>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</si>
  <si>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</si>
  <si>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</si>
  <si>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</si>
  <si>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</si>
  <si>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</si>
  <si>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</si>
  <si>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</si>
  <si>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</si>
  <si>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</si>
  <si>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</si>
  <si>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</si>
  <si>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</si>
  <si>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</si>
  <si>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</si>
  <si>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</si>
  <si>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</si>
  <si>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</si>
  <si>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</si>
  <si>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</si>
  <si>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</si>
  <si>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</si>
  <si>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</si>
  <si>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</si>
  <si>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</si>
  <si>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</si>
  <si>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</si>
  <si>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</si>
  <si>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</si>
  <si>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</si>
  <si>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</si>
  <si>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</si>
  <si>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</si>
  <si>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</si>
  <si>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</si>
  <si>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</si>
  <si>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</si>
  <si>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</si>
  <si>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</si>
  <si>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</si>
  <si>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</si>
  <si>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</si>
  <si>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</si>
  <si>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</si>
  <si>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</si>
  <si>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</si>
  <si>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</si>
  <si>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</si>
  <si>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</si>
  <si>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</si>
  <si>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</si>
  <si>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</si>
  <si>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</si>
  <si>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</si>
  <si>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</si>
  <si>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</si>
  <si>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</si>
  <si>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</si>
  <si>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</si>
  <si>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</si>
  <si>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</si>
  <si>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</si>
  <si>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</si>
  <si>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</si>
  <si>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</si>
  <si>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</si>
  <si>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</si>
  <si>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</si>
  <si>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</si>
  <si>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</si>
  <si>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</si>
  <si>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</si>
  <si>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</si>
  <si>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</si>
  <si>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</si>
  <si>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</si>
  <si>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</si>
  <si>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</si>
  <si>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</si>
  <si>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</si>
  <si>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</si>
  <si>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</si>
  <si>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</si>
  <si>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</si>
  <si>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</si>
  <si>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</si>
  <si>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</si>
  <si>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</si>
  <si>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</si>
  <si>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</si>
  <si>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</si>
  <si>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</si>
  <si>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</si>
  <si>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</si>
  <si>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</si>
  <si>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</si>
  <si>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</si>
  <si>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</si>
  <si>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</si>
  <si>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</si>
  <si>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</si>
  <si>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</si>
  <si>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</si>
  <si>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</si>
  <si>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</si>
  <si>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</si>
  <si>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</si>
  <si>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</si>
  <si>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</si>
  <si>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</si>
  <si>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</si>
  <si>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</si>
  <si>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</si>
  <si>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</si>
  <si>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</si>
  <si>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</si>
  <si>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</si>
  <si>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</si>
  <si>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</si>
  <si>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</si>
  <si>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</si>
  <si>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</si>
  <si>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</si>
  <si>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</si>
  <si>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</si>
  <si>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</si>
  <si>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</si>
  <si>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</si>
  <si>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</si>
  <si>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</si>
  <si>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</si>
  <si>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</si>
  <si>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</si>
  <si>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</si>
  <si>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</si>
  <si>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</si>
  <si>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</si>
  <si>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</si>
  <si>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</si>
  <si>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</si>
  <si>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</si>
  <si>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</si>
  <si>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</si>
  <si>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</si>
  <si>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</si>
  <si>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</si>
  <si>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</si>
  <si>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</si>
  <si>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</si>
  <si>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</si>
  <si>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</si>
  <si>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</si>
  <si>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</si>
  <si>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</si>
  <si>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</si>
  <si>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</si>
  <si>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</si>
  <si>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</si>
  <si>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</si>
  <si>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</si>
  <si>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</si>
  <si>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</si>
  <si>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</si>
  <si>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</si>
  <si>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</si>
  <si>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</si>
  <si>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</si>
  <si>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</si>
  <si>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</si>
  <si>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</si>
  <si>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</si>
  <si>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</si>
  <si>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</si>
  <si>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</si>
  <si>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</si>
  <si>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</si>
  <si>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</si>
  <si>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</si>
  <si>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</si>
  <si>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</si>
  <si>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</si>
  <si>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</si>
  <si>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</si>
  <si>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</si>
  <si>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</si>
  <si>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</si>
  <si>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</si>
  <si>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</si>
  <si>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</si>
  <si>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</si>
  <si>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</si>
  <si>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</si>
  <si>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</si>
  <si>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</si>
  <si>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</si>
  <si>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</si>
  <si>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</si>
  <si>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</si>
  <si>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</si>
  <si>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</si>
  <si>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</si>
  <si>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</si>
  <si>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</si>
  <si>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Monete da                        €   2,00</t>
  </si>
  <si>
    <t>Monete d'oro da             € 20,00</t>
  </si>
  <si>
    <t>Monete d'oro da             € 50,00</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</si>
  <si>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</si>
  <si>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</si>
  <si>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</si>
  <si>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</si>
  <si>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</si>
  <si>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</si>
  <si>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</si>
  <si>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</si>
  <si>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</si>
  <si>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</si>
  <si>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</si>
  <si>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</si>
  <si>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</si>
  <si>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</si>
  <si>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</si>
  <si>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</si>
  <si>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</si>
  <si>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</si>
  <si>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</si>
  <si>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</si>
  <si>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</si>
  <si>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</si>
  <si>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</si>
  <si>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</si>
  <si>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</si>
  <si>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</si>
  <si>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</si>
  <si>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</si>
  <si>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</si>
  <si>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</si>
  <si>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</si>
  <si>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</si>
  <si>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</si>
  <si>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</si>
  <si>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</si>
  <si>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</si>
  <si>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</si>
  <si>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</si>
  <si>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</si>
  <si>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</si>
  <si>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</si>
  <si>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</si>
  <si>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</si>
  <si>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</si>
  <si>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</si>
  <si>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</si>
  <si>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</si>
  <si>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</si>
  <si>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</si>
  <si>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</si>
  <si>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</si>
  <si>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</si>
  <si>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</si>
  <si>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</si>
  <si>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</si>
  <si>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</si>
  <si>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</si>
  <si>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</si>
  <si>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</si>
  <si>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</si>
  <si>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</si>
  <si>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</si>
  <si>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</si>
  <si>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</si>
  <si>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</si>
  <si>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</si>
  <si>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</si>
  <si>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</si>
  <si>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</si>
  <si>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</si>
  <si>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</si>
  <si>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</si>
  <si>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</si>
  <si>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</si>
  <si>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</si>
  <si>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xml:space="preserve">                        Amministrazioni centrali</t>
  </si>
  <si>
    <t>CONSAP SPA ART 1 C.348 L232-16</t>
  </si>
  <si>
    <t>SINDACI PA E CT STRAORD.ESIGEN</t>
  </si>
  <si>
    <t>MAE DGUE RIMBORSI COMMISS UE</t>
  </si>
  <si>
    <t>DT OP AEREI A6 C2 D. LVO 30-13</t>
  </si>
  <si>
    <t>DT IM FISSI A19 C2 D LVO 30-13</t>
  </si>
  <si>
    <t>FONDO EUROP INV PROGR INIZ PMI</t>
  </si>
  <si>
    <t>CONI</t>
  </si>
  <si>
    <t>SPORT E SALUTE SPA</t>
  </si>
  <si>
    <t>INPS REDD PEN CIT A 12 DL 4-19</t>
  </si>
  <si>
    <t>AGENZIA NAZ GIOVANI L 662-96</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</si>
  <si>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</si>
  <si>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</si>
  <si>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</si>
  <si>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</si>
  <si>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</si>
  <si>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</si>
  <si>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</si>
  <si>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</si>
  <si>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</si>
  <si>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</si>
  <si>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</si>
  <si>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</si>
  <si>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</si>
  <si>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</si>
  <si>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</si>
  <si>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</si>
  <si>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</si>
  <si>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</si>
  <si>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</si>
  <si>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</si>
  <si>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</si>
  <si>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</si>
  <si>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</si>
  <si>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</si>
  <si>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</si>
  <si>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</si>
  <si>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</si>
  <si>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</si>
  <si>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</si>
  <si>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</si>
  <si>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</si>
  <si>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</si>
  <si>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</si>
  <si>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AGENZIA NAZ. BENI SEQUEST. E CONFISC. ALLA CRIMIN. ORGANIZZ.</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</si>
  <si>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</si>
  <si>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</si>
  <si>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</si>
  <si>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</si>
  <si>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</si>
  <si>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</si>
  <si>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</si>
  <si>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</si>
  <si>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</si>
  <si>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</si>
  <si>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</si>
  <si>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</si>
  <si>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</si>
  <si>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</si>
  <si>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</si>
  <si>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</si>
  <si>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</si>
  <si>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</si>
  <si>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</si>
  <si>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</si>
  <si>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</si>
  <si>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</si>
  <si>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</si>
  <si>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</si>
  <si>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</si>
  <si>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</si>
  <si>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</si>
  <si>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</si>
  <si>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</si>
  <si>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</si>
  <si>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</si>
  <si>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</si>
  <si>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</si>
  <si>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</si>
  <si>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</si>
  <si>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</si>
  <si>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</si>
  <si>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</si>
  <si>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</si>
  <si>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</si>
  <si>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</si>
  <si>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ISPETTORATO NAZIONALE SICUREZZA NUCLEARE RADIOPROTEZIONE</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</si>
  <si>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</si>
  <si>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</si>
  <si>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</si>
  <si>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</si>
  <si>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</si>
  <si>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</si>
  <si>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</si>
  <si>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</si>
  <si>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</si>
  <si>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</si>
  <si>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</si>
  <si>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</si>
  <si>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</si>
  <si>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</si>
  <si>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</si>
  <si>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</si>
  <si>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</si>
  <si>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</si>
  <si>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</si>
  <si>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</si>
  <si>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</si>
  <si>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</si>
  <si>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</si>
  <si>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</si>
  <si>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</si>
  <si>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</si>
  <si>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</si>
  <si>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</si>
  <si>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</si>
  <si>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</si>
  <si>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</si>
  <si>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</si>
  <si>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</si>
  <si>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</si>
  <si>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</si>
  <si>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</si>
  <si>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</si>
  <si>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</si>
  <si>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</si>
  <si>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</si>
  <si>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</si>
  <si>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</si>
  <si>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</si>
  <si>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</si>
  <si>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</si>
  <si>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</si>
  <si>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</si>
  <si>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</si>
  <si>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</si>
  <si>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</si>
  <si>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</si>
  <si>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</si>
  <si>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</si>
  <si>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</si>
  <si>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</si>
  <si>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</si>
  <si>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</si>
  <si>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</si>
  <si>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</si>
  <si>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</si>
  <si>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</si>
  <si>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</si>
  <si>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Valore nominale delle monete metalliche</t>
  </si>
  <si>
    <t>di cui: Disponibilità del tesoro per il servizio di tesoreria</t>
  </si>
  <si>
    <t>INVITALIA ART.5 C.6 DL 18-20</t>
  </si>
  <si>
    <t>CATEGORIA XX - ACCENSIONE DI PRESTITI</t>
  </si>
  <si>
    <t>MEF-DT DL 34-20 DEBITI DIVERSI</t>
  </si>
  <si>
    <t>ISMEA ART. 13 C. 11 DL 23-2020</t>
  </si>
  <si>
    <t>FONDI PROG.SURE REG. UE 672-20</t>
  </si>
  <si>
    <t>ISTITUTO NAZIONALE DI STATISTICA</t>
  </si>
  <si>
    <t>al 31 dicembre 2020</t>
  </si>
  <si>
    <t>al  31 dicembre 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</si>
  <si>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</si>
  <si>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</si>
  <si>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</si>
  <si>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</si>
  <si>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</si>
  <si>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</si>
  <si>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</si>
  <si>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Al 31 Dicembre 2020</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</si>
  <si>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</si>
  <si>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</si>
  <si>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</si>
  <si>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Versamento della quota interessi delle rate dei mutui erogati dalla Cassa Depositi e Prestiti trasferiti al Ministero dell'Economia e delle Finanze da destinare al pagamento degli interessi relativi ai Buoni fruttiferi postali</t>
  </si>
  <si>
    <t>Versamento da parte dell'Inps e dell'Inail dei fondi riscossi e già destinati per legge all'Onpi da ripartire tra le Regioni ai sensi dell'articolo 1 duodecies della legge 21 ottobre 1978, n.641</t>
  </si>
  <si>
    <t>Versamento della quota capitale delle rate dei mutui erogati dalla Cassa Depositi e Prestiti</t>
  </si>
  <si>
    <t>SACE FONDO A.2 C.1B DL 23-20</t>
  </si>
  <si>
    <t>Ministero delle infrastrutture e della mobilita' sostenibili</t>
  </si>
  <si>
    <t>Ministero della cultura</t>
  </si>
  <si>
    <t>Ministero della transizione ecologica</t>
  </si>
  <si>
    <t>Ministero del turismo</t>
  </si>
  <si>
    <t>CASSA SPEC.CONTO NUMISMATICO</t>
  </si>
  <si>
    <t>COM.ANCONA-EVENTI CALAMITOSI</t>
  </si>
  <si>
    <t>S.A.C.E. SPA</t>
  </si>
  <si>
    <t>Partecipazione dello Stato agli utili di gestione dell'Istituto di emissione</t>
  </si>
  <si>
    <t>Interessi sulle somme anticipate alle Regioni per il risanamento strutturale dei Servizi Sanitari Regionali</t>
  </si>
  <si>
    <t>Rimborso delle somme anticipate alle Regioni per il risanamento dei Servizi Sanitari Regionali</t>
  </si>
  <si>
    <t>MIPAAF - FONDI ROTATIVI SVILUPPO</t>
  </si>
  <si>
    <t>IST.CRE.SPOR.A.14 C.1 DL 23-20</t>
  </si>
  <si>
    <t>AGENZIA DELLE ENTRATE-DIREZ.CENTR.OPER. E-COMMERCE (PE)</t>
  </si>
  <si>
    <t>DIPTES OPERAZ SU MERCATI FINAN</t>
  </si>
  <si>
    <t>dal 1 gennaio - al 30 giugno 2021</t>
  </si>
  <si>
    <t>al 30 giugno 2021</t>
  </si>
  <si>
    <t>al  30 giugno 2021</t>
  </si>
  <si>
    <t>Monete emesse al     30 giugno 2021</t>
  </si>
  <si>
    <t>Monete emesse al    30 giugno 2021</t>
  </si>
  <si>
    <t>Imposta sostitutiva dell'imposta sul reddito delle persone fisiche e delle relative addizionali, nonchè delle imposte di registro e di bollo sul 
contratto di locazione (cedolare secca)</t>
  </si>
  <si>
    <t>Proventi derivanti dalla messa all'asta delle quantità di quote di emissione di gas ad effetto serra, determinate con decisione della commissione europea, direttiva 2003/87/ce</t>
  </si>
  <si>
    <t>Somme corrispondenti all'incremento percentuale dell'aliquota di prodotto dovuto annualmente dal titolare unico o contitolare di ciascuna concessione per le produzioni di idrocarburi liquidi e gassosi ottenute in terraferma</t>
  </si>
  <si>
    <t>Versamento dell'imposta municipale propria di spettanza dei comuni da destinare al fondo di solidarietà comunale</t>
  </si>
  <si>
    <t>Versamenti da parte degli Enti Nazionali di Previdenza e Assistenza Sociale Pubblici, nell'ambito della propria autonomia organizzativa, delle somme derivanti da ulteriori interventi di razionalizzazione per la riduzione delle proprie 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</si>
</sst>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10"/>
      <name val="Arial"/>
      <family val="2"/>
    </font>
    <font>
      <b/>
      <sz val="8"/>
      <color rgb="FF000000"/>
      <name val="Arial"/>
      <family val="2"/>
    </font>
    <font>
      <sz val="8"/>
      <color rgb="FF333333"/>
      <name val="Arial"/>
      <family val="2"/>
    </font>
    <font>
      <b/>
      <sz val="8"/>
      <color rgb="FF333333"/>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style="thin">
        <color rgb="FF000000"/>
      </top>
      <bottom/>
      <diagonal/>
    </border>
    <border>
      <left style="thin">
        <color rgb="FF000000"/>
      </left>
      <right/>
      <top/>
      <bottom style="thin">
        <color rgb="FF000000"/>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5">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5" borderId="28" xfId="0" applyNumberFormat="1" applyFont="1" applyFill="1" applyBorder="1" applyAlignment="1">
      <alignment horizontal="left" vertical="center" wrapText="1"/>
    </xf>
    <xf numFmtId="39" fontId="35" fillId="15"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0" fontId="39" fillId="13" borderId="33" xfId="0" applyFont="1" applyFill="1" applyBorder="1" applyAlignment="1">
      <alignment horizontal="left" vertical="center"/>
    </xf>
    <xf numFmtId="49" fontId="34" fillId="13" borderId="34" xfId="0" applyNumberFormat="1" applyFont="1" applyFill="1" applyBorder="1" applyAlignment="1">
      <alignment horizontal="center" vertical="center"/>
    </xf>
    <xf numFmtId="49" fontId="34" fillId="13" borderId="35"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35"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0" fontId="21" fillId="8" borderId="36" xfId="0" applyFont="1" applyFill="1" applyBorder="1" applyAlignment="1">
      <alignment horizontal="center"/>
    </xf>
    <xf numFmtId="49" fontId="21" fillId="8" borderId="21"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49" fontId="21" fillId="8" borderId="15" xfId="0" applyNumberFormat="1" applyFont="1" applyFill="1" applyBorder="1" applyAlignment="1">
      <alignment horizontal="center" vertical="center" wrapText="1"/>
    </xf>
    <xf numFmtId="0" fontId="14" fillId="0" borderId="0" xfId="0" applyFont="1"/>
    <xf numFmtId="4" fontId="43" fillId="4" borderId="2" xfId="0" applyNumberFormat="1" applyFont="1" applyFill="1" applyBorder="1" applyAlignment="1">
      <alignment horizontal="right" vertical="center" indent="1"/>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49" fontId="36" fillId="11" borderId="10" xfId="0" applyNumberFormat="1" applyFont="1" applyFill="1" applyBorder="1" applyAlignment="1">
      <alignment horizontal="left" vertical="center" wrapText="1"/>
    </xf>
    <xf numFmtId="39" fontId="36" fillId="11" borderId="12" xfId="0" applyNumberFormat="1" applyFont="1" applyFill="1" applyBorder="1" applyAlignment="1">
      <alignment horizontal="right" vertical="center"/>
    </xf>
    <xf numFmtId="49" fontId="36" fillId="12" borderId="22"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3" xfId="0" applyNumberFormat="1" applyFont="1" applyFill="1" applyBorder="1" applyAlignment="1">
      <alignment horizontal="right" vertical="center"/>
    </xf>
    <xf numFmtId="49" fontId="28" fillId="7" borderId="0" xfId="0" applyNumberFormat="1" applyFont="1" applyFill="1" applyBorder="1" applyAlignment="1">
      <alignment horizontal="left" vertical="center" wrapText="1"/>
    </xf>
    <xf numFmtId="39" fontId="28" fillId="7" borderId="0" xfId="0" applyNumberFormat="1" applyFont="1" applyFill="1" applyBorder="1" applyAlignment="1">
      <alignment horizontal="right" vertical="center"/>
    </xf>
    <xf numFmtId="39" fontId="28" fillId="7" borderId="5" xfId="0" applyNumberFormat="1" applyFont="1" applyFill="1" applyBorder="1" applyAlignment="1">
      <alignment horizontal="right" vertical="center"/>
    </xf>
    <xf numFmtId="39" fontId="28" fillId="7" borderId="0" xfId="0" applyNumberFormat="1" applyFont="1" applyFill="1" applyAlignment="1">
      <alignment horizontal="right" vertical="center"/>
    </xf>
    <xf numFmtId="39" fontId="28" fillId="7" borderId="18" xfId="0" applyNumberFormat="1" applyFont="1" applyFill="1" applyBorder="1" applyAlignment="1">
      <alignment horizontal="right" vertical="center"/>
    </xf>
    <xf numFmtId="39" fontId="28" fillId="7" borderId="11" xfId="0" applyNumberFormat="1" applyFont="1" applyFill="1" applyBorder="1" applyAlignment="1">
      <alignment horizontal="right" vertical="center"/>
    </xf>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0" fontId="7" fillId="0" borderId="8" xfId="0" applyFont="1" applyFill="1" applyBorder="1" applyAlignment="1">
      <alignment horizontal="left" vertical="center" wrapText="1"/>
    </xf>
    <xf numFmtId="49" fontId="34" fillId="13" borderId="7" xfId="0" applyNumberFormat="1" applyFont="1" applyFill="1" applyBorder="1" applyAlignment="1">
      <alignment horizontal="center" vertical="center"/>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49" fontId="29" fillId="2" borderId="30" xfId="0" applyNumberFormat="1" applyFont="1" applyFill="1" applyBorder="1" applyAlignment="1">
      <alignment horizontal="left" vertical="center"/>
    </xf>
    <xf numFmtId="49" fontId="39" fillId="14" borderId="28" xfId="0" applyNumberFormat="1" applyFont="1" applyFill="1" applyBorder="1" applyAlignment="1">
      <alignment horizontal="left" vertical="center" wrapText="1"/>
    </xf>
    <xf numFmtId="0" fontId="45" fillId="0" borderId="0" xfId="0" applyFont="1" applyAlignment="1">
      <alignment horizontal="left" vertical="center"/>
    </xf>
    <xf numFmtId="49" fontId="29" fillId="2" borderId="30" xfId="0" applyNumberFormat="1" applyFont="1" applyFill="1" applyBorder="1" applyAlignment="1">
      <alignment horizontal="left" vertical="center" wrapText="1"/>
    </xf>
    <xf numFmtId="49" fontId="28" fillId="7" borderId="37" xfId="0" applyNumberFormat="1" applyFont="1" applyFill="1" applyBorder="1" applyAlignment="1">
      <alignment horizontal="left" vertical="center" wrapText="1"/>
    </xf>
    <xf numFmtId="39" fontId="28" fillId="7" borderId="15" xfId="0" applyNumberFormat="1" applyFont="1" applyFill="1" applyBorder="1" applyAlignment="1">
      <alignment horizontal="right" vertical="center"/>
    </xf>
    <xf numFmtId="39" fontId="28" fillId="7" borderId="16" xfId="0" applyNumberFormat="1" applyFont="1" applyFill="1" applyBorder="1" applyAlignment="1">
      <alignment horizontal="right" vertical="center"/>
    </xf>
    <xf numFmtId="49" fontId="28" fillId="7" borderId="11" xfId="0" applyNumberFormat="1" applyFont="1" applyFill="1" applyBorder="1" applyAlignment="1">
      <alignment horizontal="left" vertical="center" wrapText="1"/>
    </xf>
    <xf numFmtId="39" fontId="28" fillId="7" borderId="12"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168" fontId="46" fillId="2" borderId="20" xfId="0" applyNumberFormat="1" applyFont="1" applyFill="1" applyBorder="1" applyAlignment="1">
      <alignment horizontal="right" vertical="center"/>
    </xf>
    <xf numFmtId="49" fontId="47" fillId="7" borderId="17" xfId="0" applyNumberFormat="1" applyFont="1" applyFill="1" applyBorder="1" applyAlignment="1">
      <alignment horizontal="left" vertical="center" wrapText="1"/>
    </xf>
    <xf numFmtId="169" fontId="47" fillId="7" borderId="0" xfId="0" applyNumberFormat="1" applyFont="1" applyFill="1" applyAlignment="1">
      <alignment horizontal="right" vertical="center"/>
    </xf>
    <xf numFmtId="169" fontId="48" fillId="7" borderId="18" xfId="0" applyNumberFormat="1" applyFont="1" applyFill="1" applyBorder="1" applyAlignment="1">
      <alignment horizontal="right" vertical="center"/>
    </xf>
    <xf numFmtId="49" fontId="46" fillId="2" borderId="13" xfId="0" applyNumberFormat="1" applyFont="1" applyFill="1" applyBorder="1" applyAlignment="1">
      <alignment horizontal="left" vertical="center" wrapText="1"/>
    </xf>
    <xf numFmtId="169" fontId="48" fillId="2" borderId="19" xfId="0" applyNumberFormat="1" applyFont="1" applyFill="1" applyBorder="1" applyAlignment="1">
      <alignment horizontal="right" vertical="center"/>
    </xf>
    <xf numFmtId="169" fontId="48" fillId="2" borderId="20" xfId="0" applyNumberFormat="1" applyFont="1" applyFill="1" applyBorder="1" applyAlignment="1">
      <alignment horizontal="right" vertical="center"/>
    </xf>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39" fontId="28" fillId="7" borderId="27"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49" fontId="21" fillId="8" borderId="14" xfId="0" applyNumberFormat="1" applyFont="1" applyFill="1" applyBorder="1" applyAlignment="1">
      <alignment horizontal="center" vertical="center"/>
    </xf>
    <xf numFmtId="49" fontId="21" fillId="8" borderId="13"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30" fillId="7" borderId="0" xfId="0" applyNumberFormat="1" applyFont="1" applyFill="1" applyAlignment="1">
      <alignment horizontal="center" vertical="center"/>
    </xf>
    <xf numFmtId="49" fontId="21" fillId="8" borderId="13"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9"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80" zoomScaleNormal="80" workbookViewId="0">
      <selection activeCell="F8" sqref="F8"/>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1" t="s">
        <v>221</v>
      </c>
      <c r="B1" s="92"/>
      <c r="C1" s="92"/>
    </row>
    <row r="2" spans="1:4">
      <c r="A2" s="92"/>
      <c r="B2" s="92"/>
      <c r="C2" s="92"/>
    </row>
    <row r="3" spans="1:4">
      <c r="A3" s="92"/>
      <c r="B3" s="91" t="s">
        <v>907</v>
      </c>
      <c r="C3" s="92"/>
    </row>
    <row r="4" spans="1:4">
      <c r="A4" s="92"/>
      <c r="B4" s="92"/>
      <c r="C4" s="92"/>
    </row>
    <row r="5" spans="1:4" ht="30" customHeight="1">
      <c r="A5" s="27"/>
      <c r="B5" s="28" t="s">
        <v>6</v>
      </c>
      <c r="C5" s="28" t="s">
        <v>7</v>
      </c>
      <c r="D5" s="29" t="s">
        <v>8</v>
      </c>
    </row>
    <row r="6" spans="1:4" ht="15" customHeight="1">
      <c r="A6" s="54" t="s">
        <v>9</v>
      </c>
      <c r="B6" s="39"/>
      <c r="C6" s="39"/>
      <c r="D6" s="40"/>
    </row>
    <row r="7" spans="1:4" ht="15" customHeight="1">
      <c r="A7" s="53" t="s">
        <v>10</v>
      </c>
      <c r="B7" s="35">
        <v>226739148514.63</v>
      </c>
      <c r="C7" s="39"/>
      <c r="D7" s="40"/>
    </row>
    <row r="8" spans="1:4" ht="15" customHeight="1">
      <c r="A8" s="53" t="s">
        <v>11</v>
      </c>
      <c r="B8" s="39"/>
      <c r="C8" s="35">
        <v>317416926396.44</v>
      </c>
      <c r="D8" s="40"/>
    </row>
    <row r="9" spans="1:4" ht="15" customHeight="1">
      <c r="A9" s="53" t="s">
        <v>12</v>
      </c>
      <c r="B9" s="39"/>
      <c r="C9" s="35">
        <v>102738311402.89999</v>
      </c>
      <c r="D9" s="40"/>
    </row>
    <row r="10" spans="1:4" ht="15" customHeight="1">
      <c r="A10" s="53" t="s">
        <v>53</v>
      </c>
      <c r="B10" s="35">
        <v>227979390493.32999</v>
      </c>
      <c r="C10" s="39"/>
      <c r="D10" s="40"/>
    </row>
    <row r="11" spans="1:4" ht="25.5" customHeight="1">
      <c r="A11" s="69" t="s">
        <v>13</v>
      </c>
      <c r="B11" s="70">
        <f>SUM(B6:B10)</f>
        <v>454718539007.95996</v>
      </c>
      <c r="C11" s="70">
        <f t="shared" ref="C11" si="0">SUM(C6:C10)</f>
        <v>420155237799.33997</v>
      </c>
      <c r="D11" s="71">
        <f>+B11-C11</f>
        <v>34563301208.619995</v>
      </c>
    </row>
    <row r="12" spans="1:4" ht="15" customHeight="1">
      <c r="A12" s="54" t="s">
        <v>14</v>
      </c>
      <c r="B12" s="39"/>
      <c r="C12" s="39"/>
      <c r="D12" s="40"/>
    </row>
    <row r="13" spans="1:4" ht="15" customHeight="1">
      <c r="A13" s="53" t="s">
        <v>15</v>
      </c>
      <c r="B13" s="35">
        <v>1142972802054.8</v>
      </c>
      <c r="C13" s="35">
        <v>1126810378390.45</v>
      </c>
      <c r="D13" s="36">
        <f>B13-C13</f>
        <v>16162423664.350098</v>
      </c>
    </row>
    <row r="14" spans="1:4" ht="15" customHeight="1">
      <c r="A14" s="53" t="s">
        <v>16</v>
      </c>
      <c r="B14" s="35">
        <v>193497380040.37</v>
      </c>
      <c r="C14" s="35">
        <v>244223104913.34</v>
      </c>
      <c r="D14" s="36">
        <f>B14-C14</f>
        <v>-50725724872.970001</v>
      </c>
    </row>
    <row r="15" spans="1:4" ht="24" customHeight="1">
      <c r="A15" s="64" t="s">
        <v>869</v>
      </c>
      <c r="B15" s="65">
        <v>72659510933.440002</v>
      </c>
      <c r="C15" s="65">
        <v>35775635163.239998</v>
      </c>
      <c r="D15" s="76">
        <f>B15-C15</f>
        <v>36883875770.200005</v>
      </c>
    </row>
    <row r="16" spans="1:4" ht="25.5" customHeight="1">
      <c r="A16" s="72" t="s">
        <v>13</v>
      </c>
      <c r="B16" s="73">
        <f>SUM(B13:B14)</f>
        <v>1336470182095.1699</v>
      </c>
      <c r="C16" s="73">
        <f>SUM(C13:C14)</f>
        <v>1371033483303.79</v>
      </c>
      <c r="D16" s="74">
        <f>+B16-C16</f>
        <v>-34563301208.620117</v>
      </c>
    </row>
    <row r="17" spans="1:5" ht="15" customHeight="1">
      <c r="A17" s="53" t="s">
        <v>17</v>
      </c>
      <c r="B17" s="39"/>
      <c r="C17" s="39"/>
      <c r="D17" s="40"/>
    </row>
    <row r="18" spans="1:5" ht="25.5" customHeight="1">
      <c r="A18" s="61" t="s">
        <v>62</v>
      </c>
      <c r="B18" s="62">
        <f>+B11+B16</f>
        <v>1791188721103.1299</v>
      </c>
      <c r="C18" s="62">
        <f>+C11+C16</f>
        <v>1791188721103.1299</v>
      </c>
      <c r="D18" s="63"/>
      <c r="E18" s="68"/>
    </row>
    <row r="19" spans="1:5">
      <c r="A19" s="55" t="s">
        <v>85</v>
      </c>
      <c r="B19" s="56"/>
      <c r="C19" s="56"/>
      <c r="D19" s="57"/>
    </row>
    <row r="20" spans="1:5" ht="31.5">
      <c r="A20" s="58" t="s">
        <v>86</v>
      </c>
      <c r="B20" s="59">
        <f>B18-B15</f>
        <v>1718529210169.6899</v>
      </c>
      <c r="C20" s="59">
        <f>C18-C15</f>
        <v>1755413085939.8899</v>
      </c>
      <c r="D20" s="60">
        <f>B20-C20</f>
        <v>-36883875770.199951</v>
      </c>
    </row>
    <row r="23" spans="1:5">
      <c r="C23"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topLeftCell="F1" zoomScale="80" zoomScaleNormal="80" workbookViewId="0">
      <selection activeCell="O3" sqref="O3"/>
    </sheetView>
  </sheetViews>
  <sheetFormatPr defaultColWidth="9.1796875" defaultRowHeight="12.5"/>
  <cols>
    <col min="1" max="1" width="40" style="78" customWidth="1"/>
    <col min="2" max="21" width="14.81640625" style="78" customWidth="1"/>
    <col min="22" max="22" width="14.90625" style="78" customWidth="1"/>
    <col min="23" max="16384" width="9.1796875" style="78"/>
  </cols>
  <sheetData>
    <row r="1" spans="1:22" s="77" customFormat="1" ht="14.5" customHeight="1">
      <c r="A1" s="223" t="s">
        <v>235</v>
      </c>
      <c r="B1" s="223"/>
      <c r="C1" s="223"/>
      <c r="D1" s="223"/>
      <c r="E1" s="226"/>
      <c r="F1" s="226"/>
      <c r="G1" s="226"/>
      <c r="H1" s="226"/>
      <c r="I1" s="223"/>
      <c r="J1" s="223"/>
      <c r="K1" s="223"/>
      <c r="L1" s="223"/>
      <c r="M1" s="226"/>
      <c r="N1" s="226"/>
      <c r="O1" s="226"/>
      <c r="P1" s="226"/>
    </row>
    <row r="2" spans="1:22" s="77" customFormat="1" ht="18" customHeight="1">
      <c r="A2" s="224"/>
      <c r="B2" s="224"/>
      <c r="C2" s="224"/>
      <c r="D2" s="224"/>
      <c r="E2" s="224"/>
      <c r="F2" s="224"/>
      <c r="G2" s="224"/>
    </row>
    <row r="3" spans="1:22" s="77" customFormat="1" ht="18.25" customHeight="1">
      <c r="A3" s="95"/>
      <c r="B3" s="95" t="s">
        <v>907</v>
      </c>
      <c r="C3" s="95"/>
      <c r="D3" s="95"/>
      <c r="E3" s="95"/>
      <c r="F3" s="95"/>
      <c r="G3" s="95"/>
      <c r="I3" s="95"/>
      <c r="K3" s="95"/>
    </row>
    <row r="4" spans="1:22" s="77" customFormat="1" ht="14.25" customHeight="1"/>
    <row r="5" spans="1:22" s="77" customFormat="1" ht="18.25" customHeight="1"/>
    <row r="6" spans="1:22" s="77" customFormat="1" ht="0.75" customHeight="1"/>
    <row r="7" spans="1:22" s="77" customFormat="1" ht="62.25" customHeight="1">
      <c r="A7" s="202" t="s">
        <v>442</v>
      </c>
      <c r="B7" s="200" t="s">
        <v>479</v>
      </c>
      <c r="C7" s="200" t="s">
        <v>480</v>
      </c>
      <c r="D7" s="200" t="s">
        <v>481</v>
      </c>
      <c r="E7" s="200" t="s">
        <v>482</v>
      </c>
      <c r="F7" s="200" t="s">
        <v>483</v>
      </c>
      <c r="G7" s="200" t="s">
        <v>484</v>
      </c>
      <c r="H7" s="200" t="s">
        <v>485</v>
      </c>
      <c r="I7" s="200" t="s">
        <v>486</v>
      </c>
      <c r="J7" s="200" t="s">
        <v>487</v>
      </c>
      <c r="K7" s="200" t="s">
        <v>488</v>
      </c>
      <c r="L7" s="200" t="s">
        <v>489</v>
      </c>
      <c r="M7" s="200" t="s">
        <v>490</v>
      </c>
      <c r="N7" s="200" t="s">
        <v>491</v>
      </c>
      <c r="O7" s="200" t="s">
        <v>634</v>
      </c>
      <c r="P7" s="200" t="s">
        <v>492</v>
      </c>
      <c r="Q7" s="200" t="s">
        <v>493</v>
      </c>
      <c r="R7" s="200" t="s">
        <v>494</v>
      </c>
      <c r="S7" s="200" t="s">
        <v>495</v>
      </c>
      <c r="T7" s="200" t="s">
        <v>496</v>
      </c>
      <c r="U7" s="200" t="s">
        <v>497</v>
      </c>
      <c r="V7" s="201" t="s">
        <v>62</v>
      </c>
    </row>
    <row r="8" spans="1:22" s="77" customFormat="1" ht="22.9" customHeight="1">
      <c r="A8" s="132" t="s">
        <v>445</v>
      </c>
      <c r="B8" s="83"/>
      <c r="C8" s="83"/>
      <c r="D8" s="83"/>
      <c r="E8" s="83">
        <v>1133024099.8099999</v>
      </c>
      <c r="F8" s="83"/>
      <c r="G8" s="83"/>
      <c r="H8" s="83"/>
      <c r="I8" s="83"/>
      <c r="J8" s="83"/>
      <c r="K8" s="83"/>
      <c r="L8" s="83"/>
      <c r="M8" s="83"/>
      <c r="N8" s="83"/>
      <c r="O8" s="83">
        <v>22624199.5</v>
      </c>
      <c r="P8" s="83"/>
      <c r="Q8" s="83"/>
      <c r="R8" s="83"/>
      <c r="S8" s="83">
        <v>23000000</v>
      </c>
      <c r="T8" s="83"/>
      <c r="U8" s="83"/>
      <c r="V8" s="133">
        <v>1178648299.3099999</v>
      </c>
    </row>
    <row r="9" spans="1:22" s="77" customFormat="1" ht="32.5" customHeight="1">
      <c r="A9" s="132" t="s">
        <v>446</v>
      </c>
      <c r="B9" s="83">
        <v>181541089.78999999</v>
      </c>
      <c r="C9" s="83">
        <v>91027691.280000001</v>
      </c>
      <c r="D9" s="83">
        <v>11493941.720000001</v>
      </c>
      <c r="E9" s="83">
        <v>14839549</v>
      </c>
      <c r="F9" s="83"/>
      <c r="G9" s="83">
        <v>63757579.210000001</v>
      </c>
      <c r="H9" s="83"/>
      <c r="I9" s="83"/>
      <c r="J9" s="83"/>
      <c r="K9" s="83"/>
      <c r="L9" s="83"/>
      <c r="M9" s="83"/>
      <c r="N9" s="83">
        <v>653202.59</v>
      </c>
      <c r="O9" s="83"/>
      <c r="P9" s="83"/>
      <c r="Q9" s="83"/>
      <c r="R9" s="83"/>
      <c r="S9" s="83"/>
      <c r="T9" s="83"/>
      <c r="U9" s="83"/>
      <c r="V9" s="133">
        <v>363313053.58999997</v>
      </c>
    </row>
    <row r="10" spans="1:22" s="77" customFormat="1" ht="18.25" customHeight="1">
      <c r="A10" s="132" t="s">
        <v>447</v>
      </c>
      <c r="B10" s="83">
        <v>18705728.030000001</v>
      </c>
      <c r="C10" s="83">
        <v>4169865.36</v>
      </c>
      <c r="D10" s="83">
        <v>1169503.81</v>
      </c>
      <c r="E10" s="83">
        <v>51065912299.110001</v>
      </c>
      <c r="F10" s="83">
        <v>90000</v>
      </c>
      <c r="G10" s="83"/>
      <c r="H10" s="83"/>
      <c r="I10" s="83"/>
      <c r="J10" s="83">
        <v>554159256.46000004</v>
      </c>
      <c r="K10" s="83">
        <v>87067.02</v>
      </c>
      <c r="L10" s="83"/>
      <c r="M10" s="83">
        <v>3929.47</v>
      </c>
      <c r="N10" s="83">
        <v>5571916.2999999998</v>
      </c>
      <c r="O10" s="83">
        <v>1742447139.3599999</v>
      </c>
      <c r="P10" s="83"/>
      <c r="Q10" s="83"/>
      <c r="R10" s="83"/>
      <c r="S10" s="83"/>
      <c r="T10" s="83"/>
      <c r="U10" s="83">
        <v>455247935.39999998</v>
      </c>
      <c r="V10" s="133">
        <v>53847564640.32</v>
      </c>
    </row>
    <row r="11" spans="1:22" s="77" customFormat="1" ht="18.25" customHeight="1">
      <c r="A11" s="132" t="s">
        <v>448</v>
      </c>
      <c r="B11" s="83">
        <v>322219120.77999997</v>
      </c>
      <c r="C11" s="83">
        <v>49378448.07</v>
      </c>
      <c r="D11" s="83">
        <v>3017984.28</v>
      </c>
      <c r="E11" s="83">
        <v>313670512.91000003</v>
      </c>
      <c r="F11" s="83">
        <v>12026281.960000001</v>
      </c>
      <c r="G11" s="83"/>
      <c r="H11" s="83">
        <v>462357809.32999998</v>
      </c>
      <c r="I11" s="83">
        <v>15013804621.780001</v>
      </c>
      <c r="J11" s="83"/>
      <c r="K11" s="83"/>
      <c r="L11" s="83"/>
      <c r="M11" s="83">
        <v>730015774.63999999</v>
      </c>
      <c r="N11" s="83">
        <v>3148376.37</v>
      </c>
      <c r="O11" s="83">
        <v>6128950000</v>
      </c>
      <c r="P11" s="83"/>
      <c r="Q11" s="83"/>
      <c r="R11" s="83">
        <v>88448469.359999999</v>
      </c>
      <c r="S11" s="83"/>
      <c r="T11" s="83">
        <v>263044674</v>
      </c>
      <c r="U11" s="83"/>
      <c r="V11" s="133">
        <v>23390082073.48</v>
      </c>
    </row>
    <row r="12" spans="1:22" s="77" customFormat="1" ht="18.25" customHeight="1">
      <c r="A12" s="132" t="s">
        <v>449</v>
      </c>
      <c r="B12" s="83">
        <v>7624468542.6499996</v>
      </c>
      <c r="C12" s="83">
        <v>547361339.44000006</v>
      </c>
      <c r="D12" s="83">
        <v>475250665.72000003</v>
      </c>
      <c r="E12" s="83"/>
      <c r="F12" s="83">
        <v>560728</v>
      </c>
      <c r="G12" s="83"/>
      <c r="H12" s="83">
        <v>80486.399999999994</v>
      </c>
      <c r="I12" s="83"/>
      <c r="J12" s="83">
        <v>4383.4399999999996</v>
      </c>
      <c r="K12" s="83">
        <v>343500000</v>
      </c>
      <c r="L12" s="83"/>
      <c r="M12" s="83">
        <v>6957068.6600000001</v>
      </c>
      <c r="N12" s="83">
        <v>1607389525.6700001</v>
      </c>
      <c r="O12" s="83"/>
      <c r="P12" s="83"/>
      <c r="Q12" s="83">
        <v>7308.16</v>
      </c>
      <c r="R12" s="83">
        <v>34729210</v>
      </c>
      <c r="S12" s="83"/>
      <c r="T12" s="83"/>
      <c r="U12" s="83"/>
      <c r="V12" s="133">
        <v>10640309258.139999</v>
      </c>
    </row>
    <row r="13" spans="1:22" s="77" customFormat="1" ht="18.25" customHeight="1">
      <c r="A13" s="132" t="s">
        <v>450</v>
      </c>
      <c r="B13" s="83">
        <v>2496506005.0300002</v>
      </c>
      <c r="C13" s="83">
        <v>789349621.25999999</v>
      </c>
      <c r="D13" s="83">
        <v>161621357.69</v>
      </c>
      <c r="E13" s="83">
        <v>114992760.45999999</v>
      </c>
      <c r="F13" s="83">
        <v>76780065.569999993</v>
      </c>
      <c r="G13" s="83"/>
      <c r="H13" s="83"/>
      <c r="I13" s="83"/>
      <c r="J13" s="83">
        <v>16863.73</v>
      </c>
      <c r="K13" s="83"/>
      <c r="L13" s="83"/>
      <c r="M13" s="83">
        <v>2804062.55</v>
      </c>
      <c r="N13" s="83">
        <v>115515214.54000001</v>
      </c>
      <c r="O13" s="83"/>
      <c r="P13" s="83"/>
      <c r="Q13" s="83"/>
      <c r="R13" s="83"/>
      <c r="S13" s="83"/>
      <c r="T13" s="83"/>
      <c r="U13" s="83"/>
      <c r="V13" s="133">
        <v>3757585950.8299999</v>
      </c>
    </row>
    <row r="14" spans="1:22" s="77" customFormat="1" ht="18.25" customHeight="1">
      <c r="A14" s="132" t="s">
        <v>451</v>
      </c>
      <c r="B14" s="83">
        <v>3523497171.4400001</v>
      </c>
      <c r="C14" s="83">
        <v>898009254.40999997</v>
      </c>
      <c r="D14" s="83">
        <v>223656583.86000001</v>
      </c>
      <c r="E14" s="83">
        <v>159993.23000000001</v>
      </c>
      <c r="F14" s="83">
        <v>53119332.640000001</v>
      </c>
      <c r="G14" s="83"/>
      <c r="H14" s="83">
        <v>2440675</v>
      </c>
      <c r="I14" s="83"/>
      <c r="J14" s="83"/>
      <c r="K14" s="83">
        <v>47832744.549999997</v>
      </c>
      <c r="L14" s="83"/>
      <c r="M14" s="83">
        <v>5899526.4299999997</v>
      </c>
      <c r="N14" s="83">
        <v>205205024.38999999</v>
      </c>
      <c r="O14" s="83">
        <v>799326.54</v>
      </c>
      <c r="P14" s="83"/>
      <c r="Q14" s="83"/>
      <c r="R14" s="83"/>
      <c r="S14" s="83"/>
      <c r="T14" s="83"/>
      <c r="U14" s="83"/>
      <c r="V14" s="133">
        <v>4960619632.4899998</v>
      </c>
    </row>
    <row r="15" spans="1:22" s="77" customFormat="1" ht="18.25" customHeight="1">
      <c r="A15" s="132" t="s">
        <v>452</v>
      </c>
      <c r="B15" s="83">
        <v>829394843.26999998</v>
      </c>
      <c r="C15" s="83">
        <v>111280155.59999999</v>
      </c>
      <c r="D15" s="83">
        <v>53154866.659999996</v>
      </c>
      <c r="E15" s="83">
        <v>44043402</v>
      </c>
      <c r="F15" s="83">
        <v>11496836.130000001</v>
      </c>
      <c r="G15" s="83"/>
      <c r="H15" s="83"/>
      <c r="I15" s="83"/>
      <c r="J15" s="83">
        <v>3317685.98</v>
      </c>
      <c r="K15" s="83">
        <v>5954000</v>
      </c>
      <c r="L15" s="83"/>
      <c r="M15" s="83">
        <v>342089.19</v>
      </c>
      <c r="N15" s="83">
        <v>91722417.430000007</v>
      </c>
      <c r="O15" s="83">
        <v>274927466.47000003</v>
      </c>
      <c r="P15" s="83">
        <v>1300982.8600000001</v>
      </c>
      <c r="Q15" s="83"/>
      <c r="R15" s="83"/>
      <c r="S15" s="83">
        <v>2798177248.2600002</v>
      </c>
      <c r="T15" s="83"/>
      <c r="U15" s="83">
        <v>19298438.329999998</v>
      </c>
      <c r="V15" s="133">
        <v>4244410432.1799998</v>
      </c>
    </row>
    <row r="16" spans="1:22" s="77" customFormat="1" ht="18.25" customHeight="1">
      <c r="A16" s="132" t="s">
        <v>453</v>
      </c>
      <c r="B16" s="83">
        <v>24226409.050000001</v>
      </c>
      <c r="C16" s="83">
        <v>9424707.5899999999</v>
      </c>
      <c r="D16" s="83">
        <v>1532049.78</v>
      </c>
      <c r="E16" s="83">
        <v>145091940.63</v>
      </c>
      <c r="F16" s="83">
        <v>192028</v>
      </c>
      <c r="G16" s="83">
        <v>118214666.56999999</v>
      </c>
      <c r="H16" s="83">
        <v>249340</v>
      </c>
      <c r="I16" s="83"/>
      <c r="J16" s="83"/>
      <c r="K16" s="83"/>
      <c r="L16" s="83"/>
      <c r="M16" s="83">
        <v>110196</v>
      </c>
      <c r="N16" s="83">
        <v>12061831.060000001</v>
      </c>
      <c r="O16" s="83">
        <v>34715864.060000002</v>
      </c>
      <c r="P16" s="83">
        <v>81379726</v>
      </c>
      <c r="Q16" s="83"/>
      <c r="R16" s="83"/>
      <c r="S16" s="83"/>
      <c r="T16" s="83"/>
      <c r="U16" s="83"/>
      <c r="V16" s="133">
        <v>427198758.74000001</v>
      </c>
    </row>
    <row r="17" spans="1:22" s="77" customFormat="1" ht="18.25" customHeight="1">
      <c r="A17" s="132" t="s">
        <v>454</v>
      </c>
      <c r="B17" s="83">
        <v>4376113.78</v>
      </c>
      <c r="C17" s="83">
        <v>1044802.1</v>
      </c>
      <c r="D17" s="83">
        <v>277276.46999999997</v>
      </c>
      <c r="E17" s="83">
        <v>2448109.2200000002</v>
      </c>
      <c r="F17" s="83"/>
      <c r="G17" s="83">
        <v>4874769.38</v>
      </c>
      <c r="H17" s="83">
        <v>49601</v>
      </c>
      <c r="I17" s="83"/>
      <c r="J17" s="83"/>
      <c r="K17" s="83"/>
      <c r="L17" s="83"/>
      <c r="M17" s="83">
        <v>124733.5</v>
      </c>
      <c r="N17" s="83">
        <v>1400131.99</v>
      </c>
      <c r="O17" s="83">
        <v>35138838.25</v>
      </c>
      <c r="P17" s="83"/>
      <c r="Q17" s="83"/>
      <c r="R17" s="83"/>
      <c r="S17" s="83"/>
      <c r="T17" s="83"/>
      <c r="U17" s="83"/>
      <c r="V17" s="133">
        <v>49734375.689999998</v>
      </c>
    </row>
    <row r="18" spans="1:22" s="77" customFormat="1" ht="18.25" customHeight="1">
      <c r="A18" s="132" t="s">
        <v>455</v>
      </c>
      <c r="B18" s="83">
        <v>13991693.710000001</v>
      </c>
      <c r="C18" s="83">
        <v>1207792.96</v>
      </c>
      <c r="D18" s="83">
        <v>870013.04</v>
      </c>
      <c r="E18" s="83">
        <v>32815000</v>
      </c>
      <c r="F18" s="83">
        <v>8837916385.8199997</v>
      </c>
      <c r="G18" s="83">
        <v>84003874.650000006</v>
      </c>
      <c r="H18" s="83">
        <v>23237360.5</v>
      </c>
      <c r="I18" s="83"/>
      <c r="J18" s="83"/>
      <c r="K18" s="83"/>
      <c r="L18" s="83"/>
      <c r="M18" s="83">
        <v>982798.33</v>
      </c>
      <c r="N18" s="83">
        <v>12606961.74</v>
      </c>
      <c r="O18" s="83">
        <v>8585867.4499999993</v>
      </c>
      <c r="P18" s="83">
        <v>3945541956.7800002</v>
      </c>
      <c r="Q18" s="83"/>
      <c r="R18" s="83"/>
      <c r="S18" s="83"/>
      <c r="T18" s="83"/>
      <c r="U18" s="83"/>
      <c r="V18" s="133">
        <v>12961759704.98</v>
      </c>
    </row>
    <row r="19" spans="1:22" s="77" customFormat="1" ht="18.25" customHeight="1">
      <c r="A19" s="132" t="s">
        <v>456</v>
      </c>
      <c r="B19" s="83">
        <v>2895779.67</v>
      </c>
      <c r="C19" s="83">
        <v>1072580.6299999999</v>
      </c>
      <c r="D19" s="83">
        <v>181688.58</v>
      </c>
      <c r="E19" s="83">
        <v>11480743.199999999</v>
      </c>
      <c r="F19" s="83">
        <v>161539.20000000001</v>
      </c>
      <c r="G19" s="83"/>
      <c r="H19" s="83">
        <v>567970</v>
      </c>
      <c r="I19" s="83"/>
      <c r="J19" s="83"/>
      <c r="K19" s="83"/>
      <c r="L19" s="83"/>
      <c r="M19" s="83">
        <v>227958.32</v>
      </c>
      <c r="N19" s="83">
        <v>16773.509999999998</v>
      </c>
      <c r="O19" s="83"/>
      <c r="P19" s="83"/>
      <c r="Q19" s="83"/>
      <c r="R19" s="83"/>
      <c r="S19" s="83"/>
      <c r="T19" s="83"/>
      <c r="U19" s="83"/>
      <c r="V19" s="133">
        <v>16605033.109999999</v>
      </c>
    </row>
    <row r="20" spans="1:22" s="77" customFormat="1" ht="22.9" customHeight="1">
      <c r="A20" s="132" t="s">
        <v>457</v>
      </c>
      <c r="B20" s="83">
        <v>64511827.409999996</v>
      </c>
      <c r="C20" s="83">
        <v>65331475.539999999</v>
      </c>
      <c r="D20" s="83">
        <v>3862012.48</v>
      </c>
      <c r="E20" s="83">
        <v>2755930333.3800001</v>
      </c>
      <c r="F20" s="83">
        <v>19648.48</v>
      </c>
      <c r="G20" s="83">
        <v>1020340875.3</v>
      </c>
      <c r="H20" s="83">
        <v>624746.37</v>
      </c>
      <c r="I20" s="83"/>
      <c r="J20" s="83"/>
      <c r="K20" s="83">
        <v>242095.96</v>
      </c>
      <c r="L20" s="83"/>
      <c r="M20" s="83">
        <v>2137.42</v>
      </c>
      <c r="N20" s="83">
        <v>6016995.7999999998</v>
      </c>
      <c r="O20" s="83">
        <v>129641217.29000001</v>
      </c>
      <c r="P20" s="83">
        <v>2287455719.2600002</v>
      </c>
      <c r="Q20" s="83"/>
      <c r="R20" s="83"/>
      <c r="S20" s="83"/>
      <c r="T20" s="83"/>
      <c r="U20" s="83"/>
      <c r="V20" s="133">
        <v>6333979084.6899996</v>
      </c>
    </row>
    <row r="21" spans="1:22" s="77" customFormat="1" ht="18.25" customHeight="1">
      <c r="A21" s="132" t="s">
        <v>458</v>
      </c>
      <c r="B21" s="83">
        <v>44123529.600000001</v>
      </c>
      <c r="C21" s="83">
        <v>9002559</v>
      </c>
      <c r="D21" s="83">
        <v>2676618.63</v>
      </c>
      <c r="E21" s="83"/>
      <c r="F21" s="83"/>
      <c r="G21" s="83"/>
      <c r="H21" s="83"/>
      <c r="I21" s="83"/>
      <c r="J21" s="83"/>
      <c r="K21" s="83"/>
      <c r="L21" s="83"/>
      <c r="M21" s="83"/>
      <c r="N21" s="83">
        <v>115954731.67</v>
      </c>
      <c r="O21" s="83">
        <v>1123350535.1600001</v>
      </c>
      <c r="P21" s="83">
        <v>49822063.130000003</v>
      </c>
      <c r="Q21" s="83">
        <v>1433183.38</v>
      </c>
      <c r="R21" s="83">
        <v>5511</v>
      </c>
      <c r="S21" s="83">
        <v>373313829.63</v>
      </c>
      <c r="T21" s="83"/>
      <c r="U21" s="83"/>
      <c r="V21" s="133">
        <v>1719682561.2</v>
      </c>
    </row>
    <row r="22" spans="1:22" s="77" customFormat="1" ht="18.25" customHeight="1">
      <c r="A22" s="132" t="s">
        <v>459</v>
      </c>
      <c r="B22" s="83">
        <v>19001509.07</v>
      </c>
      <c r="C22" s="83">
        <v>6253168.1799999997</v>
      </c>
      <c r="D22" s="83">
        <v>1189314.1499999999</v>
      </c>
      <c r="E22" s="83">
        <v>171079256.63999999</v>
      </c>
      <c r="F22" s="83"/>
      <c r="G22" s="83">
        <v>200791286.66999999</v>
      </c>
      <c r="H22" s="83">
        <v>3715186.84</v>
      </c>
      <c r="I22" s="83"/>
      <c r="J22" s="83"/>
      <c r="K22" s="83">
        <v>5000</v>
      </c>
      <c r="L22" s="83"/>
      <c r="M22" s="83">
        <v>4076.5</v>
      </c>
      <c r="N22" s="83">
        <v>489704.71</v>
      </c>
      <c r="O22" s="83"/>
      <c r="P22" s="83">
        <v>26834665.68</v>
      </c>
      <c r="Q22" s="83">
        <v>75908304.599999994</v>
      </c>
      <c r="R22" s="83"/>
      <c r="S22" s="83"/>
      <c r="T22" s="83"/>
      <c r="U22" s="83"/>
      <c r="V22" s="133">
        <v>505271473.04000002</v>
      </c>
    </row>
    <row r="23" spans="1:22" s="77" customFormat="1" ht="22.9" customHeight="1">
      <c r="A23" s="132" t="s">
        <v>460</v>
      </c>
      <c r="B23" s="83">
        <v>1260418.19</v>
      </c>
      <c r="C23" s="83">
        <v>265858.13</v>
      </c>
      <c r="D23" s="83">
        <v>78013.399999999994</v>
      </c>
      <c r="E23" s="83">
        <v>46970093.5</v>
      </c>
      <c r="F23" s="83">
        <v>222332.53</v>
      </c>
      <c r="G23" s="83">
        <v>1060000000</v>
      </c>
      <c r="H23" s="83">
        <v>31090304.640000001</v>
      </c>
      <c r="I23" s="83"/>
      <c r="J23" s="83"/>
      <c r="K23" s="83"/>
      <c r="L23" s="83"/>
      <c r="M23" s="83"/>
      <c r="N23" s="83">
        <v>1208.02</v>
      </c>
      <c r="O23" s="83">
        <v>381483.94</v>
      </c>
      <c r="P23" s="83"/>
      <c r="Q23" s="83"/>
      <c r="R23" s="83"/>
      <c r="S23" s="83"/>
      <c r="T23" s="83"/>
      <c r="U23" s="83"/>
      <c r="V23" s="133">
        <v>1140269712.3499999</v>
      </c>
    </row>
    <row r="24" spans="1:22" s="77" customFormat="1" ht="18.25" customHeight="1">
      <c r="A24" s="132" t="s">
        <v>461</v>
      </c>
      <c r="B24" s="83">
        <v>11954265.859999999</v>
      </c>
      <c r="C24" s="83">
        <v>6048037.9299999997</v>
      </c>
      <c r="D24" s="83">
        <v>760031.92</v>
      </c>
      <c r="E24" s="83">
        <v>94383525.989999995</v>
      </c>
      <c r="F24" s="83">
        <v>26375566</v>
      </c>
      <c r="G24" s="83"/>
      <c r="H24" s="83">
        <v>144370</v>
      </c>
      <c r="I24" s="83"/>
      <c r="J24" s="83"/>
      <c r="K24" s="83"/>
      <c r="L24" s="83"/>
      <c r="M24" s="83"/>
      <c r="N24" s="83">
        <v>904770.07</v>
      </c>
      <c r="O24" s="83">
        <v>818606743.17999995</v>
      </c>
      <c r="P24" s="83"/>
      <c r="Q24" s="83">
        <v>7000000</v>
      </c>
      <c r="R24" s="83"/>
      <c r="S24" s="83">
        <v>282685498.5</v>
      </c>
      <c r="T24" s="83"/>
      <c r="U24" s="83"/>
      <c r="V24" s="133">
        <v>1248862809.45</v>
      </c>
    </row>
    <row r="25" spans="1:22" s="77" customFormat="1" ht="22.9" customHeight="1">
      <c r="A25" s="132" t="s">
        <v>462</v>
      </c>
      <c r="B25" s="83">
        <v>221071765.84999999</v>
      </c>
      <c r="C25" s="83">
        <v>37859776.740000002</v>
      </c>
      <c r="D25" s="83">
        <v>14403093.67</v>
      </c>
      <c r="E25" s="83">
        <v>129479686.65000001</v>
      </c>
      <c r="F25" s="83"/>
      <c r="G25" s="83">
        <v>1275208.75</v>
      </c>
      <c r="H25" s="83">
        <v>9273596.8800000008</v>
      </c>
      <c r="I25" s="83"/>
      <c r="J25" s="83">
        <v>346829.05</v>
      </c>
      <c r="K25" s="83"/>
      <c r="L25" s="83"/>
      <c r="M25" s="83">
        <v>705293.55</v>
      </c>
      <c r="N25" s="83">
        <v>23557660.460000001</v>
      </c>
      <c r="O25" s="83">
        <v>65990909.82</v>
      </c>
      <c r="P25" s="83"/>
      <c r="Q25" s="83"/>
      <c r="R25" s="83">
        <v>842220.24</v>
      </c>
      <c r="S25" s="83"/>
      <c r="T25" s="83"/>
      <c r="U25" s="83">
        <v>599398.12</v>
      </c>
      <c r="V25" s="133">
        <v>505405439.77999997</v>
      </c>
    </row>
    <row r="26" spans="1:22" s="77" customFormat="1" ht="18.25" customHeight="1">
      <c r="A26" s="132" t="s">
        <v>463</v>
      </c>
      <c r="B26" s="83">
        <v>1310615.1399999999</v>
      </c>
      <c r="C26" s="83">
        <v>5000</v>
      </c>
      <c r="D26" s="83">
        <v>78942.87</v>
      </c>
      <c r="E26" s="83">
        <v>113591063</v>
      </c>
      <c r="F26" s="83"/>
      <c r="G26" s="83">
        <v>11343687.59</v>
      </c>
      <c r="H26" s="83"/>
      <c r="I26" s="83"/>
      <c r="J26" s="83"/>
      <c r="K26" s="83"/>
      <c r="L26" s="83"/>
      <c r="M26" s="83"/>
      <c r="N26" s="83">
        <v>16094993.869999999</v>
      </c>
      <c r="O26" s="83">
        <v>2198473.41</v>
      </c>
      <c r="P26" s="83">
        <v>2565468.08</v>
      </c>
      <c r="Q26" s="83"/>
      <c r="R26" s="83"/>
      <c r="S26" s="83"/>
      <c r="T26" s="83"/>
      <c r="U26" s="83"/>
      <c r="V26" s="133">
        <v>147188243.96000001</v>
      </c>
    </row>
    <row r="27" spans="1:22" s="77" customFormat="1" ht="18.25" customHeight="1">
      <c r="A27" s="132" t="s">
        <v>464</v>
      </c>
      <c r="B27" s="83">
        <v>44322946.689999998</v>
      </c>
      <c r="C27" s="83">
        <v>280577570.79000002</v>
      </c>
      <c r="D27" s="83">
        <v>2799990.42</v>
      </c>
      <c r="E27" s="83">
        <v>93252835.5</v>
      </c>
      <c r="F27" s="83">
        <v>3435711663.5</v>
      </c>
      <c r="G27" s="83"/>
      <c r="H27" s="83">
        <v>14211832.359999999</v>
      </c>
      <c r="I27" s="83"/>
      <c r="J27" s="83"/>
      <c r="K27" s="83"/>
      <c r="L27" s="83"/>
      <c r="M27" s="83"/>
      <c r="N27" s="83">
        <v>460268.5</v>
      </c>
      <c r="O27" s="83">
        <v>3345795</v>
      </c>
      <c r="P27" s="83"/>
      <c r="Q27" s="83"/>
      <c r="R27" s="83"/>
      <c r="S27" s="83">
        <v>23402</v>
      </c>
      <c r="T27" s="83"/>
      <c r="U27" s="83"/>
      <c r="V27" s="133">
        <v>3874706304.7600002</v>
      </c>
    </row>
    <row r="28" spans="1:22" s="77" customFormat="1" ht="22.9" customHeight="1">
      <c r="A28" s="132" t="s">
        <v>465</v>
      </c>
      <c r="B28" s="83">
        <v>212376346.43000001</v>
      </c>
      <c r="C28" s="83">
        <v>121174937.84999999</v>
      </c>
      <c r="D28" s="83">
        <v>13602684.369999999</v>
      </c>
      <c r="E28" s="83">
        <v>271476724.14999998</v>
      </c>
      <c r="F28" s="83">
        <v>213981048.43000001</v>
      </c>
      <c r="G28" s="83">
        <v>177651470.59999999</v>
      </c>
      <c r="H28" s="83">
        <v>350000</v>
      </c>
      <c r="I28" s="83"/>
      <c r="J28" s="83">
        <v>2350923.98</v>
      </c>
      <c r="K28" s="83"/>
      <c r="L28" s="83"/>
      <c r="M28" s="83">
        <v>165789.4</v>
      </c>
      <c r="N28" s="83">
        <v>107199881.75</v>
      </c>
      <c r="O28" s="83">
        <v>860439.46</v>
      </c>
      <c r="P28" s="83">
        <v>233887855.33000001</v>
      </c>
      <c r="Q28" s="83">
        <v>12439599.76</v>
      </c>
      <c r="R28" s="83"/>
      <c r="S28" s="83"/>
      <c r="T28" s="83"/>
      <c r="U28" s="83">
        <v>16484317.75</v>
      </c>
      <c r="V28" s="133">
        <v>1384002019.26</v>
      </c>
    </row>
    <row r="29" spans="1:22" s="77" customFormat="1" ht="18.25" customHeight="1">
      <c r="A29" s="132" t="s">
        <v>466</v>
      </c>
      <c r="B29" s="83">
        <v>21798455980.450001</v>
      </c>
      <c r="C29" s="83">
        <v>613271886.32000005</v>
      </c>
      <c r="D29" s="83">
        <v>1391535787.26</v>
      </c>
      <c r="E29" s="83">
        <v>121685322.25</v>
      </c>
      <c r="F29" s="83">
        <v>6605527.1799999997</v>
      </c>
      <c r="G29" s="83">
        <v>103647086.2</v>
      </c>
      <c r="H29" s="83"/>
      <c r="I29" s="83"/>
      <c r="J29" s="83"/>
      <c r="K29" s="83">
        <v>19883.55</v>
      </c>
      <c r="L29" s="83"/>
      <c r="M29" s="83">
        <v>391330.15</v>
      </c>
      <c r="N29" s="83">
        <v>15947259.99</v>
      </c>
      <c r="O29" s="83">
        <v>118179452.56</v>
      </c>
      <c r="P29" s="83"/>
      <c r="Q29" s="83"/>
      <c r="R29" s="83"/>
      <c r="S29" s="83"/>
      <c r="T29" s="83"/>
      <c r="U29" s="83"/>
      <c r="V29" s="133">
        <v>24169739515.91</v>
      </c>
    </row>
    <row r="30" spans="1:22" s="77" customFormat="1" ht="22.9" customHeight="1">
      <c r="A30" s="132" t="s">
        <v>467</v>
      </c>
      <c r="B30" s="83">
        <v>185169418.47</v>
      </c>
      <c r="C30" s="83">
        <v>2016763.92</v>
      </c>
      <c r="D30" s="83">
        <v>11981837.130000001</v>
      </c>
      <c r="E30" s="83">
        <v>812004705.79999995</v>
      </c>
      <c r="F30" s="83"/>
      <c r="G30" s="83"/>
      <c r="H30" s="83">
        <v>399357.38</v>
      </c>
      <c r="I30" s="83"/>
      <c r="J30" s="83">
        <v>1580780.82</v>
      </c>
      <c r="K30" s="83">
        <v>1823.75</v>
      </c>
      <c r="L30" s="83"/>
      <c r="M30" s="83">
        <v>937717.3</v>
      </c>
      <c r="N30" s="83">
        <v>1356.96</v>
      </c>
      <c r="O30" s="83">
        <v>63459922.32</v>
      </c>
      <c r="P30" s="83">
        <v>1390570.22</v>
      </c>
      <c r="Q30" s="83"/>
      <c r="R30" s="83">
        <v>167030352.88999999</v>
      </c>
      <c r="S30" s="83"/>
      <c r="T30" s="83"/>
      <c r="U30" s="83">
        <v>1908672.38</v>
      </c>
      <c r="V30" s="133">
        <v>1247883279.3399999</v>
      </c>
    </row>
    <row r="31" spans="1:22" s="77" customFormat="1" ht="18.25" customHeight="1">
      <c r="A31" s="132" t="s">
        <v>468</v>
      </c>
      <c r="B31" s="83">
        <v>7035630.3099999996</v>
      </c>
      <c r="C31" s="83">
        <v>2771604.04</v>
      </c>
      <c r="D31" s="83">
        <v>417404.53</v>
      </c>
      <c r="E31" s="83">
        <v>20464055374.25</v>
      </c>
      <c r="F31" s="83">
        <v>549283691.01999998</v>
      </c>
      <c r="G31" s="83"/>
      <c r="H31" s="83"/>
      <c r="I31" s="83"/>
      <c r="J31" s="83"/>
      <c r="K31" s="83"/>
      <c r="L31" s="83"/>
      <c r="M31" s="83">
        <v>680770.31</v>
      </c>
      <c r="N31" s="83"/>
      <c r="O31" s="83"/>
      <c r="P31" s="83"/>
      <c r="Q31" s="83"/>
      <c r="R31" s="83"/>
      <c r="S31" s="83"/>
      <c r="T31" s="83"/>
      <c r="U31" s="83"/>
      <c r="V31" s="133">
        <v>21024244474.459999</v>
      </c>
    </row>
    <row r="32" spans="1:22" s="77" customFormat="1" ht="18.25" customHeight="1">
      <c r="A32" s="132" t="s">
        <v>469</v>
      </c>
      <c r="B32" s="83">
        <v>5653717642.1099997</v>
      </c>
      <c r="C32" s="83">
        <v>47530.57</v>
      </c>
      <c r="D32" s="83">
        <v>121181.22</v>
      </c>
      <c r="E32" s="83">
        <v>46441987812.580002</v>
      </c>
      <c r="F32" s="83">
        <v>335472434.35000002</v>
      </c>
      <c r="G32" s="83">
        <v>1500000</v>
      </c>
      <c r="H32" s="83"/>
      <c r="I32" s="83"/>
      <c r="J32" s="83"/>
      <c r="K32" s="83">
        <v>42000000</v>
      </c>
      <c r="L32" s="83"/>
      <c r="M32" s="83"/>
      <c r="N32" s="83"/>
      <c r="O32" s="83"/>
      <c r="P32" s="83"/>
      <c r="Q32" s="83"/>
      <c r="R32" s="83"/>
      <c r="S32" s="83"/>
      <c r="T32" s="83"/>
      <c r="U32" s="83"/>
      <c r="V32" s="133">
        <v>52474846600.830002</v>
      </c>
    </row>
    <row r="33" spans="1:22" s="77" customFormat="1" ht="18.25" customHeight="1">
      <c r="A33" s="132" t="s">
        <v>470</v>
      </c>
      <c r="B33" s="83">
        <v>5856040.3700000001</v>
      </c>
      <c r="C33" s="83">
        <v>10100819.890000001</v>
      </c>
      <c r="D33" s="83">
        <v>372973.07</v>
      </c>
      <c r="E33" s="83">
        <v>7689230874.3000002</v>
      </c>
      <c r="F33" s="83">
        <v>677758332.44000006</v>
      </c>
      <c r="G33" s="83"/>
      <c r="H33" s="83"/>
      <c r="I33" s="83"/>
      <c r="J33" s="83"/>
      <c r="K33" s="83"/>
      <c r="L33" s="83"/>
      <c r="M33" s="83">
        <v>30429.1</v>
      </c>
      <c r="N33" s="83">
        <v>2035778.96</v>
      </c>
      <c r="O33" s="83">
        <v>13517119</v>
      </c>
      <c r="P33" s="83"/>
      <c r="Q33" s="83"/>
      <c r="R33" s="83"/>
      <c r="S33" s="83"/>
      <c r="T33" s="83"/>
      <c r="U33" s="83"/>
      <c r="V33" s="133">
        <v>8398902367.1300001</v>
      </c>
    </row>
    <row r="34" spans="1:22" s="77" customFormat="1" ht="18.25" customHeight="1">
      <c r="A34" s="132" t="s">
        <v>471</v>
      </c>
      <c r="B34" s="83">
        <v>9361100.4499999993</v>
      </c>
      <c r="C34" s="83">
        <v>7733297.3600000003</v>
      </c>
      <c r="D34" s="83">
        <v>604669.06999999995</v>
      </c>
      <c r="E34" s="83">
        <v>175101444.02000001</v>
      </c>
      <c r="F34" s="83">
        <v>1484861474.9200001</v>
      </c>
      <c r="G34" s="83"/>
      <c r="H34" s="83">
        <v>1348648.37</v>
      </c>
      <c r="I34" s="83"/>
      <c r="J34" s="83"/>
      <c r="K34" s="83">
        <v>76900</v>
      </c>
      <c r="L34" s="83"/>
      <c r="M34" s="83">
        <v>13631.3</v>
      </c>
      <c r="N34" s="83">
        <v>9004110.9900000002</v>
      </c>
      <c r="O34" s="83"/>
      <c r="P34" s="83"/>
      <c r="Q34" s="83"/>
      <c r="R34" s="83"/>
      <c r="S34" s="83"/>
      <c r="T34" s="83"/>
      <c r="U34" s="83"/>
      <c r="V34" s="133">
        <v>1688105276.48</v>
      </c>
    </row>
    <row r="35" spans="1:22" s="77" customFormat="1" ht="18.25" customHeight="1">
      <c r="A35" s="132" t="s">
        <v>472</v>
      </c>
      <c r="B35" s="83"/>
      <c r="C35" s="83"/>
      <c r="D35" s="83"/>
      <c r="E35" s="83">
        <v>5991993.75</v>
      </c>
      <c r="F35" s="83"/>
      <c r="G35" s="83"/>
      <c r="H35" s="83"/>
      <c r="I35" s="83"/>
      <c r="J35" s="83"/>
      <c r="K35" s="83"/>
      <c r="L35" s="83"/>
      <c r="M35" s="83"/>
      <c r="N35" s="83"/>
      <c r="O35" s="83">
        <v>2078866524.02</v>
      </c>
      <c r="P35" s="83"/>
      <c r="Q35" s="83"/>
      <c r="R35" s="83"/>
      <c r="S35" s="83"/>
      <c r="T35" s="83"/>
      <c r="U35" s="83"/>
      <c r="V35" s="133">
        <v>2084858517.77</v>
      </c>
    </row>
    <row r="36" spans="1:22" s="77" customFormat="1" ht="22.9" customHeight="1">
      <c r="A36" s="132" t="s">
        <v>473</v>
      </c>
      <c r="B36" s="83">
        <v>1186836110.74</v>
      </c>
      <c r="C36" s="83">
        <v>516721724.22000003</v>
      </c>
      <c r="D36" s="83">
        <v>75301854.290000007</v>
      </c>
      <c r="E36" s="83">
        <v>1550365814.8299999</v>
      </c>
      <c r="F36" s="83">
        <v>316546627.43000001</v>
      </c>
      <c r="G36" s="83">
        <v>12598957.050000001</v>
      </c>
      <c r="H36" s="83">
        <v>13852346.880000001</v>
      </c>
      <c r="I36" s="83"/>
      <c r="J36" s="83">
        <v>1657956195.6099999</v>
      </c>
      <c r="K36" s="83">
        <v>36056557807.519997</v>
      </c>
      <c r="L36" s="83"/>
      <c r="M36" s="83">
        <v>2409896.9</v>
      </c>
      <c r="N36" s="83">
        <v>129096893.76000001</v>
      </c>
      <c r="O36" s="83">
        <v>35902392.439999998</v>
      </c>
      <c r="P36" s="83"/>
      <c r="Q36" s="83"/>
      <c r="R36" s="83">
        <v>101520000</v>
      </c>
      <c r="S36" s="83">
        <v>309619618.31999999</v>
      </c>
      <c r="T36" s="83">
        <v>410000000</v>
      </c>
      <c r="U36" s="83"/>
      <c r="V36" s="133">
        <v>42375286239.989998</v>
      </c>
    </row>
    <row r="37" spans="1:22" s="77" customFormat="1" ht="18.25" customHeight="1">
      <c r="A37" s="132" t="s">
        <v>474</v>
      </c>
      <c r="B37" s="83"/>
      <c r="C37" s="83"/>
      <c r="D37" s="83"/>
      <c r="E37" s="83">
        <v>800046076.15999997</v>
      </c>
      <c r="F37" s="83"/>
      <c r="G37" s="83"/>
      <c r="H37" s="83"/>
      <c r="I37" s="83"/>
      <c r="J37" s="83"/>
      <c r="K37" s="83"/>
      <c r="L37" s="83"/>
      <c r="M37" s="83"/>
      <c r="N37" s="83"/>
      <c r="O37" s="83">
        <v>1202000</v>
      </c>
      <c r="P37" s="83"/>
      <c r="Q37" s="83"/>
      <c r="R37" s="83"/>
      <c r="S37" s="83">
        <v>96162333.5</v>
      </c>
      <c r="T37" s="83"/>
      <c r="U37" s="83"/>
      <c r="V37" s="133">
        <v>897410409.65999997</v>
      </c>
    </row>
    <row r="38" spans="1:22" s="77" customFormat="1" ht="18.25" customHeight="1">
      <c r="A38" s="132" t="s">
        <v>475</v>
      </c>
      <c r="B38" s="83">
        <v>685314.43</v>
      </c>
      <c r="C38" s="83">
        <v>4904.3999999999996</v>
      </c>
      <c r="D38" s="83">
        <v>44691.95</v>
      </c>
      <c r="E38" s="83">
        <v>8264284.75</v>
      </c>
      <c r="F38" s="83"/>
      <c r="G38" s="83">
        <v>296447015.31</v>
      </c>
      <c r="H38" s="83"/>
      <c r="I38" s="83"/>
      <c r="J38" s="83"/>
      <c r="K38" s="83"/>
      <c r="L38" s="83"/>
      <c r="M38" s="83"/>
      <c r="N38" s="83">
        <v>141683.54</v>
      </c>
      <c r="O38" s="83"/>
      <c r="P38" s="83"/>
      <c r="Q38" s="83"/>
      <c r="R38" s="83"/>
      <c r="S38" s="83"/>
      <c r="T38" s="83"/>
      <c r="U38" s="83"/>
      <c r="V38" s="133">
        <v>305587894.38</v>
      </c>
    </row>
    <row r="39" spans="1:22" s="77" customFormat="1" ht="22.9" customHeight="1">
      <c r="A39" s="132" t="s">
        <v>476</v>
      </c>
      <c r="B39" s="83">
        <v>459033756.91000003</v>
      </c>
      <c r="C39" s="83">
        <v>205513258.84</v>
      </c>
      <c r="D39" s="83">
        <v>15275150.43</v>
      </c>
      <c r="E39" s="83">
        <v>165835784.72</v>
      </c>
      <c r="F39" s="83">
        <v>39219395.560000002</v>
      </c>
      <c r="G39" s="83"/>
      <c r="H39" s="83">
        <v>80958480.349999994</v>
      </c>
      <c r="I39" s="83"/>
      <c r="J39" s="83">
        <v>21683.73</v>
      </c>
      <c r="K39" s="83">
        <v>15762909.98</v>
      </c>
      <c r="L39" s="83"/>
      <c r="M39" s="83">
        <v>5808952.7999999998</v>
      </c>
      <c r="N39" s="83">
        <v>50692793.600000001</v>
      </c>
      <c r="O39" s="83">
        <v>12424000</v>
      </c>
      <c r="P39" s="83">
        <v>850000</v>
      </c>
      <c r="Q39" s="83"/>
      <c r="R39" s="83"/>
      <c r="S39" s="83">
        <v>35000000</v>
      </c>
      <c r="T39" s="83"/>
      <c r="U39" s="83"/>
      <c r="V39" s="133">
        <v>1086396166.9200001</v>
      </c>
    </row>
    <row r="40" spans="1:22" s="77" customFormat="1" ht="18.25" customHeight="1">
      <c r="A40" s="132" t="s">
        <v>477</v>
      </c>
      <c r="B40" s="83"/>
      <c r="C40" s="83"/>
      <c r="D40" s="83"/>
      <c r="E40" s="83"/>
      <c r="F40" s="83"/>
      <c r="G40" s="83"/>
      <c r="H40" s="83"/>
      <c r="I40" s="83"/>
      <c r="J40" s="83"/>
      <c r="K40" s="83"/>
      <c r="L40" s="83"/>
      <c r="M40" s="83">
        <v>87060.47</v>
      </c>
      <c r="N40" s="83"/>
      <c r="O40" s="83"/>
      <c r="P40" s="83"/>
      <c r="Q40" s="83"/>
      <c r="R40" s="83"/>
      <c r="S40" s="83"/>
      <c r="T40" s="83"/>
      <c r="U40" s="83"/>
      <c r="V40" s="133">
        <v>87060.47</v>
      </c>
    </row>
    <row r="41" spans="1:22" s="77" customFormat="1" ht="18.25" customHeight="1">
      <c r="A41" s="132" t="s">
        <v>478</v>
      </c>
      <c r="B41" s="83"/>
      <c r="C41" s="83">
        <v>390146529.08999997</v>
      </c>
      <c r="D41" s="83"/>
      <c r="E41" s="83"/>
      <c r="F41" s="83"/>
      <c r="G41" s="83"/>
      <c r="H41" s="83"/>
      <c r="I41" s="83"/>
      <c r="J41" s="83">
        <v>26669771964.639999</v>
      </c>
      <c r="K41" s="83"/>
      <c r="L41" s="83"/>
      <c r="M41" s="83"/>
      <c r="N41" s="83"/>
      <c r="O41" s="83"/>
      <c r="P41" s="83"/>
      <c r="Q41" s="83"/>
      <c r="R41" s="83"/>
      <c r="S41" s="83"/>
      <c r="T41" s="83">
        <v>2400000000</v>
      </c>
      <c r="U41" s="83">
        <v>102244772640.92</v>
      </c>
      <c r="V41" s="133">
        <v>131704691134.64999</v>
      </c>
    </row>
    <row r="42" spans="1:22" s="77" customFormat="1" ht="26.15" customHeight="1">
      <c r="A42" s="85" t="s">
        <v>62</v>
      </c>
      <c r="B42" s="86">
        <v>44967906715.68</v>
      </c>
      <c r="C42" s="86">
        <v>4778172961.5100002</v>
      </c>
      <c r="D42" s="86">
        <v>2467332182.4699998</v>
      </c>
      <c r="E42" s="86">
        <v>134789211415.78999</v>
      </c>
      <c r="F42" s="86">
        <v>16078400939.16</v>
      </c>
      <c r="G42" s="86">
        <v>3156446477.2800002</v>
      </c>
      <c r="H42" s="86">
        <v>644952112.29999995</v>
      </c>
      <c r="I42" s="86">
        <v>15013804621.780001</v>
      </c>
      <c r="J42" s="86">
        <v>28889526567.439999</v>
      </c>
      <c r="K42" s="86">
        <v>36512040232.330002</v>
      </c>
      <c r="L42" s="86"/>
      <c r="M42" s="86">
        <v>758705222.28999996</v>
      </c>
      <c r="N42" s="86">
        <v>2532891468.2399998</v>
      </c>
      <c r="O42" s="86">
        <v>12716115709.23</v>
      </c>
      <c r="P42" s="86">
        <v>6631029007.3400002</v>
      </c>
      <c r="Q42" s="86">
        <v>96788395.900000006</v>
      </c>
      <c r="R42" s="86">
        <v>392575763.49000001</v>
      </c>
      <c r="S42" s="86">
        <v>3917981930.21</v>
      </c>
      <c r="T42" s="86">
        <v>3073044674</v>
      </c>
      <c r="U42" s="86">
        <v>102738311402.89999</v>
      </c>
      <c r="V42" s="205">
        <v>420155237799.34003</v>
      </c>
    </row>
    <row r="43" spans="1:22" s="77"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7"/>
  <sheetViews>
    <sheetView showGridLines="0" zoomScaleNormal="100" workbookViewId="0">
      <selection activeCell="G10" sqref="G10"/>
    </sheetView>
  </sheetViews>
  <sheetFormatPr defaultColWidth="9.1796875" defaultRowHeight="12.5"/>
  <cols>
    <col min="1" max="1" width="25.6328125" style="78" customWidth="1"/>
    <col min="2" max="4" width="16.54296875" style="78" customWidth="1"/>
    <col min="5" max="5" width="20.1796875" style="78" customWidth="1"/>
    <col min="6" max="6" width="15.08984375" style="78" customWidth="1"/>
    <col min="7" max="10" width="16.54296875" style="78" customWidth="1"/>
    <col min="11" max="11" width="4.7265625" style="78" customWidth="1"/>
    <col min="12" max="16384" width="9.1796875" style="78"/>
  </cols>
  <sheetData>
    <row r="1" spans="1:8" s="77" customFormat="1" ht="14.5" customHeight="1">
      <c r="A1" s="97" t="s">
        <v>227</v>
      </c>
      <c r="B1" s="81"/>
      <c r="C1" s="81"/>
      <c r="D1" s="81"/>
      <c r="E1" s="81"/>
      <c r="F1" s="81"/>
      <c r="G1" s="81"/>
      <c r="H1" s="81"/>
    </row>
    <row r="2" spans="1:8" s="77" customFormat="1" ht="14.25" customHeight="1">
      <c r="A2" s="227"/>
      <c r="B2" s="227"/>
      <c r="C2" s="227"/>
      <c r="D2" s="227"/>
      <c r="E2" s="227"/>
      <c r="F2" s="227"/>
      <c r="G2" s="227"/>
      <c r="H2" s="227"/>
    </row>
    <row r="3" spans="1:8" s="77" customFormat="1" ht="15" customHeight="1">
      <c r="A3" s="81"/>
      <c r="B3" s="98" t="s">
        <v>907</v>
      </c>
      <c r="C3" s="95"/>
      <c r="D3" s="98"/>
      <c r="E3" s="98"/>
      <c r="F3" s="98"/>
      <c r="G3" s="98"/>
      <c r="H3" s="98"/>
    </row>
    <row r="4" spans="1:8" s="77" customFormat="1" ht="15" customHeight="1">
      <c r="A4" s="89"/>
      <c r="B4" s="89"/>
      <c r="C4" s="89"/>
      <c r="D4" s="89"/>
      <c r="E4" s="89"/>
      <c r="F4" s="89"/>
      <c r="G4" s="89"/>
      <c r="H4" s="89"/>
    </row>
    <row r="5" spans="1:8">
      <c r="A5" s="228" t="s">
        <v>498</v>
      </c>
      <c r="B5" s="230" t="s">
        <v>499</v>
      </c>
      <c r="C5" s="230"/>
      <c r="D5" s="231" t="s">
        <v>500</v>
      </c>
      <c r="E5" s="229" t="s">
        <v>62</v>
      </c>
    </row>
    <row r="6" spans="1:8">
      <c r="A6" s="228"/>
      <c r="B6" s="155" t="s">
        <v>501</v>
      </c>
      <c r="C6" s="155" t="s">
        <v>103</v>
      </c>
      <c r="D6" s="231"/>
      <c r="E6" s="229"/>
    </row>
    <row r="7" spans="1:8">
      <c r="A7" s="206" t="s">
        <v>479</v>
      </c>
      <c r="B7" s="207">
        <v>38178695698.029999</v>
      </c>
      <c r="C7" s="207">
        <v>252747011.34999999</v>
      </c>
      <c r="D7" s="207"/>
      <c r="E7" s="208">
        <v>44967906715.68</v>
      </c>
    </row>
    <row r="8" spans="1:8">
      <c r="A8" s="206" t="s">
        <v>480</v>
      </c>
      <c r="B8" s="207">
        <v>41665091.399999999</v>
      </c>
      <c r="C8" s="207">
        <v>0</v>
      </c>
      <c r="D8" s="207"/>
      <c r="E8" s="208">
        <v>4778172961.5100002</v>
      </c>
    </row>
    <row r="9" spans="1:8">
      <c r="A9" s="206" t="s">
        <v>481</v>
      </c>
      <c r="B9" s="207">
        <v>2454738329.2399998</v>
      </c>
      <c r="C9" s="207">
        <v>0</v>
      </c>
      <c r="D9" s="207"/>
      <c r="E9" s="208">
        <v>2467332182.4699998</v>
      </c>
    </row>
    <row r="10" spans="1:8" ht="20">
      <c r="A10" s="206" t="s">
        <v>482</v>
      </c>
      <c r="B10" s="207">
        <v>97999.56</v>
      </c>
      <c r="C10" s="207">
        <v>0</v>
      </c>
      <c r="D10" s="207"/>
      <c r="E10" s="208">
        <v>134789211415.78999</v>
      </c>
    </row>
    <row r="11" spans="1:8" ht="20">
      <c r="A11" s="206" t="s">
        <v>483</v>
      </c>
      <c r="B11" s="207">
        <v>0</v>
      </c>
      <c r="C11" s="207">
        <v>349300943.13</v>
      </c>
      <c r="D11" s="207"/>
      <c r="E11" s="208">
        <v>16078400939.16</v>
      </c>
    </row>
    <row r="12" spans="1:8">
      <c r="A12" s="206" t="s">
        <v>484</v>
      </c>
      <c r="B12" s="207">
        <v>0</v>
      </c>
      <c r="C12" s="207">
        <v>0</v>
      </c>
      <c r="D12" s="207"/>
      <c r="E12" s="208">
        <v>3156446477.2800002</v>
      </c>
    </row>
    <row r="13" spans="1:8">
      <c r="A13" s="206" t="s">
        <v>485</v>
      </c>
      <c r="B13" s="207">
        <v>0</v>
      </c>
      <c r="C13" s="207">
        <v>0</v>
      </c>
      <c r="D13" s="207"/>
      <c r="E13" s="208">
        <v>644952112.29999995</v>
      </c>
    </row>
    <row r="14" spans="1:8">
      <c r="A14" s="206" t="s">
        <v>486</v>
      </c>
      <c r="B14" s="207">
        <v>0</v>
      </c>
      <c r="C14" s="207">
        <v>0</v>
      </c>
      <c r="D14" s="207"/>
      <c r="E14" s="208">
        <v>15013804621.780001</v>
      </c>
    </row>
    <row r="15" spans="1:8">
      <c r="A15" s="206" t="s">
        <v>487</v>
      </c>
      <c r="B15" s="207">
        <v>0</v>
      </c>
      <c r="C15" s="207">
        <v>0</v>
      </c>
      <c r="D15" s="207">
        <v>24868384761.41</v>
      </c>
      <c r="E15" s="208">
        <v>28889526567.439999</v>
      </c>
    </row>
    <row r="16" spans="1:8">
      <c r="A16" s="206" t="s">
        <v>488</v>
      </c>
      <c r="B16" s="207">
        <v>0</v>
      </c>
      <c r="C16" s="207">
        <v>0</v>
      </c>
      <c r="D16" s="207"/>
      <c r="E16" s="208">
        <v>36512040232.330002</v>
      </c>
    </row>
    <row r="17" spans="1:5">
      <c r="A17" s="206" t="s">
        <v>489</v>
      </c>
      <c r="B17" s="207"/>
      <c r="C17" s="207"/>
      <c r="D17" s="207"/>
      <c r="E17" s="208"/>
    </row>
    <row r="18" spans="1:5">
      <c r="A18" s="206" t="s">
        <v>490</v>
      </c>
      <c r="B18" s="207">
        <v>0</v>
      </c>
      <c r="C18" s="207">
        <v>0</v>
      </c>
      <c r="D18" s="207"/>
      <c r="E18" s="208">
        <v>758705222.28999996</v>
      </c>
    </row>
    <row r="19" spans="1:5" ht="20">
      <c r="A19" s="206" t="s">
        <v>491</v>
      </c>
      <c r="B19" s="207">
        <v>0</v>
      </c>
      <c r="C19" s="207">
        <v>0</v>
      </c>
      <c r="D19" s="207"/>
      <c r="E19" s="208">
        <v>2532891468.2399998</v>
      </c>
    </row>
    <row r="20" spans="1:5" ht="20">
      <c r="A20" s="206" t="s">
        <v>634</v>
      </c>
      <c r="B20" s="207">
        <v>0</v>
      </c>
      <c r="C20" s="207">
        <v>0</v>
      </c>
      <c r="D20" s="207"/>
      <c r="E20" s="208">
        <v>12716115709.23</v>
      </c>
    </row>
    <row r="21" spans="1:5">
      <c r="A21" s="206" t="s">
        <v>492</v>
      </c>
      <c r="B21" s="207">
        <v>0</v>
      </c>
      <c r="C21" s="207">
        <v>0</v>
      </c>
      <c r="D21" s="207"/>
      <c r="E21" s="208">
        <v>6631029007.3400002</v>
      </c>
    </row>
    <row r="22" spans="1:5" ht="20">
      <c r="A22" s="206" t="s">
        <v>493</v>
      </c>
      <c r="B22" s="207">
        <v>0</v>
      </c>
      <c r="C22" s="207">
        <v>0</v>
      </c>
      <c r="D22" s="207"/>
      <c r="E22" s="208">
        <v>96788395.900000006</v>
      </c>
    </row>
    <row r="23" spans="1:5">
      <c r="A23" s="206" t="s">
        <v>494</v>
      </c>
      <c r="B23" s="207">
        <v>0</v>
      </c>
      <c r="C23" s="207">
        <v>0</v>
      </c>
      <c r="D23" s="207"/>
      <c r="E23" s="208">
        <v>392575763.49000001</v>
      </c>
    </row>
    <row r="24" spans="1:5">
      <c r="A24" s="206" t="s">
        <v>495</v>
      </c>
      <c r="B24" s="207">
        <v>0</v>
      </c>
      <c r="C24" s="207">
        <v>0</v>
      </c>
      <c r="D24" s="207"/>
      <c r="E24" s="208">
        <v>3917981930.21</v>
      </c>
    </row>
    <row r="25" spans="1:5">
      <c r="A25" s="206" t="s">
        <v>496</v>
      </c>
      <c r="B25" s="207">
        <v>0</v>
      </c>
      <c r="C25" s="207">
        <v>0</v>
      </c>
      <c r="D25" s="207"/>
      <c r="E25" s="208">
        <v>3073044674</v>
      </c>
    </row>
    <row r="26" spans="1:5">
      <c r="A26" s="206" t="s">
        <v>497</v>
      </c>
      <c r="B26" s="207">
        <v>0</v>
      </c>
      <c r="C26" s="207">
        <v>0</v>
      </c>
      <c r="D26" s="207">
        <v>91885133081.899994</v>
      </c>
      <c r="E26" s="208">
        <v>102738311402.89999</v>
      </c>
    </row>
    <row r="27" spans="1:5">
      <c r="A27" s="209" t="s">
        <v>62</v>
      </c>
      <c r="B27" s="210">
        <v>40675197118.230003</v>
      </c>
      <c r="C27" s="210">
        <v>602047954.48000002</v>
      </c>
      <c r="D27" s="210">
        <v>116753517843.31</v>
      </c>
      <c r="E27" s="211">
        <v>420155237799.34003</v>
      </c>
    </row>
  </sheetData>
  <mergeCells count="5">
    <mergeCell ref="A2:H2"/>
    <mergeCell ref="A5:A6"/>
    <mergeCell ref="E5:E6"/>
    <mergeCell ref="B5:C5"/>
    <mergeCell ref="D5:D6"/>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showGridLines="0" zoomScale="110" zoomScaleNormal="110" workbookViewId="0">
      <selection activeCell="H6" sqref="H6"/>
    </sheetView>
  </sheetViews>
  <sheetFormatPr defaultColWidth="9.1796875" defaultRowHeight="12.5"/>
  <cols>
    <col min="1" max="1" width="30" style="80" customWidth="1"/>
    <col min="2" max="2" width="17.54296875" style="80" bestFit="1" customWidth="1"/>
    <col min="3" max="5" width="16.7265625" style="80" customWidth="1"/>
    <col min="6" max="6" width="4.7265625" style="80" customWidth="1"/>
    <col min="7" max="16384" width="9.1796875" style="80"/>
  </cols>
  <sheetData>
    <row r="1" spans="1:8" s="90" customFormat="1" ht="16" customHeight="1">
      <c r="A1" s="91" t="s">
        <v>228</v>
      </c>
      <c r="B1" s="81"/>
      <c r="C1" s="81"/>
      <c r="D1" s="81"/>
      <c r="E1" s="81"/>
      <c r="F1" s="81"/>
      <c r="G1" s="81"/>
      <c r="H1" s="81"/>
    </row>
    <row r="2" spans="1:8" s="90" customFormat="1" ht="16" customHeight="1">
      <c r="A2" s="227"/>
      <c r="B2" s="227"/>
      <c r="C2" s="227"/>
      <c r="D2" s="227"/>
      <c r="E2" s="227"/>
      <c r="F2" s="227"/>
      <c r="G2" s="227"/>
      <c r="H2" s="227"/>
    </row>
    <row r="3" spans="1:8" s="90" customFormat="1" ht="12.25" customHeight="1">
      <c r="A3" s="165"/>
      <c r="B3" s="98" t="s">
        <v>907</v>
      </c>
      <c r="C3" s="95"/>
      <c r="D3" s="98"/>
      <c r="E3" s="98"/>
      <c r="F3" s="98"/>
      <c r="G3" s="98"/>
      <c r="H3" s="98"/>
    </row>
    <row r="4" spans="1:8" s="90" customFormat="1" ht="30.75" customHeight="1">
      <c r="A4" s="149"/>
      <c r="B4" s="150" t="s">
        <v>885</v>
      </c>
      <c r="C4" s="150" t="s">
        <v>104</v>
      </c>
      <c r="D4" s="150" t="s">
        <v>105</v>
      </c>
      <c r="E4" s="199" t="s">
        <v>106</v>
      </c>
      <c r="F4" s="99"/>
      <c r="G4" s="99"/>
      <c r="H4" s="99"/>
    </row>
    <row r="5" spans="1:8" ht="27" customHeight="1">
      <c r="A5" s="190" t="s">
        <v>62</v>
      </c>
      <c r="B5" s="121">
        <v>212963564030.75</v>
      </c>
      <c r="C5" s="121">
        <v>97824020355.430008</v>
      </c>
      <c r="D5" s="121">
        <v>106970941755</v>
      </c>
      <c r="E5" s="122">
        <v>203816642631.17999</v>
      </c>
    </row>
    <row r="6" spans="1:8" ht="23.25" customHeight="1">
      <c r="A6" s="110" t="s">
        <v>239</v>
      </c>
      <c r="B6" s="111">
        <v>909066358.45000005</v>
      </c>
      <c r="C6" s="111">
        <v>0</v>
      </c>
      <c r="D6" s="111">
        <v>21196674.649999999</v>
      </c>
      <c r="E6" s="112">
        <v>887869683.79999995</v>
      </c>
    </row>
    <row r="7" spans="1:8" ht="18.75" customHeight="1">
      <c r="A7" s="110" t="s">
        <v>107</v>
      </c>
      <c r="B7" s="111">
        <v>34998371548.370003</v>
      </c>
      <c r="C7" s="111">
        <v>0.01</v>
      </c>
      <c r="D7" s="111">
        <v>1242418752.4000001</v>
      </c>
      <c r="E7" s="112">
        <v>33755952795.98</v>
      </c>
    </row>
    <row r="8" spans="1:8" ht="20.25" customHeight="1">
      <c r="A8" s="110" t="s">
        <v>108</v>
      </c>
      <c r="B8" s="111">
        <v>1991472975.9000001</v>
      </c>
      <c r="C8" s="111">
        <v>47284036230.779999</v>
      </c>
      <c r="D8" s="111">
        <v>47284696605.050003</v>
      </c>
      <c r="E8" s="112">
        <v>1990812601.6300001</v>
      </c>
    </row>
    <row r="9" spans="1:8" ht="22.5" customHeight="1">
      <c r="A9" s="110" t="s">
        <v>109</v>
      </c>
      <c r="B9" s="111">
        <v>1448773127.95</v>
      </c>
      <c r="C9" s="111">
        <v>1093816698.99</v>
      </c>
      <c r="D9" s="111">
        <v>1400012765.95</v>
      </c>
      <c r="E9" s="112">
        <v>1142577060.99</v>
      </c>
    </row>
    <row r="10" spans="1:8" ht="24" customHeight="1">
      <c r="A10" s="110" t="s">
        <v>110</v>
      </c>
      <c r="B10" s="111">
        <v>49120149.75</v>
      </c>
      <c r="C10" s="111">
        <v>366601951.81999999</v>
      </c>
      <c r="D10" s="111">
        <v>326088853.45999998</v>
      </c>
      <c r="E10" s="112">
        <v>89633248.109999999</v>
      </c>
    </row>
    <row r="11" spans="1:8" ht="26.25" customHeight="1">
      <c r="A11" s="110" t="s">
        <v>111</v>
      </c>
      <c r="B11" s="111">
        <v>96206106.340000004</v>
      </c>
      <c r="C11" s="111">
        <v>17058313.91</v>
      </c>
      <c r="D11" s="111">
        <v>2174348.5099999998</v>
      </c>
      <c r="E11" s="112">
        <v>111090071.73999999</v>
      </c>
    </row>
    <row r="12" spans="1:8" ht="24" customHeight="1">
      <c r="A12" s="110" t="s">
        <v>112</v>
      </c>
      <c r="B12" s="111">
        <v>23503209.23</v>
      </c>
      <c r="C12" s="111">
        <v>0</v>
      </c>
      <c r="D12" s="111">
        <v>300000</v>
      </c>
      <c r="E12" s="112">
        <v>23203209.23</v>
      </c>
    </row>
    <row r="13" spans="1:8" ht="23.25" customHeight="1">
      <c r="A13" s="110" t="s">
        <v>113</v>
      </c>
      <c r="B13" s="111">
        <v>1394719679.1199999</v>
      </c>
      <c r="C13" s="111">
        <v>11303023618.049999</v>
      </c>
      <c r="D13" s="111">
        <v>10584217000</v>
      </c>
      <c r="E13" s="112">
        <v>2113526297.1700001</v>
      </c>
    </row>
    <row r="14" spans="1:8" ht="22.5" customHeight="1">
      <c r="A14" s="110" t="s">
        <v>114</v>
      </c>
      <c r="B14" s="111">
        <v>224570.48</v>
      </c>
      <c r="C14" s="111">
        <v>1503705.6</v>
      </c>
      <c r="D14" s="111">
        <v>1503705.6</v>
      </c>
      <c r="E14" s="112">
        <v>224570.48</v>
      </c>
    </row>
    <row r="15" spans="1:8" ht="23.25" customHeight="1">
      <c r="A15" s="110" t="s">
        <v>899</v>
      </c>
      <c r="B15" s="111">
        <v>0</v>
      </c>
      <c r="C15" s="111">
        <v>1000</v>
      </c>
      <c r="D15" s="111">
        <v>0</v>
      </c>
      <c r="E15" s="112">
        <v>1000</v>
      </c>
    </row>
    <row r="16" spans="1:8" ht="22.5" customHeight="1">
      <c r="A16" s="110" t="s">
        <v>334</v>
      </c>
      <c r="B16" s="111">
        <v>23199399.600000001</v>
      </c>
      <c r="C16" s="111">
        <v>113609398.05</v>
      </c>
      <c r="D16" s="111">
        <v>133297095.22</v>
      </c>
      <c r="E16" s="112">
        <v>3511702.43</v>
      </c>
    </row>
    <row r="17" spans="1:5" ht="22.5" customHeight="1">
      <c r="A17" s="110" t="s">
        <v>115</v>
      </c>
      <c r="B17" s="111">
        <v>1289105988.4400001</v>
      </c>
      <c r="C17" s="111">
        <v>65235049.93</v>
      </c>
      <c r="D17" s="111">
        <v>30620489.460000001</v>
      </c>
      <c r="E17" s="112">
        <v>1323720548.9100001</v>
      </c>
    </row>
    <row r="18" spans="1:5" ht="24" customHeight="1">
      <c r="A18" s="110" t="s">
        <v>116</v>
      </c>
      <c r="B18" s="111">
        <v>143761070.88</v>
      </c>
      <c r="C18" s="111">
        <v>172517240</v>
      </c>
      <c r="D18" s="111">
        <v>200000000</v>
      </c>
      <c r="E18" s="112">
        <v>116278310.88</v>
      </c>
    </row>
    <row r="19" spans="1:5" ht="20.25" customHeight="1">
      <c r="A19" s="110" t="s">
        <v>873</v>
      </c>
      <c r="B19" s="111">
        <v>349999996</v>
      </c>
      <c r="C19" s="111">
        <v>0</v>
      </c>
      <c r="D19" s="111">
        <v>0</v>
      </c>
      <c r="E19" s="112">
        <v>349999996</v>
      </c>
    </row>
    <row r="20" spans="1:5" ht="19.5" customHeight="1">
      <c r="A20" s="110" t="s">
        <v>874</v>
      </c>
      <c r="B20" s="111">
        <v>16636708000</v>
      </c>
      <c r="C20" s="111">
        <v>11075596304</v>
      </c>
      <c r="D20" s="111">
        <v>27712304304</v>
      </c>
      <c r="E20" s="112">
        <v>0</v>
      </c>
    </row>
    <row r="21" spans="1:5" ht="24" customHeight="1">
      <c r="A21" s="110" t="s">
        <v>117</v>
      </c>
      <c r="B21" s="175">
        <v>153518973592.5</v>
      </c>
      <c r="C21" s="175">
        <v>26223419788.130001</v>
      </c>
      <c r="D21" s="175">
        <v>17931354182.330002</v>
      </c>
      <c r="E21" s="176">
        <v>161811039198.29999</v>
      </c>
    </row>
    <row r="22" spans="1:5">
      <c r="A22" s="110" t="s">
        <v>219</v>
      </c>
      <c r="B22" s="175">
        <v>15762098.27</v>
      </c>
      <c r="C22" s="175">
        <v>70850674.349999994</v>
      </c>
      <c r="D22" s="175">
        <v>65311972.310000002</v>
      </c>
      <c r="E22" s="176">
        <v>21300800.309999999</v>
      </c>
    </row>
    <row r="23" spans="1:5" ht="28.5" customHeight="1">
      <c r="A23" s="110" t="s">
        <v>220</v>
      </c>
      <c r="B23" s="175">
        <v>23757021.199999999</v>
      </c>
      <c r="C23" s="175">
        <v>1970666.7</v>
      </c>
      <c r="D23" s="175">
        <v>6778536.2199999997</v>
      </c>
      <c r="E23" s="176">
        <v>18949151.68</v>
      </c>
    </row>
    <row r="24" spans="1:5" ht="20">
      <c r="A24" s="191" t="s">
        <v>218</v>
      </c>
      <c r="B24" s="192">
        <v>50839138.270000003</v>
      </c>
      <c r="C24" s="192">
        <v>34779715.109999999</v>
      </c>
      <c r="D24" s="192">
        <v>28666469.84</v>
      </c>
      <c r="E24" s="193">
        <v>56952383.539999999</v>
      </c>
    </row>
    <row r="25" spans="1:5" ht="20">
      <c r="A25" s="191" t="s">
        <v>218</v>
      </c>
      <c r="B25" s="192">
        <v>50839138.270000003</v>
      </c>
      <c r="C25" s="192">
        <v>34733419.399999999</v>
      </c>
      <c r="D25" s="192">
        <v>22698762.57</v>
      </c>
      <c r="E25" s="193">
        <v>62873795.100000001</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2"/>
  <sheetViews>
    <sheetView showGridLines="0" zoomScaleNormal="100" workbookViewId="0">
      <selection activeCell="G8" sqref="G8"/>
    </sheetView>
  </sheetViews>
  <sheetFormatPr defaultColWidth="9.1796875" defaultRowHeight="12.5"/>
  <cols>
    <col min="1" max="1" width="30" style="80" customWidth="1"/>
    <col min="2" max="5" width="16.7265625" style="80" customWidth="1"/>
    <col min="6" max="6" width="4.7265625" style="80" customWidth="1"/>
    <col min="7" max="7" width="16.81640625" style="80" bestFit="1" customWidth="1"/>
    <col min="8" max="16384" width="9.1796875" style="80"/>
  </cols>
  <sheetData>
    <row r="1" spans="1:5" s="90" customFormat="1" ht="16" customHeight="1">
      <c r="A1" s="91" t="s">
        <v>229</v>
      </c>
      <c r="B1"/>
      <c r="C1"/>
      <c r="D1" s="100"/>
    </row>
    <row r="2" spans="1:5" s="90" customFormat="1" ht="12.25" customHeight="1">
      <c r="A2" s="91"/>
      <c r="B2"/>
      <c r="C2"/>
      <c r="D2" s="99"/>
    </row>
    <row r="3" spans="1:5" s="90" customFormat="1" ht="12.25" customHeight="1">
      <c r="A3" s="101"/>
      <c r="B3" s="156" t="s">
        <v>907</v>
      </c>
      <c r="C3" s="95"/>
      <c r="D3" s="99"/>
    </row>
    <row r="4" spans="1:5" s="90" customFormat="1" ht="19.149999999999999" customHeight="1">
      <c r="A4" s="99"/>
      <c r="B4" s="99"/>
      <c r="C4" s="99"/>
      <c r="D4" s="99"/>
    </row>
    <row r="5" spans="1:5" ht="24" customHeight="1">
      <c r="A5" s="149"/>
      <c r="B5" s="150" t="s">
        <v>885</v>
      </c>
      <c r="C5" s="150" t="s">
        <v>104</v>
      </c>
      <c r="D5" s="150" t="s">
        <v>105</v>
      </c>
      <c r="E5" s="199" t="s">
        <v>106</v>
      </c>
    </row>
    <row r="6" spans="1:5" ht="24" customHeight="1">
      <c r="A6" s="190" t="s">
        <v>62</v>
      </c>
      <c r="B6" s="121">
        <v>214198672574.25</v>
      </c>
      <c r="C6" s="121">
        <v>254605011437.64001</v>
      </c>
      <c r="D6" s="121">
        <v>251881636988.82999</v>
      </c>
      <c r="E6" s="122">
        <v>216922047023.06</v>
      </c>
    </row>
    <row r="7" spans="1:5" ht="21">
      <c r="A7" s="129" t="s">
        <v>118</v>
      </c>
      <c r="B7" s="130">
        <v>602456187.88999999</v>
      </c>
      <c r="C7" s="130">
        <v>251939378.16999999</v>
      </c>
      <c r="D7" s="130">
        <v>268658290.45999998</v>
      </c>
      <c r="E7" s="131">
        <v>585737275.60000002</v>
      </c>
    </row>
    <row r="8" spans="1:5">
      <c r="A8" s="110" t="s">
        <v>242</v>
      </c>
      <c r="B8" s="111">
        <v>337449163.05000001</v>
      </c>
      <c r="C8" s="111">
        <v>160778355.53999999</v>
      </c>
      <c r="D8" s="111">
        <v>182168206.22999999</v>
      </c>
      <c r="E8" s="112">
        <v>316059312.36000001</v>
      </c>
    </row>
    <row r="9" spans="1:5">
      <c r="A9" s="110" t="s">
        <v>243</v>
      </c>
      <c r="B9" s="111">
        <v>12487386.77</v>
      </c>
      <c r="C9" s="111">
        <v>3701772.4</v>
      </c>
      <c r="D9" s="111">
        <v>5199230.7300000004</v>
      </c>
      <c r="E9" s="112">
        <v>10989928.439999999</v>
      </c>
    </row>
    <row r="10" spans="1:5">
      <c r="A10" s="110" t="s">
        <v>244</v>
      </c>
      <c r="B10" s="111">
        <v>252519638.06999999</v>
      </c>
      <c r="C10" s="111">
        <v>87459250.230000004</v>
      </c>
      <c r="D10" s="111">
        <v>81290853.5</v>
      </c>
      <c r="E10" s="112">
        <v>258688034.80000001</v>
      </c>
    </row>
    <row r="11" spans="1:5" ht="19.5" customHeight="1">
      <c r="A11" s="129" t="s">
        <v>119</v>
      </c>
      <c r="B11" s="130">
        <v>127113473394.63</v>
      </c>
      <c r="C11" s="130">
        <v>13110663630.799999</v>
      </c>
      <c r="D11" s="130">
        <v>13847811679.879999</v>
      </c>
      <c r="E11" s="131">
        <v>126376325345.55</v>
      </c>
    </row>
    <row r="12" spans="1:5">
      <c r="A12" s="110" t="s">
        <v>245</v>
      </c>
      <c r="B12" s="111">
        <v>48551601.659999996</v>
      </c>
      <c r="C12" s="111">
        <v>118.91</v>
      </c>
      <c r="D12" s="111">
        <v>145.69999999999999</v>
      </c>
      <c r="E12" s="112">
        <v>48551574.869999997</v>
      </c>
    </row>
    <row r="13" spans="1:5">
      <c r="A13" s="110" t="s">
        <v>246</v>
      </c>
      <c r="B13" s="111">
        <v>66415073.229999997</v>
      </c>
      <c r="C13" s="111">
        <v>0</v>
      </c>
      <c r="D13" s="111">
        <v>0</v>
      </c>
      <c r="E13" s="112">
        <v>66415073.229999997</v>
      </c>
    </row>
    <row r="14" spans="1:5">
      <c r="A14" s="110" t="s">
        <v>247</v>
      </c>
      <c r="B14" s="111">
        <v>202822339.72</v>
      </c>
      <c r="C14" s="111">
        <v>0</v>
      </c>
      <c r="D14" s="111">
        <v>0</v>
      </c>
      <c r="E14" s="112">
        <v>202822339.72</v>
      </c>
    </row>
    <row r="15" spans="1:5">
      <c r="A15" s="110" t="s">
        <v>248</v>
      </c>
      <c r="B15" s="111">
        <v>19537467.760000002</v>
      </c>
      <c r="C15" s="111">
        <v>0</v>
      </c>
      <c r="D15" s="111">
        <v>0</v>
      </c>
      <c r="E15" s="112">
        <v>19537467.760000002</v>
      </c>
    </row>
    <row r="16" spans="1:5">
      <c r="A16" s="110" t="s">
        <v>249</v>
      </c>
      <c r="B16" s="111">
        <v>395616860.98000002</v>
      </c>
      <c r="C16" s="111">
        <v>0</v>
      </c>
      <c r="D16" s="111">
        <v>403169.15</v>
      </c>
      <c r="E16" s="112">
        <v>395213691.82999998</v>
      </c>
    </row>
    <row r="17" spans="1:5">
      <c r="A17" s="110" t="s">
        <v>250</v>
      </c>
      <c r="B17" s="111">
        <v>1069745052.03</v>
      </c>
      <c r="C17" s="111">
        <v>0</v>
      </c>
      <c r="D17" s="111">
        <v>8517717.0500000007</v>
      </c>
      <c r="E17" s="112">
        <v>1061227334.98</v>
      </c>
    </row>
    <row r="18" spans="1:5">
      <c r="A18" s="110" t="s">
        <v>251</v>
      </c>
      <c r="B18" s="111">
        <v>430407714.81</v>
      </c>
      <c r="C18" s="111">
        <v>37392.61</v>
      </c>
      <c r="D18" s="111">
        <v>12534537.470000001</v>
      </c>
      <c r="E18" s="112">
        <v>417910569.94999999</v>
      </c>
    </row>
    <row r="19" spans="1:5">
      <c r="A19" s="110" t="s">
        <v>252</v>
      </c>
      <c r="B19" s="111">
        <v>7660968233.0699997</v>
      </c>
      <c r="C19" s="111">
        <v>0</v>
      </c>
      <c r="D19" s="111">
        <v>5137564607.04</v>
      </c>
      <c r="E19" s="112">
        <v>2523403626.0300002</v>
      </c>
    </row>
    <row r="20" spans="1:5">
      <c r="A20" s="110" t="s">
        <v>253</v>
      </c>
      <c r="B20" s="111">
        <v>40905021528.089996</v>
      </c>
      <c r="C20" s="111">
        <v>321654882.88</v>
      </c>
      <c r="D20" s="111">
        <v>236909585.77000001</v>
      </c>
      <c r="E20" s="112">
        <v>40989766825.199997</v>
      </c>
    </row>
    <row r="21" spans="1:5">
      <c r="A21" s="110" t="s">
        <v>254</v>
      </c>
      <c r="B21" s="111">
        <v>722681508.05999994</v>
      </c>
      <c r="C21" s="111">
        <v>0</v>
      </c>
      <c r="D21" s="111">
        <v>4812943.8600000003</v>
      </c>
      <c r="E21" s="112">
        <v>717868564.20000005</v>
      </c>
    </row>
    <row r="22" spans="1:5">
      <c r="A22" s="110" t="s">
        <v>255</v>
      </c>
      <c r="B22" s="111">
        <v>7125029.9199999999</v>
      </c>
      <c r="C22" s="111">
        <v>51516718.700000003</v>
      </c>
      <c r="D22" s="111">
        <v>6169584.7000000002</v>
      </c>
      <c r="E22" s="112">
        <v>52472163.920000002</v>
      </c>
    </row>
    <row r="23" spans="1:5">
      <c r="A23" s="110" t="s">
        <v>256</v>
      </c>
      <c r="B23" s="111">
        <v>123325804.31</v>
      </c>
      <c r="C23" s="111">
        <v>2622.11</v>
      </c>
      <c r="D23" s="111">
        <v>0</v>
      </c>
      <c r="E23" s="112">
        <v>123328426.42</v>
      </c>
    </row>
    <row r="24" spans="1:5">
      <c r="A24" s="110" t="s">
        <v>257</v>
      </c>
      <c r="B24" s="111">
        <v>0.38</v>
      </c>
      <c r="C24" s="111">
        <v>0</v>
      </c>
      <c r="D24" s="111">
        <v>0</v>
      </c>
      <c r="E24" s="112">
        <v>0.38</v>
      </c>
    </row>
    <row r="25" spans="1:5">
      <c r="A25" s="110" t="s">
        <v>897</v>
      </c>
      <c r="B25" s="111">
        <v>0</v>
      </c>
      <c r="C25" s="111">
        <v>1109808.8400000001</v>
      </c>
      <c r="D25" s="111">
        <v>1109808.8400000001</v>
      </c>
      <c r="E25" s="112">
        <v>0</v>
      </c>
    </row>
    <row r="26" spans="1:5">
      <c r="A26" s="110" t="s">
        <v>258</v>
      </c>
      <c r="B26" s="111">
        <v>2875290.27</v>
      </c>
      <c r="C26" s="111">
        <v>12517821.5</v>
      </c>
      <c r="D26" s="111">
        <v>0</v>
      </c>
      <c r="E26" s="112">
        <v>15393111.77</v>
      </c>
    </row>
    <row r="27" spans="1:5">
      <c r="A27" s="110" t="s">
        <v>259</v>
      </c>
      <c r="B27" s="111">
        <v>580091.84</v>
      </c>
      <c r="C27" s="111">
        <v>0</v>
      </c>
      <c r="D27" s="111">
        <v>0</v>
      </c>
      <c r="E27" s="112">
        <v>580091.84</v>
      </c>
    </row>
    <row r="28" spans="1:5">
      <c r="A28" s="110" t="s">
        <v>260</v>
      </c>
      <c r="B28" s="111">
        <v>4261049.8600000003</v>
      </c>
      <c r="C28" s="111">
        <v>0</v>
      </c>
      <c r="D28" s="111">
        <v>0</v>
      </c>
      <c r="E28" s="112">
        <v>4261049.8600000003</v>
      </c>
    </row>
    <row r="29" spans="1:5">
      <c r="A29" s="110" t="s">
        <v>261</v>
      </c>
      <c r="B29" s="111">
        <v>31161919.530000001</v>
      </c>
      <c r="C29" s="111">
        <v>22090.85</v>
      </c>
      <c r="D29" s="111">
        <v>0</v>
      </c>
      <c r="E29" s="112">
        <v>31184010.379999999</v>
      </c>
    </row>
    <row r="30" spans="1:5">
      <c r="A30" s="110" t="s">
        <v>262</v>
      </c>
      <c r="B30" s="111">
        <v>86370758.909999996</v>
      </c>
      <c r="C30" s="111">
        <v>0</v>
      </c>
      <c r="D30" s="111">
        <v>476263.73</v>
      </c>
      <c r="E30" s="112">
        <v>85894495.180000007</v>
      </c>
    </row>
    <row r="31" spans="1:5">
      <c r="A31" s="110" t="s">
        <v>263</v>
      </c>
      <c r="B31" s="111">
        <v>89551972.810000002</v>
      </c>
      <c r="C31" s="111">
        <v>0</v>
      </c>
      <c r="D31" s="111">
        <v>81639.16</v>
      </c>
      <c r="E31" s="112">
        <v>89470333.650000006</v>
      </c>
    </row>
    <row r="32" spans="1:5">
      <c r="A32" s="110" t="s">
        <v>264</v>
      </c>
      <c r="B32" s="111">
        <v>157360451.43000001</v>
      </c>
      <c r="C32" s="111">
        <v>0</v>
      </c>
      <c r="D32" s="111">
        <v>0</v>
      </c>
      <c r="E32" s="112">
        <v>157360451.43000001</v>
      </c>
    </row>
    <row r="33" spans="1:5">
      <c r="A33" s="110" t="s">
        <v>265</v>
      </c>
      <c r="B33" s="111">
        <v>13482209036.73</v>
      </c>
      <c r="C33" s="111">
        <v>1149614979.3399999</v>
      </c>
      <c r="D33" s="111">
        <v>177022840.88</v>
      </c>
      <c r="E33" s="112">
        <v>14454801175.190001</v>
      </c>
    </row>
    <row r="34" spans="1:5">
      <c r="A34" s="110" t="s">
        <v>266</v>
      </c>
      <c r="B34" s="111">
        <v>3216055657.7800002</v>
      </c>
      <c r="C34" s="111">
        <v>122338461.5</v>
      </c>
      <c r="D34" s="111">
        <v>15000000</v>
      </c>
      <c r="E34" s="112">
        <v>3323394119.2800002</v>
      </c>
    </row>
    <row r="35" spans="1:5">
      <c r="A35" s="110" t="s">
        <v>267</v>
      </c>
      <c r="B35" s="111">
        <v>35075133.340000004</v>
      </c>
      <c r="C35" s="111">
        <v>18244503.66</v>
      </c>
      <c r="D35" s="111">
        <v>9731425.5099999998</v>
      </c>
      <c r="E35" s="112">
        <v>43588211.490000002</v>
      </c>
    </row>
    <row r="36" spans="1:5">
      <c r="A36" s="110" t="s">
        <v>268</v>
      </c>
      <c r="B36" s="111">
        <v>1058050301.75</v>
      </c>
      <c r="C36" s="111">
        <v>2233000000</v>
      </c>
      <c r="D36" s="111">
        <v>1850000000</v>
      </c>
      <c r="E36" s="112">
        <v>1441050301.75</v>
      </c>
    </row>
    <row r="37" spans="1:5">
      <c r="A37" s="110" t="s">
        <v>269</v>
      </c>
      <c r="B37" s="111">
        <v>173535026.16999999</v>
      </c>
      <c r="C37" s="111">
        <v>2000000</v>
      </c>
      <c r="D37" s="111">
        <v>5000000</v>
      </c>
      <c r="E37" s="112">
        <v>170535026.16999999</v>
      </c>
    </row>
    <row r="38" spans="1:5">
      <c r="A38" s="110" t="s">
        <v>270</v>
      </c>
      <c r="B38" s="111">
        <v>212126309.06</v>
      </c>
      <c r="C38" s="111">
        <v>0</v>
      </c>
      <c r="D38" s="111">
        <v>0</v>
      </c>
      <c r="E38" s="112">
        <v>212126309.06</v>
      </c>
    </row>
    <row r="39" spans="1:5">
      <c r="A39" s="110" t="s">
        <v>271</v>
      </c>
      <c r="B39" s="111">
        <v>5533239.1600000001</v>
      </c>
      <c r="C39" s="111">
        <v>0</v>
      </c>
      <c r="D39" s="111">
        <v>0</v>
      </c>
      <c r="E39" s="112">
        <v>5533239.1600000001</v>
      </c>
    </row>
    <row r="40" spans="1:5">
      <c r="A40" s="110" t="s">
        <v>272</v>
      </c>
      <c r="B40" s="111">
        <v>10715595.57</v>
      </c>
      <c r="C40" s="111">
        <v>0</v>
      </c>
      <c r="D40" s="111">
        <v>339555</v>
      </c>
      <c r="E40" s="112">
        <v>10376040.57</v>
      </c>
    </row>
    <row r="41" spans="1:5">
      <c r="A41" s="110" t="s">
        <v>273</v>
      </c>
      <c r="B41" s="111">
        <v>114977.78</v>
      </c>
      <c r="C41" s="111">
        <v>0</v>
      </c>
      <c r="D41" s="111">
        <v>0</v>
      </c>
      <c r="E41" s="112">
        <v>114977.78</v>
      </c>
    </row>
    <row r="42" spans="1:5">
      <c r="A42" s="110" t="s">
        <v>274</v>
      </c>
      <c r="B42" s="111">
        <v>9351877.2100000009</v>
      </c>
      <c r="C42" s="111">
        <v>0</v>
      </c>
      <c r="D42" s="111">
        <v>0</v>
      </c>
      <c r="E42" s="112">
        <v>9351877.2100000009</v>
      </c>
    </row>
    <row r="43" spans="1:5">
      <c r="A43" s="110" t="s">
        <v>275</v>
      </c>
      <c r="B43" s="111">
        <v>22030771.699999999</v>
      </c>
      <c r="C43" s="111">
        <v>7198952.6299999999</v>
      </c>
      <c r="D43" s="111">
        <v>4443091.01</v>
      </c>
      <c r="E43" s="112">
        <v>24786633.32</v>
      </c>
    </row>
    <row r="44" spans="1:5">
      <c r="A44" s="110" t="s">
        <v>276</v>
      </c>
      <c r="B44" s="111">
        <v>10474703404.58</v>
      </c>
      <c r="C44" s="111">
        <v>4486768545.2200003</v>
      </c>
      <c r="D44" s="111">
        <v>4903107574.2799997</v>
      </c>
      <c r="E44" s="112">
        <v>10058364375.52</v>
      </c>
    </row>
    <row r="45" spans="1:5">
      <c r="A45" s="110" t="s">
        <v>278</v>
      </c>
      <c r="B45" s="111">
        <v>69083043.390000001</v>
      </c>
      <c r="C45" s="111">
        <v>62672000</v>
      </c>
      <c r="D45" s="111">
        <v>24309155.66</v>
      </c>
      <c r="E45" s="112">
        <v>107445887.73</v>
      </c>
    </row>
    <row r="46" spans="1:5">
      <c r="A46" s="110" t="s">
        <v>279</v>
      </c>
      <c r="B46" s="111">
        <v>2684572208.1999998</v>
      </c>
      <c r="C46" s="111">
        <v>16577209.67</v>
      </c>
      <c r="D46" s="111">
        <v>54697144.409999996</v>
      </c>
      <c r="E46" s="112">
        <v>2646452273.46</v>
      </c>
    </row>
    <row r="47" spans="1:5">
      <c r="A47" s="110" t="s">
        <v>280</v>
      </c>
      <c r="B47" s="111">
        <v>302841.28999999998</v>
      </c>
      <c r="C47" s="111">
        <v>0</v>
      </c>
      <c r="D47" s="111">
        <v>112032.27</v>
      </c>
      <c r="E47" s="112">
        <v>190809.02</v>
      </c>
    </row>
    <row r="48" spans="1:5">
      <c r="A48" s="110" t="s">
        <v>281</v>
      </c>
      <c r="B48" s="111">
        <v>32251980.949999999</v>
      </c>
      <c r="C48" s="111">
        <v>0</v>
      </c>
      <c r="D48" s="111">
        <v>0</v>
      </c>
      <c r="E48" s="112">
        <v>32251980.949999999</v>
      </c>
    </row>
    <row r="49" spans="1:5">
      <c r="A49" s="110" t="s">
        <v>282</v>
      </c>
      <c r="B49" s="111">
        <v>2277470.81</v>
      </c>
      <c r="C49" s="111">
        <v>0</v>
      </c>
      <c r="D49" s="111">
        <v>0</v>
      </c>
      <c r="E49" s="112">
        <v>2277470.81</v>
      </c>
    </row>
    <row r="50" spans="1:5">
      <c r="A50" s="110" t="s">
        <v>283</v>
      </c>
      <c r="B50" s="111">
        <v>2760879.78</v>
      </c>
      <c r="C50" s="111">
        <v>103753.74</v>
      </c>
      <c r="D50" s="111">
        <v>123902.55</v>
      </c>
      <c r="E50" s="112">
        <v>2740730.97</v>
      </c>
    </row>
    <row r="51" spans="1:5">
      <c r="A51" s="110" t="s">
        <v>284</v>
      </c>
      <c r="B51" s="111">
        <v>567639271.29999995</v>
      </c>
      <c r="C51" s="111">
        <v>2625440.17</v>
      </c>
      <c r="D51" s="111">
        <v>6238868.8399999999</v>
      </c>
      <c r="E51" s="112">
        <v>564025842.63</v>
      </c>
    </row>
    <row r="52" spans="1:5">
      <c r="A52" s="110" t="s">
        <v>285</v>
      </c>
      <c r="B52" s="111">
        <v>421014842.44999999</v>
      </c>
      <c r="C52" s="111">
        <v>0</v>
      </c>
      <c r="D52" s="111">
        <v>32444171.199999999</v>
      </c>
      <c r="E52" s="112">
        <v>388570671.25</v>
      </c>
    </row>
    <row r="53" spans="1:5">
      <c r="A53" s="110" t="s">
        <v>286</v>
      </c>
      <c r="B53" s="111">
        <v>107843732</v>
      </c>
      <c r="C53" s="111">
        <v>0</v>
      </c>
      <c r="D53" s="111">
        <v>0</v>
      </c>
      <c r="E53" s="112">
        <v>107843732</v>
      </c>
    </row>
    <row r="54" spans="1:5">
      <c r="A54" s="110" t="s">
        <v>287</v>
      </c>
      <c r="B54" s="111">
        <v>821259028.40999997</v>
      </c>
      <c r="C54" s="111">
        <v>73597.38</v>
      </c>
      <c r="D54" s="111">
        <v>3411733.05</v>
      </c>
      <c r="E54" s="112">
        <v>817920892.74000001</v>
      </c>
    </row>
    <row r="55" spans="1:5">
      <c r="A55" s="110" t="s">
        <v>288</v>
      </c>
      <c r="B55" s="111">
        <v>16615136.32</v>
      </c>
      <c r="C55" s="111">
        <v>21659.35</v>
      </c>
      <c r="D55" s="111">
        <v>114518.18</v>
      </c>
      <c r="E55" s="112">
        <v>16522277.49</v>
      </c>
    </row>
    <row r="56" spans="1:5">
      <c r="A56" s="110" t="s">
        <v>289</v>
      </c>
      <c r="B56" s="111">
        <v>787408.73</v>
      </c>
      <c r="C56" s="111">
        <v>0</v>
      </c>
      <c r="D56" s="111">
        <v>0</v>
      </c>
      <c r="E56" s="112">
        <v>787408.73</v>
      </c>
    </row>
    <row r="57" spans="1:5">
      <c r="A57" s="110" t="s">
        <v>290</v>
      </c>
      <c r="B57" s="111">
        <v>31633918.120000001</v>
      </c>
      <c r="C57" s="111">
        <v>333131472.94</v>
      </c>
      <c r="D57" s="111">
        <v>9138579.4000000004</v>
      </c>
      <c r="E57" s="112">
        <v>355626811.66000003</v>
      </c>
    </row>
    <row r="58" spans="1:5">
      <c r="A58" s="110" t="s">
        <v>723</v>
      </c>
      <c r="B58" s="111">
        <v>12979997.880000001</v>
      </c>
      <c r="C58" s="111">
        <v>6863473.4900000002</v>
      </c>
      <c r="D58" s="111">
        <v>0</v>
      </c>
      <c r="E58" s="112">
        <v>19843471.370000001</v>
      </c>
    </row>
    <row r="59" spans="1:5">
      <c r="A59" s="110" t="s">
        <v>724</v>
      </c>
      <c r="B59" s="111">
        <v>909376349.17999995</v>
      </c>
      <c r="C59" s="111">
        <v>795160934.04999995</v>
      </c>
      <c r="D59" s="111">
        <v>0</v>
      </c>
      <c r="E59" s="112">
        <v>1704537283.23</v>
      </c>
    </row>
    <row r="60" spans="1:5">
      <c r="A60" s="110" t="s">
        <v>291</v>
      </c>
      <c r="B60" s="111">
        <v>82727389.099999994</v>
      </c>
      <c r="C60" s="111">
        <v>0</v>
      </c>
      <c r="D60" s="111">
        <v>47339.05</v>
      </c>
      <c r="E60" s="112">
        <v>82680050.049999997</v>
      </c>
    </row>
    <row r="61" spans="1:5">
      <c r="A61" s="110" t="s">
        <v>292</v>
      </c>
      <c r="B61" s="111">
        <v>2537609.5499999998</v>
      </c>
      <c r="C61" s="111">
        <v>2537609.5499999998</v>
      </c>
      <c r="D61" s="111">
        <v>0</v>
      </c>
      <c r="E61" s="112">
        <v>5075219.0999999996</v>
      </c>
    </row>
    <row r="62" spans="1:5">
      <c r="A62" s="110" t="s">
        <v>293</v>
      </c>
      <c r="B62" s="111">
        <v>782843761.38999999</v>
      </c>
      <c r="C62" s="111">
        <v>2008322903.52</v>
      </c>
      <c r="D62" s="111">
        <v>1184589200.79</v>
      </c>
      <c r="E62" s="112">
        <v>1606577464.1199999</v>
      </c>
    </row>
    <row r="63" spans="1:5">
      <c r="A63" s="110" t="s">
        <v>294</v>
      </c>
      <c r="B63" s="111">
        <v>1674215002.6199999</v>
      </c>
      <c r="C63" s="111">
        <v>28552934.27</v>
      </c>
      <c r="D63" s="111">
        <v>192994.75</v>
      </c>
      <c r="E63" s="112">
        <v>1702574942.1400001</v>
      </c>
    </row>
    <row r="64" spans="1:5">
      <c r="A64" s="110" t="s">
        <v>295</v>
      </c>
      <c r="B64" s="111">
        <v>377100924.06999999</v>
      </c>
      <c r="C64" s="111">
        <v>0</v>
      </c>
      <c r="D64" s="111">
        <v>329520.40000000002</v>
      </c>
      <c r="E64" s="112">
        <v>376771403.67000002</v>
      </c>
    </row>
    <row r="65" spans="1:5">
      <c r="A65" s="110" t="s">
        <v>296</v>
      </c>
      <c r="B65" s="111">
        <v>1928413.68</v>
      </c>
      <c r="C65" s="111">
        <v>20248858.48</v>
      </c>
      <c r="D65" s="111">
        <v>20379095.239999998</v>
      </c>
      <c r="E65" s="112">
        <v>1798176.92</v>
      </c>
    </row>
    <row r="66" spans="1:5">
      <c r="A66" s="110" t="s">
        <v>297</v>
      </c>
      <c r="B66" s="111">
        <v>38352045.310000002</v>
      </c>
      <c r="C66" s="111">
        <v>0</v>
      </c>
      <c r="D66" s="111">
        <v>4021000.4</v>
      </c>
      <c r="E66" s="112">
        <v>34331044.909999996</v>
      </c>
    </row>
    <row r="67" spans="1:5">
      <c r="A67" s="110" t="s">
        <v>298</v>
      </c>
      <c r="B67" s="111">
        <v>4408733977</v>
      </c>
      <c r="C67" s="111">
        <v>0</v>
      </c>
      <c r="D67" s="111">
        <v>0</v>
      </c>
      <c r="E67" s="112">
        <v>4408733977</v>
      </c>
    </row>
    <row r="68" spans="1:5">
      <c r="A68" s="110" t="s">
        <v>720</v>
      </c>
      <c r="B68" s="111">
        <v>69801567.129999995</v>
      </c>
      <c r="C68" s="111">
        <v>0</v>
      </c>
      <c r="D68" s="111">
        <v>95873.600000000006</v>
      </c>
      <c r="E68" s="112">
        <v>69705693.530000001</v>
      </c>
    </row>
    <row r="69" spans="1:5">
      <c r="A69" s="110" t="s">
        <v>637</v>
      </c>
      <c r="B69" s="111">
        <v>36491534.310000002</v>
      </c>
      <c r="C69" s="111">
        <v>30000000</v>
      </c>
      <c r="D69" s="111">
        <v>44382813.960000001</v>
      </c>
      <c r="E69" s="112">
        <v>22108720.350000001</v>
      </c>
    </row>
    <row r="70" spans="1:5">
      <c r="A70" s="110" t="s">
        <v>741</v>
      </c>
      <c r="B70" s="111">
        <v>321911780</v>
      </c>
      <c r="C70" s="111">
        <v>0</v>
      </c>
      <c r="D70" s="111">
        <v>0</v>
      </c>
      <c r="E70" s="112">
        <v>321911780</v>
      </c>
    </row>
    <row r="71" spans="1:5">
      <c r="A71" s="110" t="s">
        <v>870</v>
      </c>
      <c r="B71" s="111">
        <v>14150000</v>
      </c>
      <c r="C71" s="111">
        <v>0</v>
      </c>
      <c r="D71" s="111">
        <v>5000000</v>
      </c>
      <c r="E71" s="112">
        <v>9150000</v>
      </c>
    </row>
    <row r="72" spans="1:5">
      <c r="A72" s="110" t="s">
        <v>872</v>
      </c>
      <c r="B72" s="111">
        <v>5305360.91</v>
      </c>
      <c r="C72" s="111">
        <v>171007112.96000001</v>
      </c>
      <c r="D72" s="111">
        <v>4666817.82</v>
      </c>
      <c r="E72" s="112">
        <v>171645656.05000001</v>
      </c>
    </row>
    <row r="73" spans="1:5">
      <c r="A73" s="110" t="s">
        <v>904</v>
      </c>
      <c r="B73" s="111">
        <v>0</v>
      </c>
      <c r="C73" s="111">
        <v>30000000</v>
      </c>
      <c r="D73" s="111">
        <v>0</v>
      </c>
      <c r="E73" s="112">
        <v>30000000</v>
      </c>
    </row>
    <row r="74" spans="1:5">
      <c r="A74" s="110" t="s">
        <v>878</v>
      </c>
      <c r="B74" s="111">
        <v>31000000000</v>
      </c>
      <c r="C74" s="111">
        <v>181966425.25</v>
      </c>
      <c r="D74" s="111">
        <v>9707676</v>
      </c>
      <c r="E74" s="112">
        <v>31172258749.25</v>
      </c>
    </row>
    <row r="75" spans="1:5">
      <c r="A75" s="110" t="s">
        <v>892</v>
      </c>
      <c r="B75" s="111">
        <v>0</v>
      </c>
      <c r="C75" s="111">
        <v>1014447721.7</v>
      </c>
      <c r="D75" s="111">
        <v>63329467.939999998</v>
      </c>
      <c r="E75" s="112">
        <v>951118253.75999999</v>
      </c>
    </row>
    <row r="76" spans="1:5">
      <c r="A76" s="110" t="s">
        <v>879</v>
      </c>
      <c r="B76" s="111">
        <v>470000000</v>
      </c>
      <c r="C76" s="111">
        <v>321997.88</v>
      </c>
      <c r="D76" s="111">
        <v>783639.98</v>
      </c>
      <c r="E76" s="112">
        <v>469538357.89999998</v>
      </c>
    </row>
    <row r="77" spans="1:5">
      <c r="A77" s="110" t="s">
        <v>880</v>
      </c>
      <c r="B77" s="111">
        <v>1000000000</v>
      </c>
      <c r="C77" s="111">
        <v>0</v>
      </c>
      <c r="D77" s="111">
        <v>0</v>
      </c>
      <c r="E77" s="112">
        <v>1000000000</v>
      </c>
    </row>
    <row r="78" spans="1:5">
      <c r="A78" s="110" t="s">
        <v>881</v>
      </c>
      <c r="B78" s="111">
        <v>30000000</v>
      </c>
      <c r="C78" s="111">
        <v>0</v>
      </c>
      <c r="D78" s="111">
        <v>0</v>
      </c>
      <c r="E78" s="112">
        <v>30000000</v>
      </c>
    </row>
    <row r="79" spans="1:5">
      <c r="A79" s="110" t="s">
        <v>299</v>
      </c>
      <c r="B79" s="111">
        <v>100561.75</v>
      </c>
      <c r="C79" s="111">
        <v>0</v>
      </c>
      <c r="D79" s="111">
        <v>0</v>
      </c>
      <c r="E79" s="112">
        <v>100561.75</v>
      </c>
    </row>
    <row r="80" spans="1:5">
      <c r="A80" s="110" t="s">
        <v>300</v>
      </c>
      <c r="B80" s="111">
        <v>105142463.41</v>
      </c>
      <c r="C80" s="111">
        <v>0</v>
      </c>
      <c r="D80" s="111">
        <v>433918.09</v>
      </c>
      <c r="E80" s="112">
        <v>104708545.31999999</v>
      </c>
    </row>
    <row r="81" spans="1:5">
      <c r="A81" s="110" t="s">
        <v>301</v>
      </c>
      <c r="B81" s="111">
        <v>287851816.08999997</v>
      </c>
      <c r="C81" s="111">
        <v>1627.65</v>
      </c>
      <c r="D81" s="111">
        <v>6037727.1500000004</v>
      </c>
      <c r="E81" s="112">
        <v>281815716.58999997</v>
      </c>
    </row>
    <row r="82" spans="1:5" ht="19.5" customHeight="1">
      <c r="A82" s="129" t="s">
        <v>120</v>
      </c>
      <c r="B82" s="130">
        <v>1265589064.8099999</v>
      </c>
      <c r="C82" s="130">
        <v>95174155.790000007</v>
      </c>
      <c r="D82" s="130">
        <v>831524101.32000005</v>
      </c>
      <c r="E82" s="131">
        <v>529239119.27999997</v>
      </c>
    </row>
    <row r="83" spans="1:5">
      <c r="A83" s="110" t="s">
        <v>302</v>
      </c>
      <c r="B83" s="111">
        <v>115586525.7</v>
      </c>
      <c r="C83" s="111">
        <v>95173191.340000004</v>
      </c>
      <c r="D83" s="111">
        <v>81524101.319999993</v>
      </c>
      <c r="E83" s="112">
        <v>129235615.72</v>
      </c>
    </row>
    <row r="84" spans="1:5">
      <c r="A84" s="110" t="s">
        <v>303</v>
      </c>
      <c r="B84" s="111">
        <v>750001592.29999995</v>
      </c>
      <c r="C84" s="111">
        <v>212.31</v>
      </c>
      <c r="D84" s="111">
        <v>750000000</v>
      </c>
      <c r="E84" s="112">
        <v>1804.61</v>
      </c>
    </row>
    <row r="85" spans="1:5">
      <c r="A85" s="110" t="s">
        <v>304</v>
      </c>
      <c r="B85" s="111">
        <v>400000946.81</v>
      </c>
      <c r="C85" s="111">
        <v>752.14</v>
      </c>
      <c r="D85" s="111">
        <v>0</v>
      </c>
      <c r="E85" s="112">
        <v>400001698.94999999</v>
      </c>
    </row>
    <row r="86" spans="1:5" ht="21.5" customHeight="1">
      <c r="A86" s="129" t="s">
        <v>121</v>
      </c>
      <c r="B86" s="130">
        <v>645807302.94000006</v>
      </c>
      <c r="C86" s="130">
        <v>3902504875.1500001</v>
      </c>
      <c r="D86" s="130">
        <v>3992166213.21</v>
      </c>
      <c r="E86" s="131">
        <v>556145964.88</v>
      </c>
    </row>
    <row r="87" spans="1:5">
      <c r="A87" s="110" t="s">
        <v>305</v>
      </c>
      <c r="B87" s="111">
        <v>83480433.719999999</v>
      </c>
      <c r="C87" s="111">
        <v>1061827985.59</v>
      </c>
      <c r="D87" s="111">
        <v>900331716.89999998</v>
      </c>
      <c r="E87" s="112">
        <v>244976702.41</v>
      </c>
    </row>
    <row r="88" spans="1:5">
      <c r="A88" s="110" t="s">
        <v>306</v>
      </c>
      <c r="B88" s="111">
        <v>19166137.010000002</v>
      </c>
      <c r="C88" s="111">
        <v>1576121.36</v>
      </c>
      <c r="D88" s="111">
        <v>1766803.96</v>
      </c>
      <c r="E88" s="112">
        <v>18975454.41</v>
      </c>
    </row>
    <row r="89" spans="1:5">
      <c r="A89" s="110" t="s">
        <v>307</v>
      </c>
      <c r="B89" s="111">
        <v>13037368.58</v>
      </c>
      <c r="C89" s="111">
        <v>0</v>
      </c>
      <c r="D89" s="111">
        <v>0</v>
      </c>
      <c r="E89" s="112">
        <v>13037368.58</v>
      </c>
    </row>
    <row r="90" spans="1:5">
      <c r="A90" s="110" t="s">
        <v>308</v>
      </c>
      <c r="B90" s="111">
        <v>204672955.66999999</v>
      </c>
      <c r="C90" s="111">
        <v>47452846.649999999</v>
      </c>
      <c r="D90" s="111">
        <v>72971397.400000006</v>
      </c>
      <c r="E90" s="112">
        <v>179154404.91999999</v>
      </c>
    </row>
    <row r="91" spans="1:5">
      <c r="A91" s="110" t="s">
        <v>744</v>
      </c>
      <c r="B91" s="111">
        <v>325450407.95999998</v>
      </c>
      <c r="C91" s="111">
        <v>2791647921.5500002</v>
      </c>
      <c r="D91" s="111">
        <v>3017096294.9499998</v>
      </c>
      <c r="E91" s="112">
        <v>100002034.56</v>
      </c>
    </row>
    <row r="92" spans="1:5" ht="23.5" customHeight="1">
      <c r="A92" s="129" t="s">
        <v>122</v>
      </c>
      <c r="B92" s="130">
        <v>2765.24</v>
      </c>
      <c r="C92" s="130">
        <v>0</v>
      </c>
      <c r="D92" s="130">
        <v>0</v>
      </c>
      <c r="E92" s="131">
        <v>2765.24</v>
      </c>
    </row>
    <row r="93" spans="1:5">
      <c r="A93" s="110" t="s">
        <v>309</v>
      </c>
      <c r="B93" s="111">
        <v>2765.24</v>
      </c>
      <c r="C93" s="111">
        <v>0</v>
      </c>
      <c r="D93" s="111">
        <v>0</v>
      </c>
      <c r="E93" s="112">
        <v>2765.24</v>
      </c>
    </row>
    <row r="94" spans="1:5" ht="22.5" customHeight="1">
      <c r="A94" s="129" t="s">
        <v>123</v>
      </c>
      <c r="B94" s="130">
        <v>26438991403.439999</v>
      </c>
      <c r="C94" s="130">
        <v>32022280277.459999</v>
      </c>
      <c r="D94" s="130">
        <v>23576348232.610001</v>
      </c>
      <c r="E94" s="131">
        <v>34884923448.290001</v>
      </c>
    </row>
    <row r="95" spans="1:5">
      <c r="A95" s="110" t="s">
        <v>310</v>
      </c>
      <c r="B95" s="111">
        <v>676987371.75999999</v>
      </c>
      <c r="C95" s="111">
        <v>1768604028.47</v>
      </c>
      <c r="D95" s="111">
        <v>1595439964.1900001</v>
      </c>
      <c r="E95" s="112">
        <v>850151436.03999996</v>
      </c>
    </row>
    <row r="96" spans="1:5">
      <c r="A96" s="110" t="s">
        <v>311</v>
      </c>
      <c r="B96" s="111">
        <v>564116933.54999995</v>
      </c>
      <c r="C96" s="111">
        <v>112825728.16</v>
      </c>
      <c r="D96" s="111">
        <v>18450569.489999998</v>
      </c>
      <c r="E96" s="112">
        <v>658492092.22000003</v>
      </c>
    </row>
    <row r="97" spans="1:5">
      <c r="A97" s="110" t="s">
        <v>312</v>
      </c>
      <c r="B97" s="111">
        <v>365219155.60000002</v>
      </c>
      <c r="C97" s="111">
        <v>0</v>
      </c>
      <c r="D97" s="111">
        <v>0</v>
      </c>
      <c r="E97" s="112">
        <v>365219155.60000002</v>
      </c>
    </row>
    <row r="98" spans="1:5">
      <c r="A98" s="110" t="s">
        <v>313</v>
      </c>
      <c r="B98" s="111">
        <v>0</v>
      </c>
      <c r="C98" s="111">
        <v>12815000000</v>
      </c>
      <c r="D98" s="111">
        <v>9200295605.1299992</v>
      </c>
      <c r="E98" s="112">
        <v>3614704394.8699999</v>
      </c>
    </row>
    <row r="99" spans="1:5">
      <c r="A99" s="110" t="s">
        <v>314</v>
      </c>
      <c r="B99" s="111">
        <v>122597844.59999999</v>
      </c>
      <c r="C99" s="111">
        <v>4025866120.4499998</v>
      </c>
      <c r="D99" s="111">
        <v>3846728420.1599998</v>
      </c>
      <c r="E99" s="112">
        <v>301735544.88999999</v>
      </c>
    </row>
    <row r="100" spans="1:5">
      <c r="A100" s="110" t="s">
        <v>315</v>
      </c>
      <c r="B100" s="111">
        <v>10611177619.75</v>
      </c>
      <c r="C100" s="111">
        <v>6427027122.7200003</v>
      </c>
      <c r="D100" s="111">
        <v>2462743404</v>
      </c>
      <c r="E100" s="112">
        <v>14575461338.469999</v>
      </c>
    </row>
    <row r="101" spans="1:5">
      <c r="A101" s="110" t="s">
        <v>316</v>
      </c>
      <c r="B101" s="111">
        <v>2126990021.6700001</v>
      </c>
      <c r="C101" s="111">
        <v>4720883818.3900003</v>
      </c>
      <c r="D101" s="111">
        <v>6141916840.7799997</v>
      </c>
      <c r="E101" s="112">
        <v>705956999.27999997</v>
      </c>
    </row>
    <row r="102" spans="1:5">
      <c r="A102" s="110" t="s">
        <v>277</v>
      </c>
      <c r="B102" s="111">
        <v>8455862.7300000004</v>
      </c>
      <c r="C102" s="111">
        <v>0</v>
      </c>
      <c r="D102" s="111">
        <v>8427716.6899999995</v>
      </c>
      <c r="E102" s="112">
        <v>28146.04</v>
      </c>
    </row>
    <row r="103" spans="1:5">
      <c r="A103" s="110" t="s">
        <v>317</v>
      </c>
      <c r="B103" s="111">
        <v>11800886157.43</v>
      </c>
      <c r="C103" s="111">
        <v>2049343651.53</v>
      </c>
      <c r="D103" s="111">
        <v>299345712.17000002</v>
      </c>
      <c r="E103" s="112">
        <v>13550884096.790001</v>
      </c>
    </row>
    <row r="104" spans="1:5">
      <c r="A104" s="110" t="s">
        <v>725</v>
      </c>
      <c r="B104" s="111">
        <v>162560436.34999999</v>
      </c>
      <c r="C104" s="111">
        <v>102729807.73999999</v>
      </c>
      <c r="D104" s="111">
        <v>3000000</v>
      </c>
      <c r="E104" s="112">
        <v>262290244.09</v>
      </c>
    </row>
    <row r="105" spans="1:5" ht="21">
      <c r="A105" s="129" t="s">
        <v>124</v>
      </c>
      <c r="B105" s="130">
        <v>240829772.19999999</v>
      </c>
      <c r="C105" s="130">
        <v>775438666.35000002</v>
      </c>
      <c r="D105" s="130">
        <v>772690875.62</v>
      </c>
      <c r="E105" s="131">
        <v>243577562.93000001</v>
      </c>
    </row>
    <row r="106" spans="1:5">
      <c r="A106" s="110" t="s">
        <v>318</v>
      </c>
      <c r="B106" s="111">
        <v>18983339.199999999</v>
      </c>
      <c r="C106" s="111">
        <v>3733152.53</v>
      </c>
      <c r="D106" s="111">
        <v>8124084.8300000001</v>
      </c>
      <c r="E106" s="112">
        <v>14592406.9</v>
      </c>
    </row>
    <row r="107" spans="1:5">
      <c r="A107" s="110" t="s">
        <v>726</v>
      </c>
      <c r="B107" s="111">
        <v>68298860.409999996</v>
      </c>
      <c r="C107" s="111">
        <v>25541266.66</v>
      </c>
      <c r="D107" s="111">
        <v>12348058.130000001</v>
      </c>
      <c r="E107" s="112">
        <v>81492068.939999998</v>
      </c>
    </row>
    <row r="108" spans="1:5">
      <c r="A108" s="110" t="s">
        <v>727</v>
      </c>
      <c r="B108" s="111">
        <v>153115468.84</v>
      </c>
      <c r="C108" s="111">
        <v>744931107.15999997</v>
      </c>
      <c r="D108" s="111">
        <v>751786928.90999997</v>
      </c>
      <c r="E108" s="112">
        <v>146259647.09</v>
      </c>
    </row>
    <row r="109" spans="1:5">
      <c r="A109" s="110" t="s">
        <v>729</v>
      </c>
      <c r="B109" s="111">
        <v>432103.75</v>
      </c>
      <c r="C109" s="111">
        <v>1233140</v>
      </c>
      <c r="D109" s="111">
        <v>431803.75</v>
      </c>
      <c r="E109" s="112">
        <v>1233440</v>
      </c>
    </row>
    <row r="110" spans="1:5" ht="20.5" customHeight="1">
      <c r="A110" s="129" t="s">
        <v>125</v>
      </c>
      <c r="B110" s="130">
        <v>428085925.69</v>
      </c>
      <c r="C110" s="130">
        <v>123215124.77</v>
      </c>
      <c r="D110" s="130">
        <v>147100849.75</v>
      </c>
      <c r="E110" s="131">
        <v>404200200.70999998</v>
      </c>
    </row>
    <row r="111" spans="1:5">
      <c r="A111" s="110" t="s">
        <v>319</v>
      </c>
      <c r="B111" s="111">
        <v>10099994.32</v>
      </c>
      <c r="C111" s="111">
        <v>0</v>
      </c>
      <c r="D111" s="111">
        <v>0</v>
      </c>
      <c r="E111" s="112">
        <v>10099994.32</v>
      </c>
    </row>
    <row r="112" spans="1:5">
      <c r="A112" s="110" t="s">
        <v>320</v>
      </c>
      <c r="B112" s="111">
        <v>122689125.92</v>
      </c>
      <c r="C112" s="111">
        <v>76425812.269999996</v>
      </c>
      <c r="D112" s="111">
        <v>80887947.769999996</v>
      </c>
      <c r="E112" s="112">
        <v>118226990.42</v>
      </c>
    </row>
    <row r="113" spans="1:5">
      <c r="A113" s="110" t="s">
        <v>321</v>
      </c>
      <c r="B113" s="111">
        <v>261290853.08000001</v>
      </c>
      <c r="C113" s="111">
        <v>46789312.5</v>
      </c>
      <c r="D113" s="111">
        <v>66212901.979999997</v>
      </c>
      <c r="E113" s="112">
        <v>241867263.59999999</v>
      </c>
    </row>
    <row r="114" spans="1:5">
      <c r="A114" s="110" t="s">
        <v>882</v>
      </c>
      <c r="B114" s="111">
        <v>34005952.369999997</v>
      </c>
      <c r="C114" s="111">
        <v>0</v>
      </c>
      <c r="D114" s="111">
        <v>0</v>
      </c>
      <c r="E114" s="112">
        <v>34005952.369999997</v>
      </c>
    </row>
    <row r="115" spans="1:5" ht="19" customHeight="1">
      <c r="A115" s="129" t="s">
        <v>103</v>
      </c>
      <c r="B115" s="130">
        <v>9548364160.2600002</v>
      </c>
      <c r="C115" s="130">
        <v>80192372417.059998</v>
      </c>
      <c r="D115" s="130">
        <v>79973175732</v>
      </c>
      <c r="E115" s="131">
        <v>9767560845.3199997</v>
      </c>
    </row>
    <row r="116" spans="1:5">
      <c r="A116" s="110" t="s">
        <v>322</v>
      </c>
      <c r="B116" s="111">
        <v>84018250.280000001</v>
      </c>
      <c r="C116" s="111">
        <v>0</v>
      </c>
      <c r="D116" s="111">
        <v>0</v>
      </c>
      <c r="E116" s="112">
        <v>84018250.280000001</v>
      </c>
    </row>
    <row r="117" spans="1:5">
      <c r="A117" s="110" t="s">
        <v>323</v>
      </c>
      <c r="B117" s="111">
        <v>7339811228.9799995</v>
      </c>
      <c r="C117" s="111">
        <v>40695327148.660004</v>
      </c>
      <c r="D117" s="111">
        <v>40373333931.089996</v>
      </c>
      <c r="E117" s="112">
        <v>7661804446.5500002</v>
      </c>
    </row>
    <row r="118" spans="1:5">
      <c r="A118" s="110" t="s">
        <v>324</v>
      </c>
      <c r="B118" s="111">
        <v>1550587.16</v>
      </c>
      <c r="C118" s="111">
        <v>0</v>
      </c>
      <c r="D118" s="111">
        <v>0</v>
      </c>
      <c r="E118" s="112">
        <v>1550587.16</v>
      </c>
    </row>
    <row r="119" spans="1:5">
      <c r="A119" s="110" t="s">
        <v>325</v>
      </c>
      <c r="B119" s="111">
        <v>89596501</v>
      </c>
      <c r="C119" s="111">
        <v>256322385.99000001</v>
      </c>
      <c r="D119" s="111">
        <v>263019817.5</v>
      </c>
      <c r="E119" s="112">
        <v>82899069.489999995</v>
      </c>
    </row>
    <row r="120" spans="1:5">
      <c r="A120" s="110" t="s">
        <v>326</v>
      </c>
      <c r="B120" s="111">
        <v>11094207.060000001</v>
      </c>
      <c r="C120" s="111">
        <v>1418170.08</v>
      </c>
      <c r="D120" s="111">
        <v>447862.04</v>
      </c>
      <c r="E120" s="112">
        <v>12064515.1</v>
      </c>
    </row>
    <row r="121" spans="1:5">
      <c r="A121" s="110" t="s">
        <v>327</v>
      </c>
      <c r="B121" s="111">
        <v>43559562.420000002</v>
      </c>
      <c r="C121" s="111">
        <v>0</v>
      </c>
      <c r="D121" s="111">
        <v>145875.6</v>
      </c>
      <c r="E121" s="112">
        <v>43413686.82</v>
      </c>
    </row>
    <row r="122" spans="1:5">
      <c r="A122" s="110" t="s">
        <v>328</v>
      </c>
      <c r="B122" s="111">
        <v>750</v>
      </c>
      <c r="C122" s="111">
        <v>0</v>
      </c>
      <c r="D122" s="111">
        <v>0</v>
      </c>
      <c r="E122" s="112">
        <v>750</v>
      </c>
    </row>
    <row r="123" spans="1:5">
      <c r="A123" s="110" t="s">
        <v>329</v>
      </c>
      <c r="B123" s="111">
        <v>274.86</v>
      </c>
      <c r="C123" s="111">
        <v>0</v>
      </c>
      <c r="D123" s="111">
        <v>132</v>
      </c>
      <c r="E123" s="112">
        <v>142.86000000000001</v>
      </c>
    </row>
    <row r="124" spans="1:5">
      <c r="A124" s="110" t="s">
        <v>330</v>
      </c>
      <c r="B124" s="111">
        <v>315586.03999999998</v>
      </c>
      <c r="C124" s="111">
        <v>1503.09</v>
      </c>
      <c r="D124" s="111">
        <v>1437.87</v>
      </c>
      <c r="E124" s="112">
        <v>315651.26</v>
      </c>
    </row>
    <row r="125" spans="1:5">
      <c r="A125" s="110" t="s">
        <v>331</v>
      </c>
      <c r="B125" s="111">
        <v>104575475.78</v>
      </c>
      <c r="C125" s="111">
        <v>0</v>
      </c>
      <c r="D125" s="111">
        <v>0</v>
      </c>
      <c r="E125" s="112">
        <v>104575475.78</v>
      </c>
    </row>
    <row r="126" spans="1:5">
      <c r="A126" s="110" t="s">
        <v>332</v>
      </c>
      <c r="B126" s="111">
        <v>38958791.890000001</v>
      </c>
      <c r="C126" s="111">
        <v>0</v>
      </c>
      <c r="D126" s="111">
        <v>0</v>
      </c>
      <c r="E126" s="112">
        <v>38958791.890000001</v>
      </c>
    </row>
    <row r="127" spans="1:5">
      <c r="A127" s="110" t="s">
        <v>333</v>
      </c>
      <c r="B127" s="111">
        <v>32523281.079999998</v>
      </c>
      <c r="C127" s="111">
        <v>0</v>
      </c>
      <c r="D127" s="111">
        <v>0</v>
      </c>
      <c r="E127" s="112">
        <v>32523281.079999998</v>
      </c>
    </row>
    <row r="128" spans="1:5">
      <c r="A128" s="110" t="s">
        <v>730</v>
      </c>
      <c r="B128" s="111">
        <v>905435.65</v>
      </c>
      <c r="C128" s="111">
        <v>0</v>
      </c>
      <c r="D128" s="111">
        <v>0</v>
      </c>
      <c r="E128" s="112">
        <v>905435.65</v>
      </c>
    </row>
    <row r="129" spans="1:5">
      <c r="A129" s="110" t="s">
        <v>335</v>
      </c>
      <c r="B129" s="111">
        <v>46190039.43</v>
      </c>
      <c r="C129" s="111">
        <v>29187584.219999999</v>
      </c>
      <c r="D129" s="111">
        <v>50252389.280000001</v>
      </c>
      <c r="E129" s="112">
        <v>25125234.370000001</v>
      </c>
    </row>
    <row r="130" spans="1:5">
      <c r="A130" s="110" t="s">
        <v>336</v>
      </c>
      <c r="B130" s="111">
        <v>142302457.69</v>
      </c>
      <c r="C130" s="111">
        <v>60977160</v>
      </c>
      <c r="D130" s="111">
        <v>140000000</v>
      </c>
      <c r="E130" s="112">
        <v>63279617.689999998</v>
      </c>
    </row>
    <row r="131" spans="1:5">
      <c r="A131" s="110" t="s">
        <v>337</v>
      </c>
      <c r="B131" s="111">
        <v>1259431003.8800001</v>
      </c>
      <c r="C131" s="111">
        <v>100000</v>
      </c>
      <c r="D131" s="111">
        <v>0</v>
      </c>
      <c r="E131" s="112">
        <v>1259531003.8800001</v>
      </c>
    </row>
    <row r="132" spans="1:5">
      <c r="A132" s="110" t="s">
        <v>338</v>
      </c>
      <c r="B132" s="111">
        <v>242673460.41999999</v>
      </c>
      <c r="C132" s="111">
        <v>7687666.7599999998</v>
      </c>
      <c r="D132" s="111">
        <v>4851210.5199999996</v>
      </c>
      <c r="E132" s="112">
        <v>245509916.66</v>
      </c>
    </row>
    <row r="133" spans="1:5">
      <c r="A133" s="110" t="s">
        <v>736</v>
      </c>
      <c r="B133" s="111">
        <v>33257179.920000002</v>
      </c>
      <c r="C133" s="111">
        <v>0</v>
      </c>
      <c r="D133" s="111">
        <v>0</v>
      </c>
      <c r="E133" s="112">
        <v>33257179.920000002</v>
      </c>
    </row>
    <row r="134" spans="1:5">
      <c r="A134" s="110" t="s">
        <v>737</v>
      </c>
      <c r="B134" s="111">
        <v>77600086.480000004</v>
      </c>
      <c r="C134" s="111">
        <v>0</v>
      </c>
      <c r="D134" s="111">
        <v>0</v>
      </c>
      <c r="E134" s="112">
        <v>77600086.480000004</v>
      </c>
    </row>
    <row r="135" spans="1:5">
      <c r="A135" s="110" t="s">
        <v>339</v>
      </c>
      <c r="B135" s="111">
        <v>0</v>
      </c>
      <c r="C135" s="111">
        <v>39141350798.260002</v>
      </c>
      <c r="D135" s="111">
        <v>39141123076.099998</v>
      </c>
      <c r="E135" s="112">
        <v>227722.16</v>
      </c>
    </row>
    <row r="136" spans="1:5">
      <c r="A136" s="110" t="s">
        <v>633</v>
      </c>
      <c r="B136" s="111">
        <v>0.24</v>
      </c>
      <c r="C136" s="111">
        <v>0</v>
      </c>
      <c r="D136" s="111">
        <v>0</v>
      </c>
      <c r="E136" s="112">
        <v>0.24</v>
      </c>
    </row>
    <row r="137" spans="1:5" ht="21">
      <c r="A137" s="129" t="s">
        <v>126</v>
      </c>
      <c r="B137" s="130">
        <v>38190149864.309998</v>
      </c>
      <c r="C137" s="130">
        <v>110338990196.78</v>
      </c>
      <c r="D137" s="130">
        <v>111164560871.89</v>
      </c>
      <c r="E137" s="131">
        <v>37364579189.199997</v>
      </c>
    </row>
    <row r="138" spans="1:5">
      <c r="A138" s="110" t="s">
        <v>340</v>
      </c>
      <c r="B138" s="111">
        <v>63666629.880000003</v>
      </c>
      <c r="C138" s="111">
        <v>932338482.53999996</v>
      </c>
      <c r="D138" s="111">
        <v>984000000</v>
      </c>
      <c r="E138" s="112">
        <v>12005112.42</v>
      </c>
    </row>
    <row r="139" spans="1:5">
      <c r="A139" s="110" t="s">
        <v>341</v>
      </c>
      <c r="B139" s="111">
        <v>864352.22</v>
      </c>
      <c r="C139" s="111">
        <v>3972491.65</v>
      </c>
      <c r="D139" s="111">
        <v>0</v>
      </c>
      <c r="E139" s="112">
        <v>4836843.87</v>
      </c>
    </row>
    <row r="140" spans="1:5">
      <c r="A140" s="110" t="s">
        <v>342</v>
      </c>
      <c r="B140" s="111">
        <v>605888529.24000001</v>
      </c>
      <c r="C140" s="111">
        <v>2160473885.8699999</v>
      </c>
      <c r="D140" s="111">
        <v>2450500000</v>
      </c>
      <c r="E140" s="112">
        <v>315862415.11000001</v>
      </c>
    </row>
    <row r="141" spans="1:5">
      <c r="A141" s="110" t="s">
        <v>343</v>
      </c>
      <c r="B141" s="111">
        <v>302657.02</v>
      </c>
      <c r="C141" s="111">
        <v>32258495.829999998</v>
      </c>
      <c r="D141" s="111">
        <v>32342349.5</v>
      </c>
      <c r="E141" s="112">
        <v>218803.35</v>
      </c>
    </row>
    <row r="142" spans="1:5">
      <c r="A142" s="110" t="s">
        <v>344</v>
      </c>
      <c r="B142" s="111">
        <v>556242110.47000003</v>
      </c>
      <c r="C142" s="111">
        <v>78443363341.619995</v>
      </c>
      <c r="D142" s="111">
        <v>78951173513.300003</v>
      </c>
      <c r="E142" s="112">
        <v>48431938.789999999</v>
      </c>
    </row>
    <row r="143" spans="1:5">
      <c r="A143" s="110" t="s">
        <v>345</v>
      </c>
      <c r="B143" s="111">
        <v>40977000.689999998</v>
      </c>
      <c r="C143" s="111">
        <v>208262444.78999999</v>
      </c>
      <c r="D143" s="111">
        <v>229000000</v>
      </c>
      <c r="E143" s="112">
        <v>20239445.48</v>
      </c>
    </row>
    <row r="144" spans="1:5">
      <c r="A144" s="110" t="s">
        <v>346</v>
      </c>
      <c r="B144" s="111">
        <v>19653666429.52</v>
      </c>
      <c r="C144" s="111">
        <v>1013992505.71</v>
      </c>
      <c r="D144" s="111">
        <v>3482045009.0900002</v>
      </c>
      <c r="E144" s="112">
        <v>17185613926.139999</v>
      </c>
    </row>
    <row r="145" spans="1:5">
      <c r="A145" s="110" t="s">
        <v>347</v>
      </c>
      <c r="B145" s="111">
        <v>13441160651.17</v>
      </c>
      <c r="C145" s="111">
        <v>4097764487.98</v>
      </c>
      <c r="D145" s="111">
        <v>0</v>
      </c>
      <c r="E145" s="112">
        <v>17538925139.150002</v>
      </c>
    </row>
    <row r="146" spans="1:5">
      <c r="A146" s="110" t="s">
        <v>348</v>
      </c>
      <c r="B146" s="111">
        <v>3237037399.5999999</v>
      </c>
      <c r="C146" s="111">
        <v>11630201402.9</v>
      </c>
      <c r="D146" s="111">
        <v>13126000000</v>
      </c>
      <c r="E146" s="112">
        <v>1741238802.5</v>
      </c>
    </row>
    <row r="147" spans="1:5">
      <c r="A147" s="110" t="s">
        <v>728</v>
      </c>
      <c r="B147" s="111">
        <v>124383711</v>
      </c>
      <c r="C147" s="111">
        <v>3842578313.9400001</v>
      </c>
      <c r="D147" s="111">
        <v>3711000000</v>
      </c>
      <c r="E147" s="112">
        <v>255962024.94</v>
      </c>
    </row>
    <row r="148" spans="1:5">
      <c r="A148" s="110" t="s">
        <v>349</v>
      </c>
      <c r="B148" s="111">
        <v>393196584.54000002</v>
      </c>
      <c r="C148" s="111">
        <v>6141334139.5900002</v>
      </c>
      <c r="D148" s="111">
        <v>6388000000</v>
      </c>
      <c r="E148" s="112">
        <v>146530724.13</v>
      </c>
    </row>
    <row r="149" spans="1:5">
      <c r="A149" s="110" t="s">
        <v>350</v>
      </c>
      <c r="B149" s="111">
        <v>54962104.490000002</v>
      </c>
      <c r="C149" s="111">
        <v>1711840415.2</v>
      </c>
      <c r="D149" s="111">
        <v>1754500000</v>
      </c>
      <c r="E149" s="112">
        <v>12302519.689999999</v>
      </c>
    </row>
    <row r="150" spans="1:5">
      <c r="A150" s="110" t="s">
        <v>351</v>
      </c>
      <c r="B150" s="111">
        <v>5687052.8499999996</v>
      </c>
      <c r="C150" s="111">
        <v>102570856.14</v>
      </c>
      <c r="D150" s="111">
        <v>41000000</v>
      </c>
      <c r="E150" s="112">
        <v>67257908.989999995</v>
      </c>
    </row>
    <row r="151" spans="1:5">
      <c r="A151" s="110" t="s">
        <v>352</v>
      </c>
      <c r="B151" s="111">
        <v>12114651.619999999</v>
      </c>
      <c r="C151" s="111">
        <v>18038933.02</v>
      </c>
      <c r="D151" s="111">
        <v>15000000</v>
      </c>
      <c r="E151" s="112">
        <v>15153584.640000001</v>
      </c>
    </row>
    <row r="152" spans="1:5" ht="21.5" customHeight="1">
      <c r="A152" s="129" t="s">
        <v>127</v>
      </c>
      <c r="B152" s="130">
        <v>9724922732.8400002</v>
      </c>
      <c r="C152" s="130">
        <v>13792432715.309999</v>
      </c>
      <c r="D152" s="130">
        <v>17307600142.09</v>
      </c>
      <c r="E152" s="131">
        <v>6209755306.0600004</v>
      </c>
    </row>
    <row r="153" spans="1:5">
      <c r="A153" s="110" t="s">
        <v>353</v>
      </c>
      <c r="B153" s="111">
        <v>968324398.35000002</v>
      </c>
      <c r="C153" s="111">
        <v>367459.91</v>
      </c>
      <c r="D153" s="111">
        <v>15979521.52</v>
      </c>
      <c r="E153" s="112">
        <v>952712336.74000001</v>
      </c>
    </row>
    <row r="154" spans="1:5">
      <c r="A154" s="110" t="s">
        <v>354</v>
      </c>
      <c r="B154" s="111">
        <v>766498038.53999996</v>
      </c>
      <c r="C154" s="111">
        <v>148423768.94999999</v>
      </c>
      <c r="D154" s="111">
        <v>833040415.99000001</v>
      </c>
      <c r="E154" s="112">
        <v>81881391.5</v>
      </c>
    </row>
    <row r="155" spans="1:5">
      <c r="A155" s="110" t="s">
        <v>355</v>
      </c>
      <c r="B155" s="111">
        <v>71965895.769999996</v>
      </c>
      <c r="C155" s="111">
        <v>12179771.460000001</v>
      </c>
      <c r="D155" s="111">
        <v>81144629.219999999</v>
      </c>
      <c r="E155" s="112">
        <v>3001038.01</v>
      </c>
    </row>
    <row r="156" spans="1:5">
      <c r="A156" s="110" t="s">
        <v>356</v>
      </c>
      <c r="B156" s="111">
        <v>43774924.759999998</v>
      </c>
      <c r="C156" s="111">
        <v>7729564.5700000003</v>
      </c>
      <c r="D156" s="111">
        <v>50476024.039999999</v>
      </c>
      <c r="E156" s="112">
        <v>1028465.29</v>
      </c>
    </row>
    <row r="157" spans="1:5">
      <c r="A157" s="110" t="s">
        <v>357</v>
      </c>
      <c r="B157" s="111">
        <v>308075537.11000001</v>
      </c>
      <c r="C157" s="111">
        <v>41837943.380000003</v>
      </c>
      <c r="D157" s="111">
        <v>344893581.82999998</v>
      </c>
      <c r="E157" s="112">
        <v>5019898.66</v>
      </c>
    </row>
    <row r="158" spans="1:5">
      <c r="A158" s="110" t="s">
        <v>358</v>
      </c>
      <c r="B158" s="111">
        <v>10262649.359999999</v>
      </c>
      <c r="C158" s="111">
        <v>1453376.39</v>
      </c>
      <c r="D158" s="111">
        <v>11517643.24</v>
      </c>
      <c r="E158" s="112">
        <v>198382.51</v>
      </c>
    </row>
    <row r="159" spans="1:5">
      <c r="A159" s="110" t="s">
        <v>359</v>
      </c>
      <c r="B159" s="111">
        <v>152269219.30000001</v>
      </c>
      <c r="C159" s="111">
        <v>20255818.219999999</v>
      </c>
      <c r="D159" s="111">
        <v>170061311.80000001</v>
      </c>
      <c r="E159" s="112">
        <v>2463725.7200000002</v>
      </c>
    </row>
    <row r="160" spans="1:5">
      <c r="A160" s="110" t="s">
        <v>360</v>
      </c>
      <c r="B160" s="111">
        <v>118940795.29000001</v>
      </c>
      <c r="C160" s="111">
        <v>14033947.32</v>
      </c>
      <c r="D160" s="111">
        <v>131687347.83</v>
      </c>
      <c r="E160" s="112">
        <v>1287394.78</v>
      </c>
    </row>
    <row r="161" spans="1:5">
      <c r="A161" s="110" t="s">
        <v>361</v>
      </c>
      <c r="B161" s="111">
        <v>48493060.780000001</v>
      </c>
      <c r="C161" s="111">
        <v>7087510.04</v>
      </c>
      <c r="D161" s="111">
        <v>54690585.079999998</v>
      </c>
      <c r="E161" s="112">
        <v>889985.74</v>
      </c>
    </row>
    <row r="162" spans="1:5">
      <c r="A162" s="110" t="s">
        <v>362</v>
      </c>
      <c r="B162" s="111">
        <v>113020619.23</v>
      </c>
      <c r="C162" s="111">
        <v>17653302.690000001</v>
      </c>
      <c r="D162" s="111">
        <v>128284487.36</v>
      </c>
      <c r="E162" s="112">
        <v>2389434.56</v>
      </c>
    </row>
    <row r="163" spans="1:5">
      <c r="A163" s="110" t="s">
        <v>363</v>
      </c>
      <c r="B163" s="111">
        <v>42486565.609999999</v>
      </c>
      <c r="C163" s="111">
        <v>7993298.6399999997</v>
      </c>
      <c r="D163" s="111">
        <v>48651157.109999999</v>
      </c>
      <c r="E163" s="112">
        <v>1828707.14</v>
      </c>
    </row>
    <row r="164" spans="1:5">
      <c r="A164" s="110" t="s">
        <v>364</v>
      </c>
      <c r="B164" s="111">
        <v>378279888.88999999</v>
      </c>
      <c r="C164" s="111">
        <v>39553526.810000002</v>
      </c>
      <c r="D164" s="111">
        <v>410262751.60000002</v>
      </c>
      <c r="E164" s="112">
        <v>7570664.0999999996</v>
      </c>
    </row>
    <row r="165" spans="1:5">
      <c r="A165" s="110" t="s">
        <v>365</v>
      </c>
      <c r="B165" s="111">
        <v>215908792.52000001</v>
      </c>
      <c r="C165" s="111">
        <v>37624073.43</v>
      </c>
      <c r="D165" s="111">
        <v>246715596.24000001</v>
      </c>
      <c r="E165" s="112">
        <v>6817269.71</v>
      </c>
    </row>
    <row r="166" spans="1:5">
      <c r="A166" s="110" t="s">
        <v>366</v>
      </c>
      <c r="B166" s="111">
        <v>20347222.25</v>
      </c>
      <c r="C166" s="111">
        <v>4254280.03</v>
      </c>
      <c r="D166" s="111">
        <v>23942242.390000001</v>
      </c>
      <c r="E166" s="112">
        <v>659259.89</v>
      </c>
    </row>
    <row r="167" spans="1:5">
      <c r="A167" s="110" t="s">
        <v>367</v>
      </c>
      <c r="B167" s="111">
        <v>513355981.45999998</v>
      </c>
      <c r="C167" s="111">
        <v>52551144.340000004</v>
      </c>
      <c r="D167" s="111">
        <v>557565918.91999996</v>
      </c>
      <c r="E167" s="112">
        <v>8341206.8799999999</v>
      </c>
    </row>
    <row r="168" spans="1:5">
      <c r="A168" s="110" t="s">
        <v>368</v>
      </c>
      <c r="B168" s="111">
        <v>83049010.530000001</v>
      </c>
      <c r="C168" s="111">
        <v>12328048.779999999</v>
      </c>
      <c r="D168" s="111">
        <v>91526015.849999994</v>
      </c>
      <c r="E168" s="112">
        <v>3851043.46</v>
      </c>
    </row>
    <row r="169" spans="1:5">
      <c r="A169" s="110" t="s">
        <v>369</v>
      </c>
      <c r="B169" s="111">
        <v>33779196.200000003</v>
      </c>
      <c r="C169" s="111">
        <v>2833621.4</v>
      </c>
      <c r="D169" s="111">
        <v>35996370.450000003</v>
      </c>
      <c r="E169" s="112">
        <v>616447.15</v>
      </c>
    </row>
    <row r="170" spans="1:5">
      <c r="A170" s="110" t="s">
        <v>370</v>
      </c>
      <c r="B170" s="111">
        <v>52507099.509999998</v>
      </c>
      <c r="C170" s="111">
        <v>12279119.689999999</v>
      </c>
      <c r="D170" s="111">
        <v>64031250.079999998</v>
      </c>
      <c r="E170" s="112">
        <v>754969.12</v>
      </c>
    </row>
    <row r="171" spans="1:5">
      <c r="A171" s="110" t="s">
        <v>371</v>
      </c>
      <c r="B171" s="111">
        <v>532515791.18000001</v>
      </c>
      <c r="C171" s="111">
        <v>41619810.920000002</v>
      </c>
      <c r="D171" s="111">
        <v>565056720.38999999</v>
      </c>
      <c r="E171" s="112">
        <v>9078881.7100000009</v>
      </c>
    </row>
    <row r="172" spans="1:5">
      <c r="A172" s="110" t="s">
        <v>372</v>
      </c>
      <c r="B172" s="111">
        <v>1468164914.78</v>
      </c>
      <c r="C172" s="111">
        <v>194646461.55000001</v>
      </c>
      <c r="D172" s="111">
        <v>1609125930.25</v>
      </c>
      <c r="E172" s="112">
        <v>53685446.079999998</v>
      </c>
    </row>
    <row r="173" spans="1:5">
      <c r="A173" s="110" t="s">
        <v>373</v>
      </c>
      <c r="B173" s="111">
        <v>7436874.7800000003</v>
      </c>
      <c r="C173" s="111">
        <v>1604670.06</v>
      </c>
      <c r="D173" s="111">
        <v>8889223.3100000005</v>
      </c>
      <c r="E173" s="112">
        <v>152321.53</v>
      </c>
    </row>
    <row r="174" spans="1:5">
      <c r="A174" s="110" t="s">
        <v>374</v>
      </c>
      <c r="B174" s="111">
        <v>111647440.79000001</v>
      </c>
      <c r="C174" s="111">
        <v>27479651.059999999</v>
      </c>
      <c r="D174" s="111">
        <v>134667223.16999999</v>
      </c>
      <c r="E174" s="112">
        <v>4459868.68</v>
      </c>
    </row>
    <row r="175" spans="1:5">
      <c r="A175" s="110" t="s">
        <v>375</v>
      </c>
      <c r="B175" s="111">
        <v>289416922.97000003</v>
      </c>
      <c r="C175" s="111">
        <v>0</v>
      </c>
      <c r="D175" s="111">
        <v>0</v>
      </c>
      <c r="E175" s="112">
        <v>289416922.97000003</v>
      </c>
    </row>
    <row r="176" spans="1:5">
      <c r="A176" s="110" t="s">
        <v>376</v>
      </c>
      <c r="B176" s="111">
        <v>67739.360000000001</v>
      </c>
      <c r="C176" s="111">
        <v>189045775.71000001</v>
      </c>
      <c r="D176" s="111">
        <v>189072127.71000001</v>
      </c>
      <c r="E176" s="112">
        <v>41387.360000000001</v>
      </c>
    </row>
    <row r="177" spans="1:5">
      <c r="A177" s="110" t="s">
        <v>377</v>
      </c>
      <c r="B177" s="111">
        <v>10910903.939999999</v>
      </c>
      <c r="C177" s="111">
        <v>6528107.9900000002</v>
      </c>
      <c r="D177" s="111">
        <v>0</v>
      </c>
      <c r="E177" s="112">
        <v>17439011.93</v>
      </c>
    </row>
    <row r="178" spans="1:5">
      <c r="A178" s="110" t="s">
        <v>378</v>
      </c>
      <c r="B178" s="111">
        <v>169360610.09999999</v>
      </c>
      <c r="C178" s="111">
        <v>219380190.94</v>
      </c>
      <c r="D178" s="111">
        <v>50000000</v>
      </c>
      <c r="E178" s="112">
        <v>338740801.04000002</v>
      </c>
    </row>
    <row r="179" spans="1:5">
      <c r="A179" s="110" t="s">
        <v>379</v>
      </c>
      <c r="B179" s="111">
        <v>0</v>
      </c>
      <c r="C179" s="111">
        <v>85865948.329999998</v>
      </c>
      <c r="D179" s="111">
        <v>72872003.189999998</v>
      </c>
      <c r="E179" s="112">
        <v>12993945.140000001</v>
      </c>
    </row>
    <row r="180" spans="1:5">
      <c r="A180" s="110" t="s">
        <v>380</v>
      </c>
      <c r="B180" s="111">
        <v>708142.12</v>
      </c>
      <c r="C180" s="111">
        <v>8174172.25</v>
      </c>
      <c r="D180" s="111">
        <v>0</v>
      </c>
      <c r="E180" s="112">
        <v>8882314.3699999992</v>
      </c>
    </row>
    <row r="181" spans="1:5">
      <c r="A181" s="110" t="s">
        <v>381</v>
      </c>
      <c r="B181" s="111">
        <v>290508810.47000003</v>
      </c>
      <c r="C181" s="111">
        <v>995469720.41999996</v>
      </c>
      <c r="D181" s="111">
        <v>250000000</v>
      </c>
      <c r="E181" s="112">
        <v>1035978530.89</v>
      </c>
    </row>
    <row r="182" spans="1:5">
      <c r="A182" s="110" t="s">
        <v>382</v>
      </c>
      <c r="B182" s="111">
        <v>241964738.46000001</v>
      </c>
      <c r="C182" s="111">
        <v>32756995.940000001</v>
      </c>
      <c r="D182" s="111">
        <v>0</v>
      </c>
      <c r="E182" s="112">
        <v>274721734.39999998</v>
      </c>
    </row>
    <row r="183" spans="1:5">
      <c r="A183" s="110" t="s">
        <v>383</v>
      </c>
      <c r="B183" s="111">
        <v>121419604.53</v>
      </c>
      <c r="C183" s="111">
        <v>52678671.740000002</v>
      </c>
      <c r="D183" s="111">
        <v>50000000</v>
      </c>
      <c r="E183" s="112">
        <v>124098276.27</v>
      </c>
    </row>
    <row r="184" spans="1:5">
      <c r="A184" s="110" t="s">
        <v>384</v>
      </c>
      <c r="B184" s="111">
        <v>139359536.28</v>
      </c>
      <c r="C184" s="111">
        <v>10467775.23</v>
      </c>
      <c r="D184" s="111">
        <v>0</v>
      </c>
      <c r="E184" s="112">
        <v>149827311.50999999</v>
      </c>
    </row>
    <row r="185" spans="1:5">
      <c r="A185" s="110" t="s">
        <v>385</v>
      </c>
      <c r="B185" s="111">
        <v>0</v>
      </c>
      <c r="C185" s="111">
        <v>246428767.34</v>
      </c>
      <c r="D185" s="111">
        <v>1717725.7</v>
      </c>
      <c r="E185" s="112">
        <v>244711041.63999999</v>
      </c>
    </row>
    <row r="186" spans="1:5">
      <c r="A186" s="110" t="s">
        <v>386</v>
      </c>
      <c r="B186" s="111">
        <v>0</v>
      </c>
      <c r="C186" s="111">
        <v>68474297.739999995</v>
      </c>
      <c r="D186" s="111">
        <v>68226614.730000004</v>
      </c>
      <c r="E186" s="112">
        <v>247683.01</v>
      </c>
    </row>
    <row r="187" spans="1:5">
      <c r="A187" s="110" t="s">
        <v>387</v>
      </c>
      <c r="B187" s="111">
        <v>53625091.030000001</v>
      </c>
      <c r="C187" s="111">
        <v>132721885.68000001</v>
      </c>
      <c r="D187" s="111">
        <v>184300000</v>
      </c>
      <c r="E187" s="112">
        <v>2046976.71</v>
      </c>
    </row>
    <row r="188" spans="1:5">
      <c r="A188" s="110" t="s">
        <v>388</v>
      </c>
      <c r="B188" s="111">
        <v>198893150.34</v>
      </c>
      <c r="C188" s="111">
        <v>19102790.91</v>
      </c>
      <c r="D188" s="111">
        <v>0</v>
      </c>
      <c r="E188" s="112">
        <v>217995941.25</v>
      </c>
    </row>
    <row r="189" spans="1:5">
      <c r="A189" s="110" t="s">
        <v>389</v>
      </c>
      <c r="B189" s="111">
        <v>2750207.09</v>
      </c>
      <c r="C189" s="111">
        <v>62146983.259999998</v>
      </c>
      <c r="D189" s="111">
        <v>64450000</v>
      </c>
      <c r="E189" s="112">
        <v>447190.35</v>
      </c>
    </row>
    <row r="190" spans="1:5">
      <c r="A190" s="110" t="s">
        <v>390</v>
      </c>
      <c r="B190" s="111">
        <v>0</v>
      </c>
      <c r="C190" s="111">
        <v>38017250.100000001</v>
      </c>
      <c r="D190" s="111">
        <v>23502558.600000001</v>
      </c>
      <c r="E190" s="112">
        <v>14514691.5</v>
      </c>
    </row>
    <row r="191" spans="1:5">
      <c r="A191" s="110" t="s">
        <v>635</v>
      </c>
      <c r="B191" s="111">
        <v>0</v>
      </c>
      <c r="C191" s="111">
        <v>10242500.74</v>
      </c>
      <c r="D191" s="111">
        <v>10242500.74</v>
      </c>
      <c r="E191" s="112">
        <v>0</v>
      </c>
    </row>
    <row r="192" spans="1:5">
      <c r="A192" s="110" t="s">
        <v>391</v>
      </c>
      <c r="B192" s="111">
        <v>0</v>
      </c>
      <c r="C192" s="111">
        <v>28821676.100000001</v>
      </c>
      <c r="D192" s="111">
        <v>9134539.8000000007</v>
      </c>
      <c r="E192" s="112">
        <v>19687136.300000001</v>
      </c>
    </row>
    <row r="193" spans="1:5">
      <c r="A193" s="110" t="s">
        <v>392</v>
      </c>
      <c r="B193" s="111">
        <v>97449.51</v>
      </c>
      <c r="C193" s="111">
        <v>138131639.50999999</v>
      </c>
      <c r="D193" s="111">
        <v>138023440.86000001</v>
      </c>
      <c r="E193" s="112">
        <v>205648.16</v>
      </c>
    </row>
    <row r="194" spans="1:5">
      <c r="A194" s="110" t="s">
        <v>393</v>
      </c>
      <c r="B194" s="111">
        <v>8699.7199999999993</v>
      </c>
      <c r="C194" s="111">
        <v>83735095.920000002</v>
      </c>
      <c r="D194" s="111">
        <v>82142507.390000001</v>
      </c>
      <c r="E194" s="112">
        <v>1601288.25</v>
      </c>
    </row>
    <row r="195" spans="1:5">
      <c r="A195" s="110" t="s">
        <v>394</v>
      </c>
      <c r="B195" s="111">
        <v>0</v>
      </c>
      <c r="C195" s="111">
        <v>5919417.3600000003</v>
      </c>
      <c r="D195" s="111">
        <v>5900000</v>
      </c>
      <c r="E195" s="112">
        <v>19417.36</v>
      </c>
    </row>
    <row r="196" spans="1:5">
      <c r="A196" s="110" t="s">
        <v>395</v>
      </c>
      <c r="B196" s="111">
        <v>60387654.380000003</v>
      </c>
      <c r="C196" s="111">
        <v>447805950.60000002</v>
      </c>
      <c r="D196" s="111">
        <v>60387654.380000003</v>
      </c>
      <c r="E196" s="112">
        <v>447805950.60000002</v>
      </c>
    </row>
    <row r="197" spans="1:5">
      <c r="A197" s="110" t="s">
        <v>396</v>
      </c>
      <c r="B197" s="111">
        <v>231798128.69</v>
      </c>
      <c r="C197" s="111">
        <v>674905347.34000003</v>
      </c>
      <c r="D197" s="111">
        <v>762516114.10000002</v>
      </c>
      <c r="E197" s="112">
        <v>144187361.93000001</v>
      </c>
    </row>
    <row r="198" spans="1:5">
      <c r="A198" s="110" t="s">
        <v>397</v>
      </c>
      <c r="B198" s="111">
        <v>20920855.460000001</v>
      </c>
      <c r="C198" s="111">
        <v>99314145.569999993</v>
      </c>
      <c r="D198" s="111">
        <v>99988235.670000002</v>
      </c>
      <c r="E198" s="112">
        <v>20246765.359999999</v>
      </c>
    </row>
    <row r="199" spans="1:5">
      <c r="A199" s="110" t="s">
        <v>398</v>
      </c>
      <c r="B199" s="111">
        <v>25794040.68</v>
      </c>
      <c r="C199" s="111">
        <v>134860295.06999999</v>
      </c>
      <c r="D199" s="111">
        <v>135109709.87</v>
      </c>
      <c r="E199" s="112">
        <v>25544625.879999999</v>
      </c>
    </row>
    <row r="200" spans="1:5">
      <c r="A200" s="110" t="s">
        <v>399</v>
      </c>
      <c r="B200" s="111">
        <v>62282855.939999998</v>
      </c>
      <c r="C200" s="111">
        <v>296622514.81</v>
      </c>
      <c r="D200" s="111">
        <v>298855490.35000002</v>
      </c>
      <c r="E200" s="112">
        <v>60049880.399999999</v>
      </c>
    </row>
    <row r="201" spans="1:5">
      <c r="A201" s="110" t="s">
        <v>400</v>
      </c>
      <c r="B201" s="111">
        <v>5320226.38</v>
      </c>
      <c r="C201" s="111">
        <v>25567770.710000001</v>
      </c>
      <c r="D201" s="111">
        <v>25601169.75</v>
      </c>
      <c r="E201" s="112">
        <v>5286827.34</v>
      </c>
    </row>
    <row r="202" spans="1:5">
      <c r="A202" s="110" t="s">
        <v>401</v>
      </c>
      <c r="B202" s="111">
        <v>42759279.140000001</v>
      </c>
      <c r="C202" s="111">
        <v>203274238.08000001</v>
      </c>
      <c r="D202" s="111">
        <v>203778194.88999999</v>
      </c>
      <c r="E202" s="112">
        <v>42255322.329999998</v>
      </c>
    </row>
    <row r="203" spans="1:5">
      <c r="A203" s="110" t="s">
        <v>402</v>
      </c>
      <c r="B203" s="111">
        <v>22597350.260000002</v>
      </c>
      <c r="C203" s="111">
        <v>105163263.83</v>
      </c>
      <c r="D203" s="111">
        <v>105974623.22</v>
      </c>
      <c r="E203" s="112">
        <v>21785990.870000001</v>
      </c>
    </row>
    <row r="204" spans="1:5">
      <c r="A204" s="110" t="s">
        <v>403</v>
      </c>
      <c r="B204" s="111">
        <v>13306939.890000001</v>
      </c>
      <c r="C204" s="111">
        <v>61779167.700000003</v>
      </c>
      <c r="D204" s="111">
        <v>62340723.630000003</v>
      </c>
      <c r="E204" s="112">
        <v>12745383.960000001</v>
      </c>
    </row>
    <row r="205" spans="1:5">
      <c r="A205" s="110" t="s">
        <v>404</v>
      </c>
      <c r="B205" s="111">
        <v>29107214.18</v>
      </c>
      <c r="C205" s="111">
        <v>140415374.97</v>
      </c>
      <c r="D205" s="111">
        <v>141314690.99000001</v>
      </c>
      <c r="E205" s="112">
        <v>28207898.16</v>
      </c>
    </row>
    <row r="206" spans="1:5">
      <c r="A206" s="110" t="s">
        <v>405</v>
      </c>
      <c r="B206" s="111">
        <v>15175599.48</v>
      </c>
      <c r="C206" s="111">
        <v>74677378.790000007</v>
      </c>
      <c r="D206" s="111">
        <v>74411676.109999999</v>
      </c>
      <c r="E206" s="112">
        <v>15441302.16</v>
      </c>
    </row>
    <row r="207" spans="1:5">
      <c r="A207" s="110" t="s">
        <v>406</v>
      </c>
      <c r="B207" s="111">
        <v>105659148.79000001</v>
      </c>
      <c r="C207" s="111">
        <v>511839840.5</v>
      </c>
      <c r="D207" s="111">
        <v>514440248.88999999</v>
      </c>
      <c r="E207" s="112">
        <v>103058740.40000001</v>
      </c>
    </row>
    <row r="208" spans="1:5">
      <c r="A208" s="110" t="s">
        <v>407</v>
      </c>
      <c r="B208" s="111">
        <v>78490675.219999999</v>
      </c>
      <c r="C208" s="111">
        <v>375721842.19999999</v>
      </c>
      <c r="D208" s="111">
        <v>375250533.75999999</v>
      </c>
      <c r="E208" s="112">
        <v>78961983.659999996</v>
      </c>
    </row>
    <row r="209" spans="1:5">
      <c r="A209" s="110" t="s">
        <v>408</v>
      </c>
      <c r="B209" s="111">
        <v>7253297.5599999996</v>
      </c>
      <c r="C209" s="111">
        <v>27328312.609999999</v>
      </c>
      <c r="D209" s="111">
        <v>28964763.170000002</v>
      </c>
      <c r="E209" s="112">
        <v>5616847</v>
      </c>
    </row>
    <row r="210" spans="1:5">
      <c r="A210" s="110" t="s">
        <v>409</v>
      </c>
      <c r="B210" s="111">
        <v>94166077.950000003</v>
      </c>
      <c r="C210" s="111">
        <v>454295595.98000002</v>
      </c>
      <c r="D210" s="111">
        <v>455196215.20999998</v>
      </c>
      <c r="E210" s="112">
        <v>93265458.719999999</v>
      </c>
    </row>
    <row r="211" spans="1:5">
      <c r="A211" s="110" t="s">
        <v>410</v>
      </c>
      <c r="B211" s="111">
        <v>18686621.199999999</v>
      </c>
      <c r="C211" s="111">
        <v>88817965.280000001</v>
      </c>
      <c r="D211" s="111">
        <v>88966481.109999999</v>
      </c>
      <c r="E211" s="112">
        <v>18538105.370000001</v>
      </c>
    </row>
    <row r="212" spans="1:5">
      <c r="A212" s="110" t="s">
        <v>411</v>
      </c>
      <c r="B212" s="111">
        <v>6354694.8499999996</v>
      </c>
      <c r="C212" s="111">
        <v>35795221.259999998</v>
      </c>
      <c r="D212" s="111">
        <v>34917928.719999999</v>
      </c>
      <c r="E212" s="112">
        <v>7231987.3899999997</v>
      </c>
    </row>
    <row r="213" spans="1:5">
      <c r="A213" s="110" t="s">
        <v>412</v>
      </c>
      <c r="B213" s="111">
        <v>1513459.08</v>
      </c>
      <c r="C213" s="111">
        <v>6244801.2800000003</v>
      </c>
      <c r="D213" s="111">
        <v>6625307.3399999999</v>
      </c>
      <c r="E213" s="112">
        <v>1132953.02</v>
      </c>
    </row>
    <row r="214" spans="1:5">
      <c r="A214" s="110" t="s">
        <v>413</v>
      </c>
      <c r="B214" s="111">
        <v>72042267.969999999</v>
      </c>
      <c r="C214" s="111">
        <v>349493869.45999998</v>
      </c>
      <c r="D214" s="111">
        <v>349314431.70999998</v>
      </c>
      <c r="E214" s="112">
        <v>72221705.719999999</v>
      </c>
    </row>
    <row r="215" spans="1:5">
      <c r="A215" s="110" t="s">
        <v>414</v>
      </c>
      <c r="B215" s="111">
        <v>189298662.81</v>
      </c>
      <c r="C215" s="111">
        <v>947353430.29999995</v>
      </c>
      <c r="D215" s="111">
        <v>949004526.59000003</v>
      </c>
      <c r="E215" s="112">
        <v>187647566.52000001</v>
      </c>
    </row>
    <row r="216" spans="1:5">
      <c r="A216" s="110" t="s">
        <v>415</v>
      </c>
      <c r="B216" s="111">
        <v>1748744.21</v>
      </c>
      <c r="C216" s="111">
        <v>7914653.4900000002</v>
      </c>
      <c r="D216" s="111">
        <v>7984763.8300000001</v>
      </c>
      <c r="E216" s="112">
        <v>1678633.87</v>
      </c>
    </row>
    <row r="217" spans="1:5">
      <c r="A217" s="110" t="s">
        <v>416</v>
      </c>
      <c r="B217" s="111">
        <v>42149484.020000003</v>
      </c>
      <c r="C217" s="111">
        <v>197826524.24000001</v>
      </c>
      <c r="D217" s="111">
        <v>193559242.31</v>
      </c>
      <c r="E217" s="112">
        <v>46416765.950000003</v>
      </c>
    </row>
    <row r="218" spans="1:5">
      <c r="A218" s="110" t="s">
        <v>417</v>
      </c>
      <c r="B218" s="111">
        <v>133995977.33</v>
      </c>
      <c r="C218" s="111">
        <v>771289189.60000002</v>
      </c>
      <c r="D218" s="111">
        <v>782217158.00999999</v>
      </c>
      <c r="E218" s="112">
        <v>123068008.92</v>
      </c>
    </row>
    <row r="219" spans="1:5">
      <c r="A219" s="110" t="s">
        <v>418</v>
      </c>
      <c r="B219" s="111">
        <v>22583496.850000001</v>
      </c>
      <c r="C219" s="111">
        <v>117913854.02</v>
      </c>
      <c r="D219" s="111">
        <v>120886121.04000001</v>
      </c>
      <c r="E219" s="112">
        <v>19611229.829999998</v>
      </c>
    </row>
    <row r="220" spans="1:5">
      <c r="A220" s="110" t="s">
        <v>419</v>
      </c>
      <c r="B220" s="111">
        <v>34425152.229999997</v>
      </c>
      <c r="C220" s="111">
        <v>220909493.59</v>
      </c>
      <c r="D220" s="111">
        <v>226981877.28999999</v>
      </c>
      <c r="E220" s="112">
        <v>28352768.530000001</v>
      </c>
    </row>
    <row r="221" spans="1:5">
      <c r="A221" s="110" t="s">
        <v>420</v>
      </c>
      <c r="B221" s="111">
        <v>61705254.979999997</v>
      </c>
      <c r="C221" s="111">
        <v>343970785.23000002</v>
      </c>
      <c r="D221" s="111">
        <v>350001356.24000001</v>
      </c>
      <c r="E221" s="112">
        <v>55674683.969999999</v>
      </c>
    </row>
    <row r="222" spans="1:5">
      <c r="A222" s="110" t="s">
        <v>421</v>
      </c>
      <c r="B222" s="111">
        <v>5597501.5099999998</v>
      </c>
      <c r="C222" s="111">
        <v>29225305.09</v>
      </c>
      <c r="D222" s="111">
        <v>30213543.66</v>
      </c>
      <c r="E222" s="112">
        <v>4609262.9400000004</v>
      </c>
    </row>
    <row r="223" spans="1:5">
      <c r="A223" s="110" t="s">
        <v>422</v>
      </c>
      <c r="B223" s="111">
        <v>59862511.829999998</v>
      </c>
      <c r="C223" s="111">
        <v>352478125.48000002</v>
      </c>
      <c r="D223" s="111">
        <v>356697106.72000003</v>
      </c>
      <c r="E223" s="112">
        <v>55643530.590000004</v>
      </c>
    </row>
    <row r="224" spans="1:5">
      <c r="A224" s="110" t="s">
        <v>423</v>
      </c>
      <c r="B224" s="111">
        <v>26779391.829999998</v>
      </c>
      <c r="C224" s="111">
        <v>134628980.41</v>
      </c>
      <c r="D224" s="111">
        <v>139907447.77000001</v>
      </c>
      <c r="E224" s="112">
        <v>21500924.469999999</v>
      </c>
    </row>
    <row r="225" spans="1:5">
      <c r="A225" s="110" t="s">
        <v>424</v>
      </c>
      <c r="B225" s="111">
        <v>14136089.640000001</v>
      </c>
      <c r="C225" s="111">
        <v>80463530.799999997</v>
      </c>
      <c r="D225" s="111">
        <v>81748396.129999995</v>
      </c>
      <c r="E225" s="112">
        <v>12851224.310000001</v>
      </c>
    </row>
    <row r="226" spans="1:5">
      <c r="A226" s="110" t="s">
        <v>425</v>
      </c>
      <c r="B226" s="111">
        <v>25252385.870000001</v>
      </c>
      <c r="C226" s="111">
        <v>148049003.72</v>
      </c>
      <c r="D226" s="111">
        <v>149852173.15000001</v>
      </c>
      <c r="E226" s="112">
        <v>23449216.440000001</v>
      </c>
    </row>
    <row r="227" spans="1:5">
      <c r="A227" s="110" t="s">
        <v>426</v>
      </c>
      <c r="B227" s="111">
        <v>33799611.840000004</v>
      </c>
      <c r="C227" s="111">
        <v>177794983.31</v>
      </c>
      <c r="D227" s="111">
        <v>182813340.03999999</v>
      </c>
      <c r="E227" s="112">
        <v>28781255.109999999</v>
      </c>
    </row>
    <row r="228" spans="1:5">
      <c r="A228" s="110" t="s">
        <v>427</v>
      </c>
      <c r="B228" s="111">
        <v>65462158.149999999</v>
      </c>
      <c r="C228" s="111">
        <v>347729254.06</v>
      </c>
      <c r="D228" s="111">
        <v>357435433.20999998</v>
      </c>
      <c r="E228" s="112">
        <v>55755979</v>
      </c>
    </row>
    <row r="229" spans="1:5">
      <c r="A229" s="110" t="s">
        <v>428</v>
      </c>
      <c r="B229" s="111">
        <v>86538220.040000007</v>
      </c>
      <c r="C229" s="111">
        <v>485251252.95999998</v>
      </c>
      <c r="D229" s="111">
        <v>495673661.73000002</v>
      </c>
      <c r="E229" s="112">
        <v>76115811.269999996</v>
      </c>
    </row>
    <row r="230" spans="1:5">
      <c r="A230" s="110" t="s">
        <v>429</v>
      </c>
      <c r="B230" s="111">
        <v>14975323.539999999</v>
      </c>
      <c r="C230" s="111">
        <v>52895981.479999997</v>
      </c>
      <c r="D230" s="111">
        <v>59320117.289999999</v>
      </c>
      <c r="E230" s="112">
        <v>8551187.7300000004</v>
      </c>
    </row>
    <row r="231" spans="1:5">
      <c r="A231" s="110" t="s">
        <v>430</v>
      </c>
      <c r="B231" s="111">
        <v>64504011.340000004</v>
      </c>
      <c r="C231" s="111">
        <v>376394725.76999998</v>
      </c>
      <c r="D231" s="111">
        <v>381346912.97000003</v>
      </c>
      <c r="E231" s="112">
        <v>59551824.140000001</v>
      </c>
    </row>
    <row r="232" spans="1:5">
      <c r="A232" s="110" t="s">
        <v>431</v>
      </c>
      <c r="B232" s="111">
        <v>22969806.84</v>
      </c>
      <c r="C232" s="111">
        <v>130414494.04000001</v>
      </c>
      <c r="D232" s="111">
        <v>133423644.54000001</v>
      </c>
      <c r="E232" s="112">
        <v>19960656.34</v>
      </c>
    </row>
    <row r="233" spans="1:5">
      <c r="A233" s="110" t="s">
        <v>432</v>
      </c>
      <c r="B233" s="111">
        <v>11347462.789999999</v>
      </c>
      <c r="C233" s="111">
        <v>62139822.57</v>
      </c>
      <c r="D233" s="111">
        <v>63532042.390000001</v>
      </c>
      <c r="E233" s="112">
        <v>9955242.9700000007</v>
      </c>
    </row>
    <row r="234" spans="1:5">
      <c r="A234" s="110" t="s">
        <v>433</v>
      </c>
      <c r="B234" s="111">
        <v>13393393.25</v>
      </c>
      <c r="C234" s="111">
        <v>86396174.329999998</v>
      </c>
      <c r="D234" s="111">
        <v>85025699.519999996</v>
      </c>
      <c r="E234" s="112">
        <v>14763868.060000001</v>
      </c>
    </row>
    <row r="235" spans="1:5">
      <c r="A235" s="110" t="s">
        <v>434</v>
      </c>
      <c r="B235" s="111">
        <v>75045178.319999993</v>
      </c>
      <c r="C235" s="111">
        <v>350884728.99000001</v>
      </c>
      <c r="D235" s="111">
        <v>368276265.01999998</v>
      </c>
      <c r="E235" s="112">
        <v>57653642.289999999</v>
      </c>
    </row>
    <row r="236" spans="1:5">
      <c r="A236" s="110" t="s">
        <v>435</v>
      </c>
      <c r="B236" s="111">
        <v>122469884.11</v>
      </c>
      <c r="C236" s="111">
        <v>630904954.85000002</v>
      </c>
      <c r="D236" s="111">
        <v>648970269.96000004</v>
      </c>
      <c r="E236" s="112">
        <v>104404569</v>
      </c>
    </row>
    <row r="237" spans="1:5">
      <c r="A237" s="110" t="s">
        <v>436</v>
      </c>
      <c r="B237" s="111">
        <v>3211428.83</v>
      </c>
      <c r="C237" s="111">
        <v>18075643.920000002</v>
      </c>
      <c r="D237" s="111">
        <v>18512275.030000001</v>
      </c>
      <c r="E237" s="112">
        <v>2774797.72</v>
      </c>
    </row>
    <row r="238" spans="1:5">
      <c r="A238" s="110" t="s">
        <v>437</v>
      </c>
      <c r="B238" s="111">
        <v>95445377.989999995</v>
      </c>
      <c r="C238" s="111">
        <v>467703533.06</v>
      </c>
      <c r="D238" s="111">
        <v>482472608.38999999</v>
      </c>
      <c r="E238" s="112">
        <v>80676302.659999996</v>
      </c>
    </row>
    <row r="239" spans="1:5">
      <c r="A239" s="110" t="s">
        <v>438</v>
      </c>
      <c r="B239" s="111">
        <v>4361165.74</v>
      </c>
      <c r="C239" s="111">
        <v>0</v>
      </c>
      <c r="D239" s="111">
        <v>0</v>
      </c>
      <c r="E239" s="112">
        <v>4361165.74</v>
      </c>
    </row>
    <row r="240" spans="1:5">
      <c r="A240" s="110" t="s">
        <v>439</v>
      </c>
      <c r="B240" s="111">
        <v>105.45</v>
      </c>
      <c r="C240" s="111">
        <v>0</v>
      </c>
      <c r="D240" s="111">
        <v>0</v>
      </c>
      <c r="E240" s="112">
        <v>105.45</v>
      </c>
    </row>
    <row r="241" spans="1:5">
      <c r="A241" s="110" t="s">
        <v>440</v>
      </c>
      <c r="B241" s="111">
        <v>10060.83</v>
      </c>
      <c r="C241" s="111">
        <v>0</v>
      </c>
      <c r="D241" s="111">
        <v>0</v>
      </c>
      <c r="E241" s="112">
        <v>10060.83</v>
      </c>
    </row>
    <row r="242" spans="1:5">
      <c r="A242" s="113" t="s">
        <v>441</v>
      </c>
      <c r="B242" s="185">
        <v>42980.66</v>
      </c>
      <c r="C242" s="185">
        <v>1561.11</v>
      </c>
      <c r="D242" s="185">
        <v>0</v>
      </c>
      <c r="E242" s="186">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0"/>
  <sheetViews>
    <sheetView showGridLines="0" zoomScaleNormal="100" workbookViewId="0">
      <selection activeCell="H6" sqref="H6"/>
    </sheetView>
  </sheetViews>
  <sheetFormatPr defaultRowHeight="12.5"/>
  <cols>
    <col min="1" max="1" width="30" style="80" customWidth="1"/>
    <col min="2" max="5" width="16.7265625" style="80" customWidth="1"/>
    <col min="6" max="6" width="9.1796875" style="80"/>
    <col min="7" max="8" width="9.1796875" style="80" customWidth="1"/>
    <col min="9" max="256" width="9.1796875" style="80"/>
    <col min="257" max="257" width="30" style="80" customWidth="1"/>
    <col min="258" max="261" width="16.7265625" style="80" customWidth="1"/>
    <col min="262" max="262" width="9.1796875" style="80"/>
    <col min="263" max="264" width="9.1796875" style="80" customWidth="1"/>
    <col min="265" max="512" width="9.1796875" style="80"/>
    <col min="513" max="513" width="30" style="80" customWidth="1"/>
    <col min="514" max="517" width="16.7265625" style="80" customWidth="1"/>
    <col min="518" max="518" width="9.1796875" style="80"/>
    <col min="519" max="520" width="9.1796875" style="80" customWidth="1"/>
    <col min="521" max="768" width="9.1796875" style="80"/>
    <col min="769" max="769" width="30" style="80" customWidth="1"/>
    <col min="770" max="773" width="16.7265625" style="80" customWidth="1"/>
    <col min="774" max="774" width="9.1796875" style="80"/>
    <col min="775" max="776" width="9.1796875" style="80" customWidth="1"/>
    <col min="777" max="1024" width="9.1796875" style="80"/>
    <col min="1025" max="1025" width="30" style="80" customWidth="1"/>
    <col min="1026" max="1029" width="16.7265625" style="80" customWidth="1"/>
    <col min="1030" max="1030" width="9.1796875" style="80"/>
    <col min="1031" max="1032" width="9.1796875" style="80" customWidth="1"/>
    <col min="1033" max="1280" width="9.1796875" style="80"/>
    <col min="1281" max="1281" width="30" style="80" customWidth="1"/>
    <col min="1282" max="1285" width="16.7265625" style="80" customWidth="1"/>
    <col min="1286" max="1286" width="9.1796875" style="80"/>
    <col min="1287" max="1288" width="9.1796875" style="80" customWidth="1"/>
    <col min="1289" max="1536" width="9.1796875" style="80"/>
    <col min="1537" max="1537" width="30" style="80" customWidth="1"/>
    <col min="1538" max="1541" width="16.7265625" style="80" customWidth="1"/>
    <col min="1542" max="1542" width="9.1796875" style="80"/>
    <col min="1543" max="1544" width="9.1796875" style="80" customWidth="1"/>
    <col min="1545" max="1792" width="9.1796875" style="80"/>
    <col min="1793" max="1793" width="30" style="80" customWidth="1"/>
    <col min="1794" max="1797" width="16.7265625" style="80" customWidth="1"/>
    <col min="1798" max="1798" width="9.1796875" style="80"/>
    <col min="1799" max="1800" width="9.1796875" style="80" customWidth="1"/>
    <col min="1801" max="2048" width="9.1796875" style="80"/>
    <col min="2049" max="2049" width="30" style="80" customWidth="1"/>
    <col min="2050" max="2053" width="16.7265625" style="80" customWidth="1"/>
    <col min="2054" max="2054" width="9.1796875" style="80"/>
    <col min="2055" max="2056" width="9.1796875" style="80" customWidth="1"/>
    <col min="2057" max="2304" width="9.1796875" style="80"/>
    <col min="2305" max="2305" width="30" style="80" customWidth="1"/>
    <col min="2306" max="2309" width="16.7265625" style="80" customWidth="1"/>
    <col min="2310" max="2310" width="9.1796875" style="80"/>
    <col min="2311" max="2312" width="9.1796875" style="80" customWidth="1"/>
    <col min="2313" max="2560" width="9.1796875" style="80"/>
    <col min="2561" max="2561" width="30" style="80" customWidth="1"/>
    <col min="2562" max="2565" width="16.7265625" style="80" customWidth="1"/>
    <col min="2566" max="2566" width="9.1796875" style="80"/>
    <col min="2567" max="2568" width="9.1796875" style="80" customWidth="1"/>
    <col min="2569" max="2816" width="9.1796875" style="80"/>
    <col min="2817" max="2817" width="30" style="80" customWidth="1"/>
    <col min="2818" max="2821" width="16.7265625" style="80" customWidth="1"/>
    <col min="2822" max="2822" width="9.1796875" style="80"/>
    <col min="2823" max="2824" width="9.1796875" style="80" customWidth="1"/>
    <col min="2825" max="3072" width="9.1796875" style="80"/>
    <col min="3073" max="3073" width="30" style="80" customWidth="1"/>
    <col min="3074" max="3077" width="16.7265625" style="80" customWidth="1"/>
    <col min="3078" max="3078" width="9.1796875" style="80"/>
    <col min="3079" max="3080" width="9.1796875" style="80" customWidth="1"/>
    <col min="3081" max="3328" width="9.1796875" style="80"/>
    <col min="3329" max="3329" width="30" style="80" customWidth="1"/>
    <col min="3330" max="3333" width="16.7265625" style="80" customWidth="1"/>
    <col min="3334" max="3334" width="9.1796875" style="80"/>
    <col min="3335" max="3336" width="9.1796875" style="80" customWidth="1"/>
    <col min="3337" max="3584" width="9.1796875" style="80"/>
    <col min="3585" max="3585" width="30" style="80" customWidth="1"/>
    <col min="3586" max="3589" width="16.7265625" style="80" customWidth="1"/>
    <col min="3590" max="3590" width="9.1796875" style="80"/>
    <col min="3591" max="3592" width="9.1796875" style="80" customWidth="1"/>
    <col min="3593" max="3840" width="9.1796875" style="80"/>
    <col min="3841" max="3841" width="30" style="80" customWidth="1"/>
    <col min="3842" max="3845" width="16.7265625" style="80" customWidth="1"/>
    <col min="3846" max="3846" width="9.1796875" style="80"/>
    <col min="3847" max="3848" width="9.1796875" style="80" customWidth="1"/>
    <col min="3849" max="4096" width="9.1796875" style="80"/>
    <col min="4097" max="4097" width="30" style="80" customWidth="1"/>
    <col min="4098" max="4101" width="16.7265625" style="80" customWidth="1"/>
    <col min="4102" max="4102" width="9.1796875" style="80"/>
    <col min="4103" max="4104" width="9.1796875" style="80" customWidth="1"/>
    <col min="4105" max="4352" width="9.1796875" style="80"/>
    <col min="4353" max="4353" width="30" style="80" customWidth="1"/>
    <col min="4354" max="4357" width="16.7265625" style="80" customWidth="1"/>
    <col min="4358" max="4358" width="9.1796875" style="80"/>
    <col min="4359" max="4360" width="9.1796875" style="80" customWidth="1"/>
    <col min="4361" max="4608" width="9.1796875" style="80"/>
    <col min="4609" max="4609" width="30" style="80" customWidth="1"/>
    <col min="4610" max="4613" width="16.7265625" style="80" customWidth="1"/>
    <col min="4614" max="4614" width="9.1796875" style="80"/>
    <col min="4615" max="4616" width="9.1796875" style="80" customWidth="1"/>
    <col min="4617" max="4864" width="9.1796875" style="80"/>
    <col min="4865" max="4865" width="30" style="80" customWidth="1"/>
    <col min="4866" max="4869" width="16.7265625" style="80" customWidth="1"/>
    <col min="4870" max="4870" width="9.1796875" style="80"/>
    <col min="4871" max="4872" width="9.1796875" style="80" customWidth="1"/>
    <col min="4873" max="5120" width="9.1796875" style="80"/>
    <col min="5121" max="5121" width="30" style="80" customWidth="1"/>
    <col min="5122" max="5125" width="16.7265625" style="80" customWidth="1"/>
    <col min="5126" max="5126" width="9.1796875" style="80"/>
    <col min="5127" max="5128" width="9.1796875" style="80" customWidth="1"/>
    <col min="5129" max="5376" width="9.1796875" style="80"/>
    <col min="5377" max="5377" width="30" style="80" customWidth="1"/>
    <col min="5378" max="5381" width="16.7265625" style="80" customWidth="1"/>
    <col min="5382" max="5382" width="9.1796875" style="80"/>
    <col min="5383" max="5384" width="9.1796875" style="80" customWidth="1"/>
    <col min="5385" max="5632" width="9.1796875" style="80"/>
    <col min="5633" max="5633" width="30" style="80" customWidth="1"/>
    <col min="5634" max="5637" width="16.7265625" style="80" customWidth="1"/>
    <col min="5638" max="5638" width="9.1796875" style="80"/>
    <col min="5639" max="5640" width="9.1796875" style="80" customWidth="1"/>
    <col min="5641" max="5888" width="9.1796875" style="80"/>
    <col min="5889" max="5889" width="30" style="80" customWidth="1"/>
    <col min="5890" max="5893" width="16.7265625" style="80" customWidth="1"/>
    <col min="5894" max="5894" width="9.1796875" style="80"/>
    <col min="5895" max="5896" width="9.1796875" style="80" customWidth="1"/>
    <col min="5897" max="6144" width="9.1796875" style="80"/>
    <col min="6145" max="6145" width="30" style="80" customWidth="1"/>
    <col min="6146" max="6149" width="16.7265625" style="80" customWidth="1"/>
    <col min="6150" max="6150" width="9.1796875" style="80"/>
    <col min="6151" max="6152" width="9.1796875" style="80" customWidth="1"/>
    <col min="6153" max="6400" width="9.1796875" style="80"/>
    <col min="6401" max="6401" width="30" style="80" customWidth="1"/>
    <col min="6402" max="6405" width="16.7265625" style="80" customWidth="1"/>
    <col min="6406" max="6406" width="9.1796875" style="80"/>
    <col min="6407" max="6408" width="9.1796875" style="80" customWidth="1"/>
    <col min="6409" max="6656" width="9.1796875" style="80"/>
    <col min="6657" max="6657" width="30" style="80" customWidth="1"/>
    <col min="6658" max="6661" width="16.7265625" style="80" customWidth="1"/>
    <col min="6662" max="6662" width="9.1796875" style="80"/>
    <col min="6663" max="6664" width="9.1796875" style="80" customWidth="1"/>
    <col min="6665" max="6912" width="9.1796875" style="80"/>
    <col min="6913" max="6913" width="30" style="80" customWidth="1"/>
    <col min="6914" max="6917" width="16.7265625" style="80" customWidth="1"/>
    <col min="6918" max="6918" width="9.1796875" style="80"/>
    <col min="6919" max="6920" width="9.1796875" style="80" customWidth="1"/>
    <col min="6921" max="7168" width="9.1796875" style="80"/>
    <col min="7169" max="7169" width="30" style="80" customWidth="1"/>
    <col min="7170" max="7173" width="16.7265625" style="80" customWidth="1"/>
    <col min="7174" max="7174" width="9.1796875" style="80"/>
    <col min="7175" max="7176" width="9.1796875" style="80" customWidth="1"/>
    <col min="7177" max="7424" width="9.1796875" style="80"/>
    <col min="7425" max="7425" width="30" style="80" customWidth="1"/>
    <col min="7426" max="7429" width="16.7265625" style="80" customWidth="1"/>
    <col min="7430" max="7430" width="9.1796875" style="80"/>
    <col min="7431" max="7432" width="9.1796875" style="80" customWidth="1"/>
    <col min="7433" max="7680" width="9.1796875" style="80"/>
    <col min="7681" max="7681" width="30" style="80" customWidth="1"/>
    <col min="7682" max="7685" width="16.7265625" style="80" customWidth="1"/>
    <col min="7686" max="7686" width="9.1796875" style="80"/>
    <col min="7687" max="7688" width="9.1796875" style="80" customWidth="1"/>
    <col min="7689" max="7936" width="9.1796875" style="80"/>
    <col min="7937" max="7937" width="30" style="80" customWidth="1"/>
    <col min="7938" max="7941" width="16.7265625" style="80" customWidth="1"/>
    <col min="7942" max="7942" width="9.1796875" style="80"/>
    <col min="7943" max="7944" width="9.1796875" style="80" customWidth="1"/>
    <col min="7945" max="8192" width="9.1796875" style="80"/>
    <col min="8193" max="8193" width="30" style="80" customWidth="1"/>
    <col min="8194" max="8197" width="16.7265625" style="80" customWidth="1"/>
    <col min="8198" max="8198" width="9.1796875" style="80"/>
    <col min="8199" max="8200" width="9.1796875" style="80" customWidth="1"/>
    <col min="8201" max="8448" width="9.1796875" style="80"/>
    <col min="8449" max="8449" width="30" style="80" customWidth="1"/>
    <col min="8450" max="8453" width="16.7265625" style="80" customWidth="1"/>
    <col min="8454" max="8454" width="9.1796875" style="80"/>
    <col min="8455" max="8456" width="9.1796875" style="80" customWidth="1"/>
    <col min="8457" max="8704" width="9.1796875" style="80"/>
    <col min="8705" max="8705" width="30" style="80" customWidth="1"/>
    <col min="8706" max="8709" width="16.7265625" style="80" customWidth="1"/>
    <col min="8710" max="8710" width="9.1796875" style="80"/>
    <col min="8711" max="8712" width="9.1796875" style="80" customWidth="1"/>
    <col min="8713" max="8960" width="9.1796875" style="80"/>
    <col min="8961" max="8961" width="30" style="80" customWidth="1"/>
    <col min="8962" max="8965" width="16.7265625" style="80" customWidth="1"/>
    <col min="8966" max="8966" width="9.1796875" style="80"/>
    <col min="8967" max="8968" width="9.1796875" style="80" customWidth="1"/>
    <col min="8969" max="9216" width="9.1796875" style="80"/>
    <col min="9217" max="9217" width="30" style="80" customWidth="1"/>
    <col min="9218" max="9221" width="16.7265625" style="80" customWidth="1"/>
    <col min="9222" max="9222" width="9.1796875" style="80"/>
    <col min="9223" max="9224" width="9.1796875" style="80" customWidth="1"/>
    <col min="9225" max="9472" width="9.1796875" style="80"/>
    <col min="9473" max="9473" width="30" style="80" customWidth="1"/>
    <col min="9474" max="9477" width="16.7265625" style="80" customWidth="1"/>
    <col min="9478" max="9478" width="9.1796875" style="80"/>
    <col min="9479" max="9480" width="9.1796875" style="80" customWidth="1"/>
    <col min="9481" max="9728" width="9.1796875" style="80"/>
    <col min="9729" max="9729" width="30" style="80" customWidth="1"/>
    <col min="9730" max="9733" width="16.7265625" style="80" customWidth="1"/>
    <col min="9734" max="9734" width="9.1796875" style="80"/>
    <col min="9735" max="9736" width="9.1796875" style="80" customWidth="1"/>
    <col min="9737" max="9984" width="9.1796875" style="80"/>
    <col min="9985" max="9985" width="30" style="80" customWidth="1"/>
    <col min="9986" max="9989" width="16.7265625" style="80" customWidth="1"/>
    <col min="9990" max="9990" width="9.1796875" style="80"/>
    <col min="9991" max="9992" width="9.1796875" style="80" customWidth="1"/>
    <col min="9993" max="10240" width="9.1796875" style="80"/>
    <col min="10241" max="10241" width="30" style="80" customWidth="1"/>
    <col min="10242" max="10245" width="16.7265625" style="80" customWidth="1"/>
    <col min="10246" max="10246" width="9.1796875" style="80"/>
    <col min="10247" max="10248" width="9.1796875" style="80" customWidth="1"/>
    <col min="10249" max="10496" width="9.1796875" style="80"/>
    <col min="10497" max="10497" width="30" style="80" customWidth="1"/>
    <col min="10498" max="10501" width="16.7265625" style="80" customWidth="1"/>
    <col min="10502" max="10502" width="9.1796875" style="80"/>
    <col min="10503" max="10504" width="9.1796875" style="80" customWidth="1"/>
    <col min="10505" max="10752" width="9.1796875" style="80"/>
    <col min="10753" max="10753" width="30" style="80" customWidth="1"/>
    <col min="10754" max="10757" width="16.7265625" style="80" customWidth="1"/>
    <col min="10758" max="10758" width="9.1796875" style="80"/>
    <col min="10759" max="10760" width="9.1796875" style="80" customWidth="1"/>
    <col min="10761" max="11008" width="9.1796875" style="80"/>
    <col min="11009" max="11009" width="30" style="80" customWidth="1"/>
    <col min="11010" max="11013" width="16.7265625" style="80" customWidth="1"/>
    <col min="11014" max="11014" width="9.1796875" style="80"/>
    <col min="11015" max="11016" width="9.1796875" style="80" customWidth="1"/>
    <col min="11017" max="11264" width="9.1796875" style="80"/>
    <col min="11265" max="11265" width="30" style="80" customWidth="1"/>
    <col min="11266" max="11269" width="16.7265625" style="80" customWidth="1"/>
    <col min="11270" max="11270" width="9.1796875" style="80"/>
    <col min="11271" max="11272" width="9.1796875" style="80" customWidth="1"/>
    <col min="11273" max="11520" width="9.1796875" style="80"/>
    <col min="11521" max="11521" width="30" style="80" customWidth="1"/>
    <col min="11522" max="11525" width="16.7265625" style="80" customWidth="1"/>
    <col min="11526" max="11526" width="9.1796875" style="80"/>
    <col min="11527" max="11528" width="9.1796875" style="80" customWidth="1"/>
    <col min="11529" max="11776" width="9.1796875" style="80"/>
    <col min="11777" max="11777" width="30" style="80" customWidth="1"/>
    <col min="11778" max="11781" width="16.7265625" style="80" customWidth="1"/>
    <col min="11782" max="11782" width="9.1796875" style="80"/>
    <col min="11783" max="11784" width="9.1796875" style="80" customWidth="1"/>
    <col min="11785" max="12032" width="9.1796875" style="80"/>
    <col min="12033" max="12033" width="30" style="80" customWidth="1"/>
    <col min="12034" max="12037" width="16.7265625" style="80" customWidth="1"/>
    <col min="12038" max="12038" width="9.1796875" style="80"/>
    <col min="12039" max="12040" width="9.1796875" style="80" customWidth="1"/>
    <col min="12041" max="12288" width="9.1796875" style="80"/>
    <col min="12289" max="12289" width="30" style="80" customWidth="1"/>
    <col min="12290" max="12293" width="16.7265625" style="80" customWidth="1"/>
    <col min="12294" max="12294" width="9.1796875" style="80"/>
    <col min="12295" max="12296" width="9.1796875" style="80" customWidth="1"/>
    <col min="12297" max="12544" width="9.1796875" style="80"/>
    <col min="12545" max="12545" width="30" style="80" customWidth="1"/>
    <col min="12546" max="12549" width="16.7265625" style="80" customWidth="1"/>
    <col min="12550" max="12550" width="9.1796875" style="80"/>
    <col min="12551" max="12552" width="9.1796875" style="80" customWidth="1"/>
    <col min="12553" max="12800" width="9.1796875" style="80"/>
    <col min="12801" max="12801" width="30" style="80" customWidth="1"/>
    <col min="12802" max="12805" width="16.7265625" style="80" customWidth="1"/>
    <col min="12806" max="12806" width="9.1796875" style="80"/>
    <col min="12807" max="12808" width="9.1796875" style="80" customWidth="1"/>
    <col min="12809" max="13056" width="9.1796875" style="80"/>
    <col min="13057" max="13057" width="30" style="80" customWidth="1"/>
    <col min="13058" max="13061" width="16.7265625" style="80" customWidth="1"/>
    <col min="13062" max="13062" width="9.1796875" style="80"/>
    <col min="13063" max="13064" width="9.1796875" style="80" customWidth="1"/>
    <col min="13065" max="13312" width="9.1796875" style="80"/>
    <col min="13313" max="13313" width="30" style="80" customWidth="1"/>
    <col min="13314" max="13317" width="16.7265625" style="80" customWidth="1"/>
    <col min="13318" max="13318" width="9.1796875" style="80"/>
    <col min="13319" max="13320" width="9.1796875" style="80" customWidth="1"/>
    <col min="13321" max="13568" width="9.1796875" style="80"/>
    <col min="13569" max="13569" width="30" style="80" customWidth="1"/>
    <col min="13570" max="13573" width="16.7265625" style="80" customWidth="1"/>
    <col min="13574" max="13574" width="9.1796875" style="80"/>
    <col min="13575" max="13576" width="9.1796875" style="80" customWidth="1"/>
    <col min="13577" max="13824" width="9.1796875" style="80"/>
    <col min="13825" max="13825" width="30" style="80" customWidth="1"/>
    <col min="13826" max="13829" width="16.7265625" style="80" customWidth="1"/>
    <col min="13830" max="13830" width="9.1796875" style="80"/>
    <col min="13831" max="13832" width="9.1796875" style="80" customWidth="1"/>
    <col min="13833" max="14080" width="9.1796875" style="80"/>
    <col min="14081" max="14081" width="30" style="80" customWidth="1"/>
    <col min="14082" max="14085" width="16.7265625" style="80" customWidth="1"/>
    <col min="14086" max="14086" width="9.1796875" style="80"/>
    <col min="14087" max="14088" width="9.1796875" style="80" customWidth="1"/>
    <col min="14089" max="14336" width="9.1796875" style="80"/>
    <col min="14337" max="14337" width="30" style="80" customWidth="1"/>
    <col min="14338" max="14341" width="16.7265625" style="80" customWidth="1"/>
    <col min="14342" max="14342" width="9.1796875" style="80"/>
    <col min="14343" max="14344" width="9.1796875" style="80" customWidth="1"/>
    <col min="14345" max="14592" width="9.1796875" style="80"/>
    <col min="14593" max="14593" width="30" style="80" customWidth="1"/>
    <col min="14594" max="14597" width="16.7265625" style="80" customWidth="1"/>
    <col min="14598" max="14598" width="9.1796875" style="80"/>
    <col min="14599" max="14600" width="9.1796875" style="80" customWidth="1"/>
    <col min="14601" max="14848" width="9.1796875" style="80"/>
    <col min="14849" max="14849" width="30" style="80" customWidth="1"/>
    <col min="14850" max="14853" width="16.7265625" style="80" customWidth="1"/>
    <col min="14854" max="14854" width="9.1796875" style="80"/>
    <col min="14855" max="14856" width="9.1796875" style="80" customWidth="1"/>
    <col min="14857" max="15104" width="9.1796875" style="80"/>
    <col min="15105" max="15105" width="30" style="80" customWidth="1"/>
    <col min="15106" max="15109" width="16.7265625" style="80" customWidth="1"/>
    <col min="15110" max="15110" width="9.1796875" style="80"/>
    <col min="15111" max="15112" width="9.1796875" style="80" customWidth="1"/>
    <col min="15113" max="15360" width="9.1796875" style="80"/>
    <col min="15361" max="15361" width="30" style="80" customWidth="1"/>
    <col min="15362" max="15365" width="16.7265625" style="80" customWidth="1"/>
    <col min="15366" max="15366" width="9.1796875" style="80"/>
    <col min="15367" max="15368" width="9.1796875" style="80" customWidth="1"/>
    <col min="15369" max="15616" width="9.1796875" style="80"/>
    <col min="15617" max="15617" width="30" style="80" customWidth="1"/>
    <col min="15618" max="15621" width="16.7265625" style="80" customWidth="1"/>
    <col min="15622" max="15622" width="9.1796875" style="80"/>
    <col min="15623" max="15624" width="9.1796875" style="80" customWidth="1"/>
    <col min="15625" max="15872" width="9.1796875" style="80"/>
    <col min="15873" max="15873" width="30" style="80" customWidth="1"/>
    <col min="15874" max="15877" width="16.7265625" style="80" customWidth="1"/>
    <col min="15878" max="15878" width="9.1796875" style="80"/>
    <col min="15879" max="15880" width="9.1796875" style="80" customWidth="1"/>
    <col min="15881" max="16128" width="9.1796875" style="80"/>
    <col min="16129" max="16129" width="30" style="80" customWidth="1"/>
    <col min="16130" max="16133" width="16.7265625" style="80" customWidth="1"/>
    <col min="16134" max="16134" width="9.1796875" style="80"/>
    <col min="16135" max="16136" width="9.1796875" style="80" customWidth="1"/>
    <col min="16137" max="16384" width="9.1796875" style="80"/>
  </cols>
  <sheetData>
    <row r="1" spans="1:5" s="90" customFormat="1">
      <c r="A1" s="91" t="s">
        <v>230</v>
      </c>
      <c r="B1"/>
      <c r="C1"/>
      <c r="D1" s="78"/>
      <c r="E1" s="78"/>
    </row>
    <row r="2" spans="1:5" s="90" customFormat="1" ht="16" customHeight="1">
      <c r="A2" s="101"/>
      <c r="B2"/>
      <c r="C2"/>
      <c r="D2" s="99"/>
      <c r="E2" s="99"/>
    </row>
    <row r="3" spans="1:5" s="90" customFormat="1" ht="16" customHeight="1">
      <c r="A3" s="101"/>
      <c r="B3" s="156" t="s">
        <v>907</v>
      </c>
      <c r="C3" s="95"/>
      <c r="D3" s="102"/>
      <c r="E3" s="99"/>
    </row>
    <row r="4" spans="1:5" s="90" customFormat="1" ht="12.75" customHeight="1">
      <c r="A4" s="99"/>
      <c r="B4" s="123"/>
      <c r="C4" s="123"/>
      <c r="D4" s="99"/>
      <c r="E4" s="99"/>
    </row>
    <row r="5" spans="1:5" ht="23" customHeight="1">
      <c r="A5" s="140"/>
      <c r="B5" s="141" t="s">
        <v>885</v>
      </c>
      <c r="C5" s="141" t="s">
        <v>104</v>
      </c>
      <c r="D5" s="141" t="s">
        <v>105</v>
      </c>
      <c r="E5" s="142" t="s">
        <v>106</v>
      </c>
    </row>
    <row r="6" spans="1:5" ht="21.5" customHeight="1">
      <c r="A6" s="147" t="s">
        <v>62</v>
      </c>
      <c r="B6" s="107">
        <v>64440643628.059998</v>
      </c>
      <c r="C6" s="107">
        <v>453628840526.63</v>
      </c>
      <c r="D6" s="107">
        <v>440174333521.98999</v>
      </c>
      <c r="E6" s="148">
        <v>77895150632.699997</v>
      </c>
    </row>
    <row r="7" spans="1:5" ht="21">
      <c r="A7" s="114" t="s">
        <v>118</v>
      </c>
      <c r="B7" s="108">
        <v>1695059.57</v>
      </c>
      <c r="C7" s="108">
        <v>1003790.5</v>
      </c>
      <c r="D7" s="108">
        <v>1799541.99</v>
      </c>
      <c r="E7" s="115">
        <v>899308.08</v>
      </c>
    </row>
    <row r="8" spans="1:5">
      <c r="A8" s="116" t="s">
        <v>128</v>
      </c>
      <c r="B8" s="117">
        <v>1695059.57</v>
      </c>
      <c r="C8" s="117">
        <v>1003790.5</v>
      </c>
      <c r="D8" s="117">
        <v>1799541.99</v>
      </c>
      <c r="E8" s="118">
        <v>899308.08</v>
      </c>
    </row>
    <row r="9" spans="1:5" ht="19.5" customHeight="1">
      <c r="A9" s="114" t="s">
        <v>119</v>
      </c>
      <c r="B9" s="108">
        <v>22303120739</v>
      </c>
      <c r="C9" s="108">
        <v>20207693602.259998</v>
      </c>
      <c r="D9" s="108">
        <v>17989720219.91</v>
      </c>
      <c r="E9" s="115">
        <v>24521094121.349998</v>
      </c>
    </row>
    <row r="10" spans="1:5">
      <c r="A10" s="116" t="s">
        <v>129</v>
      </c>
      <c r="B10" s="117">
        <v>695520.54</v>
      </c>
      <c r="C10" s="117">
        <v>0</v>
      </c>
      <c r="D10" s="117">
        <v>695520.54</v>
      </c>
      <c r="E10" s="118">
        <v>0</v>
      </c>
    </row>
    <row r="11" spans="1:5">
      <c r="A11" s="116" t="s">
        <v>130</v>
      </c>
      <c r="B11" s="117">
        <v>99313.21</v>
      </c>
      <c r="C11" s="117">
        <v>0.23</v>
      </c>
      <c r="D11" s="117">
        <v>0</v>
      </c>
      <c r="E11" s="118">
        <v>99313.44</v>
      </c>
    </row>
    <row r="12" spans="1:5" ht="20">
      <c r="A12" s="116" t="s">
        <v>131</v>
      </c>
      <c r="B12" s="117">
        <v>5860261.8499999996</v>
      </c>
      <c r="C12" s="117">
        <v>3295170795.1999998</v>
      </c>
      <c r="D12" s="117">
        <v>3300938900.27</v>
      </c>
      <c r="E12" s="118">
        <v>92156.78</v>
      </c>
    </row>
    <row r="13" spans="1:5" ht="20">
      <c r="A13" s="116" t="s">
        <v>132</v>
      </c>
      <c r="B13" s="117">
        <v>597738293.03999996</v>
      </c>
      <c r="C13" s="117">
        <v>200142628.94999999</v>
      </c>
      <c r="D13" s="117">
        <v>206868180.90000001</v>
      </c>
      <c r="E13" s="118">
        <v>591012741.09000003</v>
      </c>
    </row>
    <row r="14" spans="1:5" ht="20">
      <c r="A14" s="116" t="s">
        <v>133</v>
      </c>
      <c r="B14" s="117">
        <v>749438271.75</v>
      </c>
      <c r="C14" s="117">
        <v>7007633027.9099998</v>
      </c>
      <c r="D14" s="117">
        <v>7606185411.5799999</v>
      </c>
      <c r="E14" s="118">
        <v>150885888.08000001</v>
      </c>
    </row>
    <row r="15" spans="1:5">
      <c r="A15" s="116" t="s">
        <v>134</v>
      </c>
      <c r="B15" s="117">
        <v>1413994.79</v>
      </c>
      <c r="C15" s="117">
        <v>1031344.76</v>
      </c>
      <c r="D15" s="117">
        <v>1918940.08</v>
      </c>
      <c r="E15" s="118">
        <v>526399.47</v>
      </c>
    </row>
    <row r="16" spans="1:5">
      <c r="A16" s="116" t="s">
        <v>135</v>
      </c>
      <c r="B16" s="117">
        <v>3976503632.8499999</v>
      </c>
      <c r="C16" s="117">
        <v>3756500000.3099999</v>
      </c>
      <c r="D16" s="117">
        <v>1977896440.6300001</v>
      </c>
      <c r="E16" s="118">
        <v>5755107192.5299997</v>
      </c>
    </row>
    <row r="17" spans="1:5" ht="20">
      <c r="A17" s="116" t="s">
        <v>638</v>
      </c>
      <c r="B17" s="117">
        <v>2500000000</v>
      </c>
      <c r="C17" s="117">
        <v>0</v>
      </c>
      <c r="D17" s="117">
        <v>0</v>
      </c>
      <c r="E17" s="118">
        <v>2500000000</v>
      </c>
    </row>
    <row r="18" spans="1:5">
      <c r="A18" s="116" t="s">
        <v>136</v>
      </c>
      <c r="B18" s="117">
        <v>8314249.96</v>
      </c>
      <c r="C18" s="117">
        <v>0</v>
      </c>
      <c r="D18" s="117">
        <v>0</v>
      </c>
      <c r="E18" s="118">
        <v>8314249.96</v>
      </c>
    </row>
    <row r="19" spans="1:5">
      <c r="A19" s="116" t="s">
        <v>137</v>
      </c>
      <c r="B19" s="117">
        <v>36870469.520000003</v>
      </c>
      <c r="C19" s="117">
        <v>400</v>
      </c>
      <c r="D19" s="117">
        <v>0</v>
      </c>
      <c r="E19" s="118">
        <v>36870869.520000003</v>
      </c>
    </row>
    <row r="20" spans="1:5" ht="20">
      <c r="A20" s="116" t="s">
        <v>138</v>
      </c>
      <c r="B20" s="117">
        <v>0.02</v>
      </c>
      <c r="C20" s="117">
        <v>184511621.50999999</v>
      </c>
      <c r="D20" s="117">
        <v>117944468.84</v>
      </c>
      <c r="E20" s="118">
        <v>66567152.689999998</v>
      </c>
    </row>
    <row r="21" spans="1:5">
      <c r="A21" s="116" t="s">
        <v>139</v>
      </c>
      <c r="B21" s="117">
        <v>131653086.78</v>
      </c>
      <c r="C21" s="117">
        <v>76281.710000000006</v>
      </c>
      <c r="D21" s="117">
        <v>6008047.4100000001</v>
      </c>
      <c r="E21" s="118">
        <v>125721321.08</v>
      </c>
    </row>
    <row r="22" spans="1:5" ht="20">
      <c r="A22" s="116" t="s">
        <v>140</v>
      </c>
      <c r="B22" s="117">
        <v>271514748.63</v>
      </c>
      <c r="C22" s="117">
        <v>16661525.01</v>
      </c>
      <c r="D22" s="117">
        <v>47628880.030000001</v>
      </c>
      <c r="E22" s="118">
        <v>240547393.61000001</v>
      </c>
    </row>
    <row r="23" spans="1:5" ht="20">
      <c r="A23" s="116" t="s">
        <v>742</v>
      </c>
      <c r="B23" s="117">
        <v>149647271.24000001</v>
      </c>
      <c r="C23" s="117">
        <v>1033.69</v>
      </c>
      <c r="D23" s="117">
        <v>0</v>
      </c>
      <c r="E23" s="118">
        <v>149648304.93000001</v>
      </c>
    </row>
    <row r="24" spans="1:5">
      <c r="A24" s="116" t="s">
        <v>141</v>
      </c>
      <c r="B24" s="117">
        <v>151882.26999999999</v>
      </c>
      <c r="C24" s="117">
        <v>0.2</v>
      </c>
      <c r="D24" s="117">
        <v>0</v>
      </c>
      <c r="E24" s="118">
        <v>151882.47</v>
      </c>
    </row>
    <row r="25" spans="1:5">
      <c r="A25" s="116" t="s">
        <v>142</v>
      </c>
      <c r="B25" s="117">
        <v>388234.87</v>
      </c>
      <c r="C25" s="117">
        <v>1621303.15</v>
      </c>
      <c r="D25" s="117">
        <v>1461735.84</v>
      </c>
      <c r="E25" s="118">
        <v>547802.18000000005</v>
      </c>
    </row>
    <row r="26" spans="1:5">
      <c r="A26" s="116" t="s">
        <v>143</v>
      </c>
      <c r="B26" s="117">
        <v>9118828.3200000003</v>
      </c>
      <c r="C26" s="117">
        <v>140000</v>
      </c>
      <c r="D26" s="117">
        <v>1519604.67</v>
      </c>
      <c r="E26" s="118">
        <v>7739223.6500000004</v>
      </c>
    </row>
    <row r="27" spans="1:5">
      <c r="A27" s="116" t="s">
        <v>144</v>
      </c>
      <c r="B27" s="117">
        <v>940151.33</v>
      </c>
      <c r="C27" s="117">
        <v>0</v>
      </c>
      <c r="D27" s="117">
        <v>0</v>
      </c>
      <c r="E27" s="118">
        <v>940151.33</v>
      </c>
    </row>
    <row r="28" spans="1:5">
      <c r="A28" s="116" t="s">
        <v>898</v>
      </c>
      <c r="B28" s="117">
        <v>0</v>
      </c>
      <c r="C28" s="117">
        <v>0.35</v>
      </c>
      <c r="D28" s="117">
        <v>0</v>
      </c>
      <c r="E28" s="118">
        <v>0.35</v>
      </c>
    </row>
    <row r="29" spans="1:5">
      <c r="A29" s="116" t="s">
        <v>145</v>
      </c>
      <c r="B29" s="117">
        <v>59525001.990000002</v>
      </c>
      <c r="C29" s="117">
        <v>4786.6099999999997</v>
      </c>
      <c r="D29" s="117">
        <v>275667.36</v>
      </c>
      <c r="E29" s="118">
        <v>59254121.240000002</v>
      </c>
    </row>
    <row r="30" spans="1:5">
      <c r="A30" s="116" t="s">
        <v>146</v>
      </c>
      <c r="B30" s="117">
        <v>7228936.3499999996</v>
      </c>
      <c r="C30" s="117">
        <v>0</v>
      </c>
      <c r="D30" s="117">
        <v>145414.39999999999</v>
      </c>
      <c r="E30" s="118">
        <v>7083521.9500000002</v>
      </c>
    </row>
    <row r="31" spans="1:5" ht="20">
      <c r="A31" s="116" t="s">
        <v>147</v>
      </c>
      <c r="B31" s="117">
        <v>662246279.86000001</v>
      </c>
      <c r="C31" s="117">
        <v>771348234.47000003</v>
      </c>
      <c r="D31" s="117">
        <v>258330034.72</v>
      </c>
      <c r="E31" s="118">
        <v>1175264479.6099999</v>
      </c>
    </row>
    <row r="32" spans="1:5">
      <c r="A32" s="116" t="s">
        <v>148</v>
      </c>
      <c r="B32" s="117">
        <v>1100000000</v>
      </c>
      <c r="C32" s="117">
        <v>0</v>
      </c>
      <c r="D32" s="117">
        <v>0</v>
      </c>
      <c r="E32" s="118">
        <v>1100000000</v>
      </c>
    </row>
    <row r="33" spans="1:5">
      <c r="A33" s="116" t="s">
        <v>149</v>
      </c>
      <c r="B33" s="117">
        <v>593429524.62</v>
      </c>
      <c r="C33" s="117">
        <v>9870286.1199999992</v>
      </c>
      <c r="D33" s="117">
        <v>20769600.550000001</v>
      </c>
      <c r="E33" s="118">
        <v>582530210.19000006</v>
      </c>
    </row>
    <row r="34" spans="1:5" ht="20">
      <c r="A34" s="116" t="s">
        <v>150</v>
      </c>
      <c r="B34" s="117">
        <v>9309011.5399999991</v>
      </c>
      <c r="C34" s="117">
        <v>10307642.68</v>
      </c>
      <c r="D34" s="117">
        <v>8904333.9399999995</v>
      </c>
      <c r="E34" s="118">
        <v>10712320.279999999</v>
      </c>
    </row>
    <row r="35" spans="1:5">
      <c r="A35" s="116" t="s">
        <v>151</v>
      </c>
      <c r="B35" s="117">
        <v>56899033.289999999</v>
      </c>
      <c r="C35" s="117">
        <v>1324659.71</v>
      </c>
      <c r="D35" s="117">
        <v>6566349.8300000001</v>
      </c>
      <c r="E35" s="118">
        <v>51657343.170000002</v>
      </c>
    </row>
    <row r="36" spans="1:5" ht="20">
      <c r="A36" s="116" t="s">
        <v>152</v>
      </c>
      <c r="B36" s="117">
        <v>816050649.01999998</v>
      </c>
      <c r="C36" s="117">
        <v>29151562.219999999</v>
      </c>
      <c r="D36" s="117">
        <v>4791600</v>
      </c>
      <c r="E36" s="118">
        <v>840410611.24000001</v>
      </c>
    </row>
    <row r="37" spans="1:5">
      <c r="A37" s="116" t="s">
        <v>903</v>
      </c>
      <c r="B37" s="117">
        <v>0</v>
      </c>
      <c r="C37" s="117">
        <v>15000000</v>
      </c>
      <c r="D37" s="117">
        <v>1905707.07</v>
      </c>
      <c r="E37" s="118">
        <v>13094292.93</v>
      </c>
    </row>
    <row r="38" spans="1:5">
      <c r="A38" s="116" t="s">
        <v>721</v>
      </c>
      <c r="B38" s="117">
        <v>123158216.16</v>
      </c>
      <c r="C38" s="117">
        <v>2400.13</v>
      </c>
      <c r="D38" s="117">
        <v>2014958.99</v>
      </c>
      <c r="E38" s="118">
        <v>121145657.3</v>
      </c>
    </row>
    <row r="39" spans="1:5" ht="20">
      <c r="A39" s="116" t="s">
        <v>155</v>
      </c>
      <c r="B39" s="117">
        <v>764663.74</v>
      </c>
      <c r="C39" s="117">
        <v>0</v>
      </c>
      <c r="D39" s="117">
        <v>0</v>
      </c>
      <c r="E39" s="118">
        <v>764663.74</v>
      </c>
    </row>
    <row r="40" spans="1:5">
      <c r="A40" s="116" t="s">
        <v>156</v>
      </c>
      <c r="B40" s="117">
        <v>52965250.68</v>
      </c>
      <c r="C40" s="117">
        <v>54253918.640000001</v>
      </c>
      <c r="D40" s="117">
        <v>43337803.130000003</v>
      </c>
      <c r="E40" s="118">
        <v>63881366.189999998</v>
      </c>
    </row>
    <row r="41" spans="1:5">
      <c r="A41" s="116" t="s">
        <v>157</v>
      </c>
      <c r="B41" s="117">
        <v>33571980.609999999</v>
      </c>
      <c r="C41" s="117">
        <v>8639.2800000000007</v>
      </c>
      <c r="D41" s="117">
        <v>16479971.060000001</v>
      </c>
      <c r="E41" s="118">
        <v>17100648.829999998</v>
      </c>
    </row>
    <row r="42" spans="1:5">
      <c r="A42" s="116" t="s">
        <v>158</v>
      </c>
      <c r="B42" s="117">
        <v>649429.49</v>
      </c>
      <c r="C42" s="117">
        <v>1464922.84</v>
      </c>
      <c r="D42" s="117">
        <v>1093651.06</v>
      </c>
      <c r="E42" s="118">
        <v>1020701.27</v>
      </c>
    </row>
    <row r="43" spans="1:5">
      <c r="A43" s="116" t="s">
        <v>159</v>
      </c>
      <c r="B43" s="117">
        <v>46749875.18</v>
      </c>
      <c r="C43" s="117">
        <v>183928.03</v>
      </c>
      <c r="D43" s="117">
        <v>11249325.66</v>
      </c>
      <c r="E43" s="118">
        <v>35684477.549999997</v>
      </c>
    </row>
    <row r="44" spans="1:5">
      <c r="A44" s="116" t="s">
        <v>160</v>
      </c>
      <c r="B44" s="117">
        <v>5753211635.3100004</v>
      </c>
      <c r="C44" s="117">
        <v>4591544972.2299995</v>
      </c>
      <c r="D44" s="117">
        <v>4022146344.8699999</v>
      </c>
      <c r="E44" s="118">
        <v>6322610262.6700001</v>
      </c>
    </row>
    <row r="45" spans="1:5" ht="20">
      <c r="A45" s="116" t="s">
        <v>161</v>
      </c>
      <c r="B45" s="117">
        <v>1710019010.55</v>
      </c>
      <c r="C45" s="117">
        <v>60377243.609999999</v>
      </c>
      <c r="D45" s="117">
        <v>163499370.18000001</v>
      </c>
      <c r="E45" s="118">
        <v>1606896883.98</v>
      </c>
    </row>
    <row r="46" spans="1:5">
      <c r="A46" s="116" t="s">
        <v>162</v>
      </c>
      <c r="B46" s="117">
        <v>12648941.75</v>
      </c>
      <c r="C46" s="117">
        <v>0.16</v>
      </c>
      <c r="D46" s="117">
        <v>0</v>
      </c>
      <c r="E46" s="118">
        <v>12648941.91</v>
      </c>
    </row>
    <row r="47" spans="1:5">
      <c r="A47" s="116" t="s">
        <v>163</v>
      </c>
      <c r="B47" s="117">
        <v>968136.48</v>
      </c>
      <c r="C47" s="117">
        <v>211534.32</v>
      </c>
      <c r="D47" s="117">
        <v>0</v>
      </c>
      <c r="E47" s="118">
        <v>1179670.8</v>
      </c>
    </row>
    <row r="48" spans="1:5">
      <c r="A48" s="116" t="s">
        <v>164</v>
      </c>
      <c r="B48" s="117">
        <v>809173.32</v>
      </c>
      <c r="C48" s="117">
        <v>97091.32</v>
      </c>
      <c r="D48" s="117">
        <v>358296.69</v>
      </c>
      <c r="E48" s="118">
        <v>547967.94999999995</v>
      </c>
    </row>
    <row r="49" spans="1:5" ht="20">
      <c r="A49" s="116" t="s">
        <v>166</v>
      </c>
      <c r="B49" s="117">
        <v>1586750573.97</v>
      </c>
      <c r="C49" s="117">
        <v>212802.33</v>
      </c>
      <c r="D49" s="117">
        <v>20338555.780000001</v>
      </c>
      <c r="E49" s="118">
        <v>1566624820.52</v>
      </c>
    </row>
    <row r="50" spans="1:5" ht="20">
      <c r="A50" s="116" t="s">
        <v>167</v>
      </c>
      <c r="B50" s="117">
        <v>1229301348.1700001</v>
      </c>
      <c r="C50" s="117">
        <v>0</v>
      </c>
      <c r="D50" s="117">
        <v>0</v>
      </c>
      <c r="E50" s="118">
        <v>1229301348.1700001</v>
      </c>
    </row>
    <row r="51" spans="1:5" ht="20">
      <c r="A51" s="116" t="s">
        <v>168</v>
      </c>
      <c r="B51" s="117">
        <v>6515855.9500000002</v>
      </c>
      <c r="C51" s="117">
        <v>198839014.58000001</v>
      </c>
      <c r="D51" s="117">
        <v>138447103.83000001</v>
      </c>
      <c r="E51" s="118">
        <v>66907766.700000003</v>
      </c>
    </row>
    <row r="52" spans="1:5" ht="18.5" customHeight="1">
      <c r="A52" s="114" t="s">
        <v>123</v>
      </c>
      <c r="B52" s="108">
        <v>6913224674.8500004</v>
      </c>
      <c r="C52" s="108">
        <v>2199066366</v>
      </c>
      <c r="D52" s="108">
        <v>1861824975.1300001</v>
      </c>
      <c r="E52" s="115">
        <v>7250466065.7200003</v>
      </c>
    </row>
    <row r="53" spans="1:5">
      <c r="A53" s="116" t="s">
        <v>135</v>
      </c>
      <c r="B53" s="117">
        <v>668520</v>
      </c>
      <c r="C53" s="117">
        <v>0</v>
      </c>
      <c r="D53" s="117">
        <v>0</v>
      </c>
      <c r="E53" s="118">
        <v>668520</v>
      </c>
    </row>
    <row r="54" spans="1:5">
      <c r="A54" s="116" t="s">
        <v>722</v>
      </c>
      <c r="B54" s="117">
        <v>188350.12</v>
      </c>
      <c r="C54" s="117">
        <v>1193.06</v>
      </c>
      <c r="D54" s="117">
        <v>15317.11</v>
      </c>
      <c r="E54" s="118">
        <v>174226.07</v>
      </c>
    </row>
    <row r="55" spans="1:5" ht="20">
      <c r="A55" s="116" t="s">
        <v>169</v>
      </c>
      <c r="B55" s="117">
        <v>0.01</v>
      </c>
      <c r="C55" s="117">
        <v>0</v>
      </c>
      <c r="D55" s="117">
        <v>0</v>
      </c>
      <c r="E55" s="118">
        <v>0.01</v>
      </c>
    </row>
    <row r="56" spans="1:5" ht="20">
      <c r="A56" s="116" t="s">
        <v>170</v>
      </c>
      <c r="B56" s="117">
        <v>1937360465.22</v>
      </c>
      <c r="C56" s="117">
        <v>1410690676.99</v>
      </c>
      <c r="D56" s="117">
        <v>1319873850.0699999</v>
      </c>
      <c r="E56" s="118">
        <v>2028177292.1400001</v>
      </c>
    </row>
    <row r="57" spans="1:5" ht="20">
      <c r="A57" s="116" t="s">
        <v>731</v>
      </c>
      <c r="B57" s="117">
        <v>1876975.13</v>
      </c>
      <c r="C57" s="117">
        <v>2434951.4</v>
      </c>
      <c r="D57" s="117">
        <v>1422856.06</v>
      </c>
      <c r="E57" s="118">
        <v>2889070.47</v>
      </c>
    </row>
    <row r="58" spans="1:5">
      <c r="A58" s="116" t="s">
        <v>738</v>
      </c>
      <c r="B58" s="117">
        <v>1943720.16</v>
      </c>
      <c r="C58" s="117">
        <v>3792724.9</v>
      </c>
      <c r="D58" s="117">
        <v>2922704.42</v>
      </c>
      <c r="E58" s="118">
        <v>2813740.64</v>
      </c>
    </row>
    <row r="59" spans="1:5">
      <c r="A59" s="116" t="s">
        <v>153</v>
      </c>
      <c r="B59" s="117">
        <v>2550562978.6100001</v>
      </c>
      <c r="C59" s="117">
        <v>21819723.629999999</v>
      </c>
      <c r="D59" s="117">
        <v>132387602.65000001</v>
      </c>
      <c r="E59" s="118">
        <v>2439995099.5900002</v>
      </c>
    </row>
    <row r="60" spans="1:5">
      <c r="A60" s="116" t="s">
        <v>154</v>
      </c>
      <c r="B60" s="117">
        <v>2420623665.5999999</v>
      </c>
      <c r="C60" s="117">
        <v>760327096.01999998</v>
      </c>
      <c r="D60" s="117">
        <v>405202644.81999999</v>
      </c>
      <c r="E60" s="118">
        <v>2775748116.8000002</v>
      </c>
    </row>
    <row r="61" spans="1:5" ht="19.5" customHeight="1">
      <c r="A61" s="114" t="s">
        <v>171</v>
      </c>
      <c r="B61" s="108">
        <v>15420868458.219999</v>
      </c>
      <c r="C61" s="108">
        <v>320930970488.28003</v>
      </c>
      <c r="D61" s="108">
        <v>313270451191.10999</v>
      </c>
      <c r="E61" s="115">
        <v>23081387755.389999</v>
      </c>
    </row>
    <row r="62" spans="1:5">
      <c r="A62" s="116" t="s">
        <v>172</v>
      </c>
      <c r="B62" s="117">
        <v>15321434289.950001</v>
      </c>
      <c r="C62" s="117">
        <v>320833515699.17999</v>
      </c>
      <c r="D62" s="117">
        <v>313131329457.63</v>
      </c>
      <c r="E62" s="118">
        <v>23023620531.5</v>
      </c>
    </row>
    <row r="63" spans="1:5" ht="20">
      <c r="A63" s="116" t="s">
        <v>173</v>
      </c>
      <c r="B63" s="117">
        <v>99354900.019999996</v>
      </c>
      <c r="C63" s="117">
        <v>88065469.879999995</v>
      </c>
      <c r="D63" s="117">
        <v>129733741.38</v>
      </c>
      <c r="E63" s="118">
        <v>57686628.520000003</v>
      </c>
    </row>
    <row r="64" spans="1:5" ht="20">
      <c r="A64" s="116" t="s">
        <v>905</v>
      </c>
      <c r="B64" s="117">
        <v>0</v>
      </c>
      <c r="C64" s="117">
        <v>0.32</v>
      </c>
      <c r="D64" s="117">
        <v>0</v>
      </c>
      <c r="E64" s="118">
        <v>0.32</v>
      </c>
    </row>
    <row r="65" spans="1:5" ht="20">
      <c r="A65" s="116" t="s">
        <v>174</v>
      </c>
      <c r="B65" s="117">
        <v>79268.25</v>
      </c>
      <c r="C65" s="117">
        <v>9389318.9000000004</v>
      </c>
      <c r="D65" s="117">
        <v>9387992.0999999996</v>
      </c>
      <c r="E65" s="118">
        <v>80595.05</v>
      </c>
    </row>
    <row r="66" spans="1:5" ht="22.5" customHeight="1">
      <c r="A66" s="114" t="s">
        <v>103</v>
      </c>
      <c r="B66" s="108">
        <v>865216543.15999997</v>
      </c>
      <c r="C66" s="108">
        <v>82679304.650000006</v>
      </c>
      <c r="D66" s="108">
        <v>74174549.310000002</v>
      </c>
      <c r="E66" s="115">
        <v>873721298.5</v>
      </c>
    </row>
    <row r="67" spans="1:5">
      <c r="A67" s="116" t="s">
        <v>135</v>
      </c>
      <c r="B67" s="117">
        <v>50000000</v>
      </c>
      <c r="C67" s="117">
        <v>0</v>
      </c>
      <c r="D67" s="117">
        <v>6000000</v>
      </c>
      <c r="E67" s="118">
        <v>44000000</v>
      </c>
    </row>
    <row r="68" spans="1:5">
      <c r="A68" s="116" t="s">
        <v>175</v>
      </c>
      <c r="B68" s="117">
        <v>5337420.46</v>
      </c>
      <c r="C68" s="117">
        <v>2022368.68</v>
      </c>
      <c r="D68" s="117">
        <v>2076656.56</v>
      </c>
      <c r="E68" s="118">
        <v>5283132.58</v>
      </c>
    </row>
    <row r="69" spans="1:5">
      <c r="A69" s="116" t="s">
        <v>176</v>
      </c>
      <c r="B69" s="117">
        <v>2505000.27</v>
      </c>
      <c r="C69" s="117">
        <v>12572.75</v>
      </c>
      <c r="D69" s="117">
        <v>2513.2399999999998</v>
      </c>
      <c r="E69" s="118">
        <v>2515059.7799999998</v>
      </c>
    </row>
    <row r="70" spans="1:5">
      <c r="A70" s="116" t="s">
        <v>177</v>
      </c>
      <c r="B70" s="117">
        <v>238519613.28</v>
      </c>
      <c r="C70" s="117">
        <v>21588931.309999999</v>
      </c>
      <c r="D70" s="117">
        <v>24660920.309999999</v>
      </c>
      <c r="E70" s="118">
        <v>235447624.28</v>
      </c>
    </row>
    <row r="71" spans="1:5">
      <c r="A71" s="116" t="s">
        <v>178</v>
      </c>
      <c r="B71" s="117">
        <v>315131896.72000003</v>
      </c>
      <c r="C71" s="117">
        <v>17570096.870000001</v>
      </c>
      <c r="D71" s="117">
        <v>17324037.890000001</v>
      </c>
      <c r="E71" s="118">
        <v>315377955.69999999</v>
      </c>
    </row>
    <row r="72" spans="1:5">
      <c r="A72" s="116" t="s">
        <v>179</v>
      </c>
      <c r="B72" s="117">
        <v>90578118.859999999</v>
      </c>
      <c r="C72" s="117">
        <v>4145974.04</v>
      </c>
      <c r="D72" s="117">
        <v>7807444.3600000003</v>
      </c>
      <c r="E72" s="118">
        <v>86916648.540000007</v>
      </c>
    </row>
    <row r="73" spans="1:5">
      <c r="A73" s="116" t="s">
        <v>180</v>
      </c>
      <c r="B73" s="117">
        <v>2406881.59</v>
      </c>
      <c r="C73" s="117">
        <v>0.33</v>
      </c>
      <c r="D73" s="117">
        <v>333153.68</v>
      </c>
      <c r="E73" s="118">
        <v>2073728.24</v>
      </c>
    </row>
    <row r="74" spans="1:5">
      <c r="A74" s="116" t="s">
        <v>154</v>
      </c>
      <c r="B74" s="117">
        <v>1953657.97</v>
      </c>
      <c r="C74" s="117">
        <v>0.31</v>
      </c>
      <c r="D74" s="117">
        <v>0</v>
      </c>
      <c r="E74" s="118">
        <v>1953658.28</v>
      </c>
    </row>
    <row r="75" spans="1:5">
      <c r="A75" s="116" t="s">
        <v>181</v>
      </c>
      <c r="B75" s="117">
        <v>77017555.549999997</v>
      </c>
      <c r="C75" s="117">
        <v>0</v>
      </c>
      <c r="D75" s="117">
        <v>0</v>
      </c>
      <c r="E75" s="118">
        <v>77017555.549999997</v>
      </c>
    </row>
    <row r="76" spans="1:5">
      <c r="A76" s="116" t="s">
        <v>182</v>
      </c>
      <c r="B76" s="117">
        <v>44450270.149999999</v>
      </c>
      <c r="C76" s="117">
        <v>26328968.300000001</v>
      </c>
      <c r="D76" s="117">
        <v>11230437.93</v>
      </c>
      <c r="E76" s="118">
        <v>59548800.520000003</v>
      </c>
    </row>
    <row r="77" spans="1:5">
      <c r="A77" s="116" t="s">
        <v>163</v>
      </c>
      <c r="B77" s="117">
        <v>37316128.310000002</v>
      </c>
      <c r="C77" s="117">
        <v>11010392.060000001</v>
      </c>
      <c r="D77" s="117">
        <v>4739385.34</v>
      </c>
      <c r="E77" s="118">
        <v>43587135.030000001</v>
      </c>
    </row>
    <row r="78" spans="1:5" ht="21">
      <c r="A78" s="114" t="s">
        <v>126</v>
      </c>
      <c r="B78" s="108">
        <v>16066730615.35</v>
      </c>
      <c r="C78" s="108">
        <v>109645805853.77</v>
      </c>
      <c r="D78" s="108">
        <v>106570061318.89999</v>
      </c>
      <c r="E78" s="115">
        <v>19142475150.220001</v>
      </c>
    </row>
    <row r="79" spans="1:5">
      <c r="A79" s="116" t="s">
        <v>183</v>
      </c>
      <c r="B79" s="117">
        <v>5295866.8</v>
      </c>
      <c r="C79" s="117">
        <v>0</v>
      </c>
      <c r="D79" s="117">
        <v>604195.91</v>
      </c>
      <c r="E79" s="118">
        <v>4691670.8899999997</v>
      </c>
    </row>
    <row r="80" spans="1:5">
      <c r="A80" s="116" t="s">
        <v>184</v>
      </c>
      <c r="B80" s="117">
        <v>709669602.77999997</v>
      </c>
      <c r="C80" s="117">
        <v>2069116872.5799999</v>
      </c>
      <c r="D80" s="117">
        <v>2157121848.6300001</v>
      </c>
      <c r="E80" s="118">
        <v>621664626.73000002</v>
      </c>
    </row>
    <row r="81" spans="1:5">
      <c r="A81" s="116" t="s">
        <v>185</v>
      </c>
      <c r="B81" s="117">
        <v>15262833972.969999</v>
      </c>
      <c r="C81" s="117">
        <v>106830196970.36</v>
      </c>
      <c r="D81" s="117">
        <v>103620335274.36</v>
      </c>
      <c r="E81" s="118">
        <v>18472695668.970001</v>
      </c>
    </row>
    <row r="82" spans="1:5">
      <c r="A82" s="116" t="s">
        <v>186</v>
      </c>
      <c r="B82" s="117">
        <v>88931172.799999997</v>
      </c>
      <c r="C82" s="117">
        <v>746492010.83000004</v>
      </c>
      <c r="D82" s="117">
        <v>792000000</v>
      </c>
      <c r="E82" s="118">
        <v>43423183.630000003</v>
      </c>
    </row>
    <row r="83" spans="1:5" ht="20.5" customHeight="1">
      <c r="A83" s="114" t="s">
        <v>187</v>
      </c>
      <c r="B83" s="108">
        <v>2296409616.7399998</v>
      </c>
      <c r="C83" s="108">
        <v>416681226.36000001</v>
      </c>
      <c r="D83" s="108">
        <v>258736818.03999999</v>
      </c>
      <c r="E83" s="115">
        <v>2454354025.0599999</v>
      </c>
    </row>
    <row r="84" spans="1:5">
      <c r="A84" s="116" t="s">
        <v>188</v>
      </c>
      <c r="B84" s="117">
        <v>6889990.9900000002</v>
      </c>
      <c r="C84" s="117">
        <v>295282.94</v>
      </c>
      <c r="D84" s="117">
        <v>2270319.7400000002</v>
      </c>
      <c r="E84" s="118">
        <v>4914954.1900000004</v>
      </c>
    </row>
    <row r="85" spans="1:5">
      <c r="A85" s="116" t="s">
        <v>189</v>
      </c>
      <c r="B85" s="117">
        <v>1142067.68</v>
      </c>
      <c r="C85" s="117">
        <v>0.32</v>
      </c>
      <c r="D85" s="117">
        <v>7495.68</v>
      </c>
      <c r="E85" s="118">
        <v>1134572.32</v>
      </c>
    </row>
    <row r="86" spans="1:5">
      <c r="A86" s="116" t="s">
        <v>234</v>
      </c>
      <c r="B86" s="117">
        <v>16116948.27</v>
      </c>
      <c r="C86" s="117">
        <v>10700000</v>
      </c>
      <c r="D86" s="117">
        <v>9023445.4199999999</v>
      </c>
      <c r="E86" s="118">
        <v>17793502.850000001</v>
      </c>
    </row>
    <row r="87" spans="1:5">
      <c r="A87" s="116" t="s">
        <v>190</v>
      </c>
      <c r="B87" s="117">
        <v>45848894.359999999</v>
      </c>
      <c r="C87" s="117">
        <v>1712750.11</v>
      </c>
      <c r="D87" s="117">
        <v>3716355.06</v>
      </c>
      <c r="E87" s="118">
        <v>43845289.409999996</v>
      </c>
    </row>
    <row r="88" spans="1:5">
      <c r="A88" s="116" t="s">
        <v>191</v>
      </c>
      <c r="B88" s="117">
        <v>724480.5</v>
      </c>
      <c r="C88" s="117">
        <v>0</v>
      </c>
      <c r="D88" s="117">
        <v>57249.7</v>
      </c>
      <c r="E88" s="118">
        <v>667230.80000000005</v>
      </c>
    </row>
    <row r="89" spans="1:5" ht="20">
      <c r="A89" s="116" t="s">
        <v>240</v>
      </c>
      <c r="B89" s="117">
        <v>13613020.24</v>
      </c>
      <c r="C89" s="117">
        <v>5198.99</v>
      </c>
      <c r="D89" s="117">
        <v>2004911.67</v>
      </c>
      <c r="E89" s="118">
        <v>11613307.560000001</v>
      </c>
    </row>
    <row r="90" spans="1:5">
      <c r="A90" s="116" t="s">
        <v>192</v>
      </c>
      <c r="B90" s="117">
        <v>118.79</v>
      </c>
      <c r="C90" s="117">
        <v>0.16</v>
      </c>
      <c r="D90" s="117">
        <v>0</v>
      </c>
      <c r="E90" s="118">
        <v>118.95</v>
      </c>
    </row>
    <row r="91" spans="1:5">
      <c r="A91" s="116" t="s">
        <v>193</v>
      </c>
      <c r="B91" s="117">
        <v>51179.28</v>
      </c>
      <c r="C91" s="117">
        <v>0</v>
      </c>
      <c r="D91" s="117">
        <v>0</v>
      </c>
      <c r="E91" s="118">
        <v>51179.28</v>
      </c>
    </row>
    <row r="92" spans="1:5">
      <c r="A92" s="116" t="s">
        <v>194</v>
      </c>
      <c r="B92" s="117">
        <v>1982253.81</v>
      </c>
      <c r="C92" s="117">
        <v>1260191.19</v>
      </c>
      <c r="D92" s="117">
        <v>1860758.04</v>
      </c>
      <c r="E92" s="118">
        <v>1381686.96</v>
      </c>
    </row>
    <row r="93" spans="1:5">
      <c r="A93" s="116" t="s">
        <v>195</v>
      </c>
      <c r="B93" s="117">
        <v>5156274.76</v>
      </c>
      <c r="C93" s="117">
        <v>4308062.01</v>
      </c>
      <c r="D93" s="117">
        <v>2941633.93</v>
      </c>
      <c r="E93" s="118">
        <v>6522702.8399999999</v>
      </c>
    </row>
    <row r="94" spans="1:5">
      <c r="A94" s="116" t="s">
        <v>196</v>
      </c>
      <c r="B94" s="117">
        <v>2803930.41</v>
      </c>
      <c r="C94" s="117">
        <v>139837.49</v>
      </c>
      <c r="D94" s="117">
        <v>55442.29</v>
      </c>
      <c r="E94" s="118">
        <v>2888325.61</v>
      </c>
    </row>
    <row r="95" spans="1:5">
      <c r="A95" s="116" t="s">
        <v>197</v>
      </c>
      <c r="B95" s="117">
        <v>15726107.52</v>
      </c>
      <c r="C95" s="117">
        <v>1014666.85</v>
      </c>
      <c r="D95" s="117">
        <v>1689987.88</v>
      </c>
      <c r="E95" s="118">
        <v>15050786.49</v>
      </c>
    </row>
    <row r="96" spans="1:5">
      <c r="A96" s="116" t="s">
        <v>198</v>
      </c>
      <c r="B96" s="117">
        <v>394373.45</v>
      </c>
      <c r="C96" s="117">
        <v>0.13</v>
      </c>
      <c r="D96" s="117">
        <v>0</v>
      </c>
      <c r="E96" s="118">
        <v>394373.58</v>
      </c>
    </row>
    <row r="97" spans="1:5">
      <c r="A97" s="116" t="s">
        <v>199</v>
      </c>
      <c r="B97" s="117">
        <v>15860.61</v>
      </c>
      <c r="C97" s="117">
        <v>250100.07</v>
      </c>
      <c r="D97" s="117">
        <v>0</v>
      </c>
      <c r="E97" s="118">
        <v>265960.68</v>
      </c>
    </row>
    <row r="98" spans="1:5">
      <c r="A98" s="116" t="s">
        <v>200</v>
      </c>
      <c r="B98" s="117">
        <v>774.4</v>
      </c>
      <c r="C98" s="117">
        <v>0.37</v>
      </c>
      <c r="D98" s="117">
        <v>0</v>
      </c>
      <c r="E98" s="118">
        <v>774.77</v>
      </c>
    </row>
    <row r="99" spans="1:5">
      <c r="A99" s="116" t="s">
        <v>201</v>
      </c>
      <c r="B99" s="117">
        <v>13349.98</v>
      </c>
      <c r="C99" s="117">
        <v>0.2</v>
      </c>
      <c r="D99" s="117">
        <v>0</v>
      </c>
      <c r="E99" s="118">
        <v>13350.18</v>
      </c>
    </row>
    <row r="100" spans="1:5">
      <c r="A100" s="116" t="s">
        <v>202</v>
      </c>
      <c r="B100" s="117">
        <v>594826.47</v>
      </c>
      <c r="C100" s="117">
        <v>0</v>
      </c>
      <c r="D100" s="117">
        <v>65098.76</v>
      </c>
      <c r="E100" s="118">
        <v>529727.71</v>
      </c>
    </row>
    <row r="101" spans="1:5">
      <c r="A101" s="116" t="s">
        <v>203</v>
      </c>
      <c r="B101" s="117">
        <v>1892865.98</v>
      </c>
      <c r="C101" s="117">
        <v>0.23</v>
      </c>
      <c r="D101" s="117">
        <v>0</v>
      </c>
      <c r="E101" s="118">
        <v>1892866.21</v>
      </c>
    </row>
    <row r="102" spans="1:5" ht="20">
      <c r="A102" s="116" t="s">
        <v>241</v>
      </c>
      <c r="B102" s="117">
        <v>339490364.86000001</v>
      </c>
      <c r="C102" s="117">
        <v>230472269.38</v>
      </c>
      <c r="D102" s="117">
        <v>83451218.310000002</v>
      </c>
      <c r="E102" s="118">
        <v>486511415.93000001</v>
      </c>
    </row>
    <row r="103" spans="1:5">
      <c r="A103" s="116" t="s">
        <v>204</v>
      </c>
      <c r="B103" s="117">
        <v>3280479.61</v>
      </c>
      <c r="C103" s="117">
        <v>0</v>
      </c>
      <c r="D103" s="117">
        <v>71123.12</v>
      </c>
      <c r="E103" s="118">
        <v>3209356.49</v>
      </c>
    </row>
    <row r="104" spans="1:5">
      <c r="A104" s="116" t="s">
        <v>205</v>
      </c>
      <c r="B104" s="117">
        <v>11574748.92</v>
      </c>
      <c r="C104" s="117">
        <v>2989152.19</v>
      </c>
      <c r="D104" s="117">
        <v>1617246.07</v>
      </c>
      <c r="E104" s="118">
        <v>12946655.039999999</v>
      </c>
    </row>
    <row r="105" spans="1:5">
      <c r="A105" s="116" t="s">
        <v>206</v>
      </c>
      <c r="B105" s="117">
        <v>950.42</v>
      </c>
      <c r="C105" s="117">
        <v>0</v>
      </c>
      <c r="D105" s="117">
        <v>0</v>
      </c>
      <c r="E105" s="118">
        <v>950.42</v>
      </c>
    </row>
    <row r="106" spans="1:5">
      <c r="A106" s="116" t="s">
        <v>207</v>
      </c>
      <c r="B106" s="117">
        <v>165951.87</v>
      </c>
      <c r="C106" s="117">
        <v>0.18</v>
      </c>
      <c r="D106" s="117">
        <v>75823.16</v>
      </c>
      <c r="E106" s="118">
        <v>90128.89</v>
      </c>
    </row>
    <row r="107" spans="1:5" ht="20">
      <c r="A107" s="116" t="s">
        <v>208</v>
      </c>
      <c r="B107" s="117">
        <v>2947.76</v>
      </c>
      <c r="C107" s="117">
        <v>4733071.4800000004</v>
      </c>
      <c r="D107" s="117">
        <v>207049.52</v>
      </c>
      <c r="E107" s="118">
        <v>4528969.72</v>
      </c>
    </row>
    <row r="108" spans="1:5">
      <c r="A108" s="116" t="s">
        <v>721</v>
      </c>
      <c r="B108" s="117">
        <v>629520</v>
      </c>
      <c r="C108" s="117">
        <v>0</v>
      </c>
      <c r="D108" s="117">
        <v>1248.3800000000001</v>
      </c>
      <c r="E108" s="118">
        <v>628271.62</v>
      </c>
    </row>
    <row r="109" spans="1:5">
      <c r="A109" s="116" t="s">
        <v>209</v>
      </c>
      <c r="B109" s="117">
        <v>34622392.32</v>
      </c>
      <c r="C109" s="117">
        <v>131446</v>
      </c>
      <c r="D109" s="117">
        <v>540907.52000000002</v>
      </c>
      <c r="E109" s="118">
        <v>34212930.799999997</v>
      </c>
    </row>
    <row r="110" spans="1:5">
      <c r="A110" s="116" t="s">
        <v>210</v>
      </c>
      <c r="B110" s="117">
        <v>1314.01</v>
      </c>
      <c r="C110" s="117">
        <v>0</v>
      </c>
      <c r="D110" s="117">
        <v>0</v>
      </c>
      <c r="E110" s="118">
        <v>1314.01</v>
      </c>
    </row>
    <row r="111" spans="1:5">
      <c r="A111" s="116" t="s">
        <v>163</v>
      </c>
      <c r="B111" s="117">
        <v>33716879.590000004</v>
      </c>
      <c r="C111" s="117">
        <v>5759214.3600000003</v>
      </c>
      <c r="D111" s="117">
        <v>9448786.1799999997</v>
      </c>
      <c r="E111" s="118">
        <v>30027307.77</v>
      </c>
    </row>
    <row r="112" spans="1:5" ht="20">
      <c r="A112" s="116" t="s">
        <v>165</v>
      </c>
      <c r="B112" s="117">
        <v>1759956749.8800001</v>
      </c>
      <c r="C112" s="117">
        <v>152909981.71000001</v>
      </c>
      <c r="D112" s="117">
        <v>139630717.61000001</v>
      </c>
      <c r="E112" s="118">
        <v>1773236013.98</v>
      </c>
    </row>
    <row r="113" spans="1:5" ht="19.5" customHeight="1">
      <c r="A113" s="114" t="s">
        <v>127</v>
      </c>
      <c r="B113" s="108">
        <v>573377921.16999996</v>
      </c>
      <c r="C113" s="108">
        <v>144939894.81</v>
      </c>
      <c r="D113" s="108">
        <v>147564907.59999999</v>
      </c>
      <c r="E113" s="115">
        <v>570752908.38</v>
      </c>
    </row>
    <row r="114" spans="1:5">
      <c r="A114" s="116" t="s">
        <v>211</v>
      </c>
      <c r="B114" s="117">
        <v>2042.56</v>
      </c>
      <c r="C114" s="117">
        <v>0</v>
      </c>
      <c r="D114" s="117">
        <v>0</v>
      </c>
      <c r="E114" s="118">
        <v>2042.56</v>
      </c>
    </row>
    <row r="115" spans="1:5">
      <c r="A115" s="116" t="s">
        <v>212</v>
      </c>
      <c r="B115" s="117">
        <v>22859.79</v>
      </c>
      <c r="C115" s="117">
        <v>25412.32</v>
      </c>
      <c r="D115" s="117">
        <v>0</v>
      </c>
      <c r="E115" s="118">
        <v>48272.11</v>
      </c>
    </row>
    <row r="116" spans="1:5" ht="20">
      <c r="A116" s="116" t="s">
        <v>213</v>
      </c>
      <c r="B116" s="117">
        <v>24662017.32</v>
      </c>
      <c r="C116" s="117">
        <v>0</v>
      </c>
      <c r="D116" s="117">
        <v>14892104.539999999</v>
      </c>
      <c r="E116" s="118">
        <v>9769912.7799999993</v>
      </c>
    </row>
    <row r="117" spans="1:5" ht="20">
      <c r="A117" s="116" t="s">
        <v>214</v>
      </c>
      <c r="B117" s="117">
        <v>414399397.82999998</v>
      </c>
      <c r="C117" s="117">
        <v>143428479.88999999</v>
      </c>
      <c r="D117" s="117">
        <v>128509564.77</v>
      </c>
      <c r="E117" s="118">
        <v>429318312.94999999</v>
      </c>
    </row>
    <row r="118" spans="1:5">
      <c r="A118" s="116" t="s">
        <v>215</v>
      </c>
      <c r="B118" s="117">
        <v>134050539.01000001</v>
      </c>
      <c r="C118" s="117">
        <v>1486002.36</v>
      </c>
      <c r="D118" s="117">
        <v>4163238.29</v>
      </c>
      <c r="E118" s="118">
        <v>131373303.08</v>
      </c>
    </row>
    <row r="119" spans="1:5">
      <c r="A119" s="116" t="s">
        <v>216</v>
      </c>
      <c r="B119" s="117">
        <v>4076.08</v>
      </c>
      <c r="C119" s="117">
        <v>0.01</v>
      </c>
      <c r="D119" s="117">
        <v>0</v>
      </c>
      <c r="E119" s="118">
        <v>4076.09</v>
      </c>
    </row>
    <row r="120" spans="1:5">
      <c r="A120" s="119" t="s">
        <v>217</v>
      </c>
      <c r="B120" s="109">
        <v>236988.58</v>
      </c>
      <c r="C120" s="109">
        <v>0.23</v>
      </c>
      <c r="D120" s="109">
        <v>0</v>
      </c>
      <c r="E120" s="120">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showGridLines="0" zoomScaleNormal="100" workbookViewId="0">
      <selection activeCell="I6" sqref="I6"/>
    </sheetView>
  </sheetViews>
  <sheetFormatPr defaultColWidth="9.1796875" defaultRowHeight="12.5"/>
  <cols>
    <col min="1" max="1" width="30" style="80" customWidth="1"/>
    <col min="2" max="5" width="16.6328125" style="80" customWidth="1"/>
    <col min="6" max="16384" width="9.1796875" style="80"/>
  </cols>
  <sheetData>
    <row r="1" spans="1:5">
      <c r="A1" s="91" t="s">
        <v>238</v>
      </c>
      <c r="B1" s="78"/>
      <c r="C1" s="78"/>
      <c r="D1" s="78"/>
      <c r="E1" s="78"/>
    </row>
    <row r="2" spans="1:5">
      <c r="A2"/>
      <c r="B2" s="78"/>
      <c r="C2" s="78"/>
      <c r="D2" s="78"/>
      <c r="E2" s="78"/>
    </row>
    <row r="3" spans="1:5">
      <c r="A3" s="78"/>
      <c r="B3" s="95" t="s">
        <v>907</v>
      </c>
      <c r="C3" s="78"/>
      <c r="D3" s="78"/>
      <c r="E3" s="78"/>
    </row>
    <row r="4" spans="1:5">
      <c r="A4" s="78"/>
      <c r="B4" s="78"/>
      <c r="C4" s="78"/>
      <c r="D4" s="78"/>
      <c r="E4" s="78"/>
    </row>
    <row r="5" spans="1:5" ht="18.5" customHeight="1">
      <c r="A5" s="140"/>
      <c r="B5" s="141"/>
      <c r="C5" s="141"/>
      <c r="D5" s="141"/>
      <c r="E5" s="142"/>
    </row>
    <row r="6" spans="1:5" ht="22.5" customHeight="1">
      <c r="A6" s="190" t="s">
        <v>62</v>
      </c>
      <c r="B6" s="212">
        <v>130538515909.16</v>
      </c>
      <c r="C6" s="212">
        <v>214387974020.42001</v>
      </c>
      <c r="D6" s="212">
        <v>210527579252.90997</v>
      </c>
      <c r="E6" s="213">
        <v>134398910676.67001</v>
      </c>
    </row>
    <row r="7" spans="1:5" ht="21.5" customHeight="1">
      <c r="A7" s="114" t="s">
        <v>119</v>
      </c>
      <c r="B7" s="108">
        <v>5400132531.5299997</v>
      </c>
      <c r="C7" s="108">
        <v>15451317338.99</v>
      </c>
      <c r="D7" s="108">
        <v>15287527947.01</v>
      </c>
      <c r="E7" s="115">
        <v>5563921923.5100098</v>
      </c>
    </row>
    <row r="8" spans="1:5">
      <c r="A8" s="169" t="s">
        <v>745</v>
      </c>
      <c r="B8" s="170">
        <v>161559752.81</v>
      </c>
      <c r="C8" s="170">
        <v>48985202.549999997</v>
      </c>
      <c r="D8" s="170">
        <v>51782778.759999998</v>
      </c>
      <c r="E8" s="171">
        <v>158762176.59999999</v>
      </c>
    </row>
    <row r="9" spans="1:5">
      <c r="A9" s="169" t="s">
        <v>746</v>
      </c>
      <c r="B9" s="170">
        <v>816523813.66999996</v>
      </c>
      <c r="C9" s="170">
        <v>186854632.94</v>
      </c>
      <c r="D9" s="170">
        <v>103528893.95</v>
      </c>
      <c r="E9" s="171">
        <v>899849552.65999997</v>
      </c>
    </row>
    <row r="10" spans="1:5" ht="20">
      <c r="A10" s="169" t="s">
        <v>747</v>
      </c>
      <c r="B10" s="170">
        <v>43314448.890000001</v>
      </c>
      <c r="C10" s="170">
        <v>13336164.16</v>
      </c>
      <c r="D10" s="170">
        <v>1885038.14</v>
      </c>
      <c r="E10" s="171">
        <v>54765574.909999996</v>
      </c>
    </row>
    <row r="11" spans="1:5">
      <c r="A11" s="169" t="s">
        <v>748</v>
      </c>
      <c r="B11" s="170">
        <v>376136410.25999999</v>
      </c>
      <c r="C11" s="170">
        <v>34983936.909999996</v>
      </c>
      <c r="D11" s="170">
        <v>34937534.030000001</v>
      </c>
      <c r="E11" s="171">
        <v>376182813.13999999</v>
      </c>
    </row>
    <row r="12" spans="1:5">
      <c r="A12" s="169" t="s">
        <v>749</v>
      </c>
      <c r="B12" s="170">
        <v>554033344.82000005</v>
      </c>
      <c r="C12" s="170">
        <v>11080950.09</v>
      </c>
      <c r="D12" s="170">
        <v>22038514.140000001</v>
      </c>
      <c r="E12" s="171">
        <v>543075780.76999998</v>
      </c>
    </row>
    <row r="13" spans="1:5">
      <c r="A13" s="169" t="s">
        <v>750</v>
      </c>
      <c r="B13" s="170">
        <v>1247747187.27</v>
      </c>
      <c r="C13" s="170">
        <v>648900.46</v>
      </c>
      <c r="D13" s="170">
        <v>802127.4</v>
      </c>
      <c r="E13" s="171">
        <v>1247593960.3299999</v>
      </c>
    </row>
    <row r="14" spans="1:5" ht="20">
      <c r="A14" s="169" t="s">
        <v>751</v>
      </c>
      <c r="B14" s="170">
        <v>150004450.53999999</v>
      </c>
      <c r="C14" s="170">
        <v>14143839055.629999</v>
      </c>
      <c r="D14" s="170">
        <v>14193138157.040001</v>
      </c>
      <c r="E14" s="171">
        <v>100705349.13</v>
      </c>
    </row>
    <row r="15" spans="1:5" ht="20">
      <c r="A15" s="169" t="s">
        <v>752</v>
      </c>
      <c r="B15" s="170">
        <v>2050813123.27</v>
      </c>
      <c r="C15" s="170">
        <v>1011588496.25</v>
      </c>
      <c r="D15" s="170">
        <v>879414903.54999495</v>
      </c>
      <c r="E15" s="171">
        <v>2182986715.9700098</v>
      </c>
    </row>
    <row r="16" spans="1:5" ht="20" customHeight="1">
      <c r="A16" s="114" t="s">
        <v>753</v>
      </c>
      <c r="B16" s="108">
        <v>5009426099.7700005</v>
      </c>
      <c r="C16" s="108">
        <v>1588839809.4300001</v>
      </c>
      <c r="D16" s="108">
        <v>2037871075.29</v>
      </c>
      <c r="E16" s="115">
        <v>4560394833.9099998</v>
      </c>
    </row>
    <row r="17" spans="1:5">
      <c r="A17" s="169" t="s">
        <v>754</v>
      </c>
      <c r="B17" s="170">
        <v>5009426099.7700005</v>
      </c>
      <c r="C17" s="170">
        <v>1588839809.4300001</v>
      </c>
      <c r="D17" s="170">
        <v>2037871075.29</v>
      </c>
      <c r="E17" s="171">
        <v>4560394833.9099998</v>
      </c>
    </row>
    <row r="18" spans="1:5" ht="21" customHeight="1">
      <c r="A18" s="114" t="s">
        <v>120</v>
      </c>
      <c r="B18" s="108">
        <v>1760171969.9100001</v>
      </c>
      <c r="C18" s="108">
        <v>267895032.38</v>
      </c>
      <c r="D18" s="108">
        <v>428095924.07999998</v>
      </c>
      <c r="E18" s="115">
        <v>1599971078.21</v>
      </c>
    </row>
    <row r="19" spans="1:5">
      <c r="A19" s="169" t="s">
        <v>755</v>
      </c>
      <c r="B19" s="170">
        <v>1268165.3799999999</v>
      </c>
      <c r="C19" s="170">
        <v>6395199.2199999997</v>
      </c>
      <c r="D19" s="170">
        <v>3830954.96</v>
      </c>
      <c r="E19" s="171">
        <v>3832409.64</v>
      </c>
    </row>
    <row r="20" spans="1:5">
      <c r="A20" s="169" t="s">
        <v>756</v>
      </c>
      <c r="B20" s="170">
        <v>8591569.0600000005</v>
      </c>
      <c r="C20" s="170">
        <v>2236631.69</v>
      </c>
      <c r="D20" s="170">
        <v>1462170.28</v>
      </c>
      <c r="E20" s="171">
        <v>9366030.4700000007</v>
      </c>
    </row>
    <row r="21" spans="1:5">
      <c r="A21" s="169" t="s">
        <v>757</v>
      </c>
      <c r="B21" s="170">
        <v>464351949.32999998</v>
      </c>
      <c r="C21" s="170">
        <v>51835637.979999997</v>
      </c>
      <c r="D21" s="170">
        <v>66751887.43</v>
      </c>
      <c r="E21" s="171">
        <v>449435699.88</v>
      </c>
    </row>
    <row r="22" spans="1:5">
      <c r="A22" s="169" t="s">
        <v>758</v>
      </c>
      <c r="B22" s="170">
        <v>32865926.079999998</v>
      </c>
      <c r="C22" s="170">
        <v>4024261.79</v>
      </c>
      <c r="D22" s="170">
        <v>2852372.28</v>
      </c>
      <c r="E22" s="171">
        <v>34037815.590000004</v>
      </c>
    </row>
    <row r="23" spans="1:5" ht="20">
      <c r="A23" s="169" t="s">
        <v>759</v>
      </c>
      <c r="B23" s="170">
        <v>118693909.45</v>
      </c>
      <c r="C23" s="170">
        <v>5951495.7699999996</v>
      </c>
      <c r="D23" s="170">
        <v>6334777.6799999997</v>
      </c>
      <c r="E23" s="171">
        <v>118310627.54000001</v>
      </c>
    </row>
    <row r="24" spans="1:5">
      <c r="A24" s="169" t="s">
        <v>760</v>
      </c>
      <c r="B24" s="170">
        <v>225385450.97999999</v>
      </c>
      <c r="C24" s="170">
        <v>17978265.07</v>
      </c>
      <c r="D24" s="170">
        <v>11491452.039999999</v>
      </c>
      <c r="E24" s="171">
        <v>231872264.00999999</v>
      </c>
    </row>
    <row r="25" spans="1:5">
      <c r="A25" s="169" t="s">
        <v>761</v>
      </c>
      <c r="B25" s="170">
        <v>188553659.84999999</v>
      </c>
      <c r="C25" s="170">
        <v>171064307.81999999</v>
      </c>
      <c r="D25" s="170">
        <v>128524835.65000001</v>
      </c>
      <c r="E25" s="171">
        <v>231093132.02000001</v>
      </c>
    </row>
    <row r="26" spans="1:5" ht="20">
      <c r="A26" s="169" t="s">
        <v>762</v>
      </c>
      <c r="B26" s="170">
        <v>720461339.77999997</v>
      </c>
      <c r="C26" s="170">
        <v>8409233.0399999991</v>
      </c>
      <c r="D26" s="170">
        <v>206847473.75999999</v>
      </c>
      <c r="E26" s="171">
        <v>522023099.06</v>
      </c>
    </row>
    <row r="27" spans="1:5" ht="24" customHeight="1">
      <c r="A27" s="114" t="s">
        <v>121</v>
      </c>
      <c r="B27" s="108">
        <v>1405872935.05</v>
      </c>
      <c r="C27" s="108">
        <v>375267583.5</v>
      </c>
      <c r="D27" s="108">
        <v>361845761.56999999</v>
      </c>
      <c r="E27" s="115">
        <v>1419294756.98</v>
      </c>
    </row>
    <row r="28" spans="1:5" ht="20">
      <c r="A28" s="169" t="s">
        <v>763</v>
      </c>
      <c r="B28" s="170">
        <v>43690632.32</v>
      </c>
      <c r="C28" s="170">
        <v>14847029.83</v>
      </c>
      <c r="D28" s="170">
        <v>4770895.91</v>
      </c>
      <c r="E28" s="171">
        <v>53766766.240000002</v>
      </c>
    </row>
    <row r="29" spans="1:5">
      <c r="A29" s="169" t="s">
        <v>764</v>
      </c>
      <c r="B29" s="170">
        <v>702476939.82000005</v>
      </c>
      <c r="C29" s="170">
        <v>42439330.039999999</v>
      </c>
      <c r="D29" s="170">
        <v>39743526.399999999</v>
      </c>
      <c r="E29" s="171">
        <v>705172743.46000004</v>
      </c>
    </row>
    <row r="30" spans="1:5">
      <c r="A30" s="169" t="s">
        <v>765</v>
      </c>
      <c r="B30" s="170">
        <v>35283333.149999999</v>
      </c>
      <c r="C30" s="170">
        <v>8687787.8000000007</v>
      </c>
      <c r="D30" s="170">
        <v>15691703.85</v>
      </c>
      <c r="E30" s="171">
        <v>28279417.100000001</v>
      </c>
    </row>
    <row r="31" spans="1:5" ht="20">
      <c r="A31" s="169" t="s">
        <v>766</v>
      </c>
      <c r="B31" s="170">
        <v>19580338.219999999</v>
      </c>
      <c r="C31" s="170">
        <v>6492118.5999999996</v>
      </c>
      <c r="D31" s="170">
        <v>11494808.75</v>
      </c>
      <c r="E31" s="171">
        <v>14577648.07</v>
      </c>
    </row>
    <row r="32" spans="1:5" ht="20">
      <c r="A32" s="169" t="s">
        <v>767</v>
      </c>
      <c r="B32" s="170">
        <v>604841691.53999996</v>
      </c>
      <c r="C32" s="170">
        <v>302801317.23000002</v>
      </c>
      <c r="D32" s="170">
        <v>290144826.66000003</v>
      </c>
      <c r="E32" s="171">
        <v>617498182.11000001</v>
      </c>
    </row>
    <row r="33" spans="1:5" ht="20.5" customHeight="1">
      <c r="A33" s="114" t="s">
        <v>122</v>
      </c>
      <c r="B33" s="108">
        <v>641923856.53999996</v>
      </c>
      <c r="C33" s="108">
        <v>123552240.70999999</v>
      </c>
      <c r="D33" s="108">
        <v>141948766.96000001</v>
      </c>
      <c r="E33" s="115">
        <v>623527330.28999996</v>
      </c>
    </row>
    <row r="34" spans="1:5" ht="20">
      <c r="A34" s="169" t="s">
        <v>768</v>
      </c>
      <c r="B34" s="170">
        <v>136707927.5</v>
      </c>
      <c r="C34" s="170">
        <v>6035519.6500000004</v>
      </c>
      <c r="D34" s="170">
        <v>32292224.379999999</v>
      </c>
      <c r="E34" s="171">
        <v>110451222.77</v>
      </c>
    </row>
    <row r="35" spans="1:5">
      <c r="A35" s="169" t="s">
        <v>769</v>
      </c>
      <c r="B35" s="170">
        <v>147404658.5</v>
      </c>
      <c r="C35" s="170">
        <v>17957183.27</v>
      </c>
      <c r="D35" s="170">
        <v>25535406.98</v>
      </c>
      <c r="E35" s="171">
        <v>139826434.78999999</v>
      </c>
    </row>
    <row r="36" spans="1:5" ht="20">
      <c r="A36" s="169" t="s">
        <v>770</v>
      </c>
      <c r="B36" s="170">
        <v>119644722.43000001</v>
      </c>
      <c r="C36" s="170">
        <v>68337171.060000002</v>
      </c>
      <c r="D36" s="170">
        <v>34169192.329999998</v>
      </c>
      <c r="E36" s="171">
        <v>153812701.16</v>
      </c>
    </row>
    <row r="37" spans="1:5" ht="20">
      <c r="A37" s="169" t="s">
        <v>771</v>
      </c>
      <c r="B37" s="170">
        <v>27152911.949999999</v>
      </c>
      <c r="C37" s="170">
        <v>78643.5</v>
      </c>
      <c r="D37" s="170">
        <v>3699956.92</v>
      </c>
      <c r="E37" s="171">
        <v>23531598.530000001</v>
      </c>
    </row>
    <row r="38" spans="1:5" ht="20">
      <c r="A38" s="169" t="s">
        <v>772</v>
      </c>
      <c r="B38" s="170">
        <v>4044460.33</v>
      </c>
      <c r="C38" s="170">
        <v>1106291.95</v>
      </c>
      <c r="D38" s="170">
        <v>982996.39</v>
      </c>
      <c r="E38" s="171">
        <v>4167755.89</v>
      </c>
    </row>
    <row r="39" spans="1:5" ht="20">
      <c r="A39" s="169" t="s">
        <v>773</v>
      </c>
      <c r="B39" s="170">
        <v>28203459.190000001</v>
      </c>
      <c r="C39" s="170">
        <v>9225101.6099999994</v>
      </c>
      <c r="D39" s="170">
        <v>6661120.1399999997</v>
      </c>
      <c r="E39" s="171">
        <v>30767440.66</v>
      </c>
    </row>
    <row r="40" spans="1:5" ht="20">
      <c r="A40" s="169" t="s">
        <v>774</v>
      </c>
      <c r="B40" s="170">
        <v>122020114.55</v>
      </c>
      <c r="C40" s="170">
        <v>2990330.89</v>
      </c>
      <c r="D40" s="170">
        <v>26022973.559999999</v>
      </c>
      <c r="E40" s="171">
        <v>98987471.879999995</v>
      </c>
    </row>
    <row r="41" spans="1:5" ht="20">
      <c r="A41" s="169" t="s">
        <v>775</v>
      </c>
      <c r="B41" s="170">
        <v>56745602.090000004</v>
      </c>
      <c r="C41" s="170">
        <v>17821998.780000001</v>
      </c>
      <c r="D41" s="170">
        <v>12584896.26</v>
      </c>
      <c r="E41" s="171">
        <v>61982704.609999999</v>
      </c>
    </row>
    <row r="42" spans="1:5" ht="22" customHeight="1">
      <c r="A42" s="114" t="s">
        <v>123</v>
      </c>
      <c r="B42" s="108">
        <v>1013578281.91</v>
      </c>
      <c r="C42" s="108">
        <v>2054826158.27</v>
      </c>
      <c r="D42" s="108">
        <v>1565747540.23</v>
      </c>
      <c r="E42" s="115">
        <v>1502656899.95</v>
      </c>
    </row>
    <row r="43" spans="1:5">
      <c r="A43" s="169" t="s">
        <v>776</v>
      </c>
      <c r="B43" s="170">
        <v>1013578281.91</v>
      </c>
      <c r="C43" s="170">
        <v>2054826158.27</v>
      </c>
      <c r="D43" s="170">
        <v>1565747540.23</v>
      </c>
      <c r="E43" s="171">
        <v>1502656899.95</v>
      </c>
    </row>
    <row r="44" spans="1:5" ht="21">
      <c r="A44" s="114" t="s">
        <v>124</v>
      </c>
      <c r="B44" s="108">
        <v>91730760.010000005</v>
      </c>
      <c r="C44" s="108">
        <v>22171034.899999999</v>
      </c>
      <c r="D44" s="108">
        <v>25065132.690000001</v>
      </c>
      <c r="E44" s="115">
        <v>88836662.219999999</v>
      </c>
    </row>
    <row r="45" spans="1:5">
      <c r="A45" s="169" t="s">
        <v>777</v>
      </c>
      <c r="B45" s="170">
        <v>11225087.41</v>
      </c>
      <c r="C45" s="170">
        <v>12767690.08</v>
      </c>
      <c r="D45" s="170">
        <v>8786427.0899999999</v>
      </c>
      <c r="E45" s="171">
        <v>15206350.4</v>
      </c>
    </row>
    <row r="46" spans="1:5">
      <c r="A46" s="169" t="s">
        <v>778</v>
      </c>
      <c r="B46" s="170">
        <v>4592141.6100000003</v>
      </c>
      <c r="C46" s="170">
        <v>3649952.83</v>
      </c>
      <c r="D46" s="170">
        <v>2907074.36</v>
      </c>
      <c r="E46" s="171">
        <v>5335020.08</v>
      </c>
    </row>
    <row r="47" spans="1:5">
      <c r="A47" s="169" t="s">
        <v>779</v>
      </c>
      <c r="B47" s="170">
        <v>9409037.6300000008</v>
      </c>
      <c r="C47" s="170">
        <v>287792.27</v>
      </c>
      <c r="D47" s="170">
        <v>1218630.1599999999</v>
      </c>
      <c r="E47" s="171">
        <v>8478199.7400000002</v>
      </c>
    </row>
    <row r="48" spans="1:5">
      <c r="A48" s="169" t="s">
        <v>780</v>
      </c>
      <c r="B48" s="170">
        <v>1347550.66</v>
      </c>
      <c r="C48" s="170">
        <v>1538764.49</v>
      </c>
      <c r="D48" s="170">
        <v>1145027.8500000001</v>
      </c>
      <c r="E48" s="171">
        <v>1741287.3</v>
      </c>
    </row>
    <row r="49" spans="1:5" ht="20">
      <c r="A49" s="169" t="s">
        <v>781</v>
      </c>
      <c r="B49" s="170">
        <v>276205.24</v>
      </c>
      <c r="C49" s="170">
        <v>757515.78</v>
      </c>
      <c r="D49" s="170">
        <v>296487.07</v>
      </c>
      <c r="E49" s="171">
        <v>737233.95</v>
      </c>
    </row>
    <row r="50" spans="1:5" ht="20">
      <c r="A50" s="169" t="s">
        <v>782</v>
      </c>
      <c r="B50" s="170">
        <v>30277079.359999999</v>
      </c>
      <c r="C50" s="170">
        <v>2417674.44</v>
      </c>
      <c r="D50" s="170">
        <v>5548236.04</v>
      </c>
      <c r="E50" s="171">
        <v>27146517.760000002</v>
      </c>
    </row>
    <row r="51" spans="1:5">
      <c r="A51" s="169" t="s">
        <v>783</v>
      </c>
      <c r="B51" s="170">
        <v>34603658.100000001</v>
      </c>
      <c r="C51" s="170">
        <v>751645.01</v>
      </c>
      <c r="D51" s="170">
        <v>5163250.12</v>
      </c>
      <c r="E51" s="171">
        <v>30192052.989999998</v>
      </c>
    </row>
    <row r="52" spans="1:5" ht="22.5" customHeight="1">
      <c r="A52" s="114" t="s">
        <v>125</v>
      </c>
      <c r="B52" s="108">
        <v>4013946210.27</v>
      </c>
      <c r="C52" s="108">
        <v>1423940941.3199999</v>
      </c>
      <c r="D52" s="108">
        <v>1815509164.9000001</v>
      </c>
      <c r="E52" s="115">
        <v>3622377986.6900001</v>
      </c>
    </row>
    <row r="53" spans="1:5" ht="20">
      <c r="A53" s="169" t="s">
        <v>784</v>
      </c>
      <c r="B53" s="170">
        <v>36936538.329999998</v>
      </c>
      <c r="C53" s="170">
        <v>35376943.630000003</v>
      </c>
      <c r="D53" s="170">
        <v>30885551.949999999</v>
      </c>
      <c r="E53" s="171">
        <v>41427930.009999998</v>
      </c>
    </row>
    <row r="54" spans="1:5">
      <c r="A54" s="169" t="s">
        <v>785</v>
      </c>
      <c r="B54" s="170">
        <v>91274633.870000005</v>
      </c>
      <c r="C54" s="170">
        <v>67838353.549999997</v>
      </c>
      <c r="D54" s="170">
        <v>36552057.07</v>
      </c>
      <c r="E54" s="171">
        <v>122560930.34999999</v>
      </c>
    </row>
    <row r="55" spans="1:5">
      <c r="A55" s="169" t="s">
        <v>786</v>
      </c>
      <c r="B55" s="170">
        <v>26068035.18</v>
      </c>
      <c r="C55" s="170">
        <v>85659774.209999993</v>
      </c>
      <c r="D55" s="170">
        <v>54947813.009999998</v>
      </c>
      <c r="E55" s="171">
        <v>56779996.380000003</v>
      </c>
    </row>
    <row r="56" spans="1:5">
      <c r="A56" s="169" t="s">
        <v>787</v>
      </c>
      <c r="B56" s="170">
        <v>35417829.07</v>
      </c>
      <c r="C56" s="170">
        <v>3237268.89</v>
      </c>
      <c r="D56" s="170">
        <v>15836761.09</v>
      </c>
      <c r="E56" s="171">
        <v>22818336.870000001</v>
      </c>
    </row>
    <row r="57" spans="1:5">
      <c r="A57" s="169" t="s">
        <v>788</v>
      </c>
      <c r="B57" s="170">
        <v>8622605.5299999993</v>
      </c>
      <c r="C57" s="170">
        <v>15344138.15</v>
      </c>
      <c r="D57" s="170">
        <v>14689013.66</v>
      </c>
      <c r="E57" s="171">
        <v>9277730.0199999996</v>
      </c>
    </row>
    <row r="58" spans="1:5">
      <c r="A58" s="169" t="s">
        <v>875</v>
      </c>
      <c r="B58" s="170">
        <v>429520931.43000001</v>
      </c>
      <c r="C58" s="170">
        <v>61443175.770000003</v>
      </c>
      <c r="D58" s="170">
        <v>112345511.78</v>
      </c>
      <c r="E58" s="171">
        <v>378618595.42000002</v>
      </c>
    </row>
    <row r="59" spans="1:5">
      <c r="A59" s="169" t="s">
        <v>789</v>
      </c>
      <c r="B59" s="170">
        <v>8602035.6999999993</v>
      </c>
      <c r="C59" s="170">
        <v>12566360.310000001</v>
      </c>
      <c r="D59" s="170">
        <v>6797659.0899999999</v>
      </c>
      <c r="E59" s="171">
        <v>14370736.92</v>
      </c>
    </row>
    <row r="60" spans="1:5">
      <c r="A60" s="169" t="s">
        <v>790</v>
      </c>
      <c r="B60" s="170">
        <v>25500189.059999999</v>
      </c>
      <c r="C60" s="170">
        <v>7417134.4100000001</v>
      </c>
      <c r="D60" s="170">
        <v>14993925.99</v>
      </c>
      <c r="E60" s="171">
        <v>17923397.48</v>
      </c>
    </row>
    <row r="61" spans="1:5">
      <c r="A61" s="169" t="s">
        <v>791</v>
      </c>
      <c r="B61" s="170">
        <v>85680958.909999996</v>
      </c>
      <c r="C61" s="170">
        <v>57467040.039999999</v>
      </c>
      <c r="D61" s="170">
        <v>52474981.280000001</v>
      </c>
      <c r="E61" s="171">
        <v>90673017.670000002</v>
      </c>
    </row>
    <row r="62" spans="1:5" ht="20">
      <c r="A62" s="169" t="s">
        <v>792</v>
      </c>
      <c r="B62" s="170">
        <v>29444060.77</v>
      </c>
      <c r="C62" s="170">
        <v>4525333.21</v>
      </c>
      <c r="D62" s="170">
        <v>15785827.25</v>
      </c>
      <c r="E62" s="171">
        <v>18183566.73</v>
      </c>
    </row>
    <row r="63" spans="1:5" ht="20">
      <c r="A63" s="169" t="s">
        <v>793</v>
      </c>
      <c r="B63" s="170">
        <v>4520584.43</v>
      </c>
      <c r="C63" s="170">
        <v>228989</v>
      </c>
      <c r="D63" s="170">
        <v>12576.06</v>
      </c>
      <c r="E63" s="171">
        <v>4736997.37</v>
      </c>
    </row>
    <row r="64" spans="1:5">
      <c r="A64" s="169" t="s">
        <v>794</v>
      </c>
      <c r="B64" s="170">
        <v>428412376.58999997</v>
      </c>
      <c r="C64" s="170">
        <v>25202493.620000001</v>
      </c>
      <c r="D64" s="170">
        <v>176687824.96000001</v>
      </c>
      <c r="E64" s="171">
        <v>276927045.25</v>
      </c>
    </row>
    <row r="65" spans="1:5">
      <c r="A65" s="169" t="s">
        <v>795</v>
      </c>
      <c r="B65" s="170">
        <v>856456520.82000005</v>
      </c>
      <c r="C65" s="170">
        <v>118069190.09999999</v>
      </c>
      <c r="D65" s="170">
        <v>381990838.51999998</v>
      </c>
      <c r="E65" s="171">
        <v>592534872.39999998</v>
      </c>
    </row>
    <row r="66" spans="1:5">
      <c r="A66" s="169" t="s">
        <v>796</v>
      </c>
      <c r="B66" s="170">
        <v>779878899.5</v>
      </c>
      <c r="C66" s="170">
        <v>89034804.349999994</v>
      </c>
      <c r="D66" s="170">
        <v>122583375.56999999</v>
      </c>
      <c r="E66" s="171">
        <v>746330328.27999997</v>
      </c>
    </row>
    <row r="67" spans="1:5">
      <c r="A67" s="169" t="s">
        <v>797</v>
      </c>
      <c r="B67" s="170">
        <v>921482151.22000003</v>
      </c>
      <c r="C67" s="170">
        <v>694447949.29999995</v>
      </c>
      <c r="D67" s="170">
        <v>621350758.73000002</v>
      </c>
      <c r="E67" s="171">
        <v>994579341.78999996</v>
      </c>
    </row>
    <row r="68" spans="1:5">
      <c r="A68" s="169" t="s">
        <v>798</v>
      </c>
      <c r="B68" s="170">
        <v>3050705.64</v>
      </c>
      <c r="C68" s="170">
        <v>126631.52</v>
      </c>
      <c r="D68" s="170">
        <v>1173312.82</v>
      </c>
      <c r="E68" s="171">
        <v>2004024.34</v>
      </c>
    </row>
    <row r="69" spans="1:5">
      <c r="A69" s="169" t="s">
        <v>799</v>
      </c>
      <c r="B69" s="170">
        <v>152228986.90000001</v>
      </c>
      <c r="C69" s="170">
        <v>63507340.600000001</v>
      </c>
      <c r="D69" s="170">
        <v>72894542.569999993</v>
      </c>
      <c r="E69" s="171">
        <v>142841784.93000001</v>
      </c>
    </row>
    <row r="70" spans="1:5" ht="20">
      <c r="A70" s="169" t="s">
        <v>800</v>
      </c>
      <c r="B70" s="170">
        <v>86912127.010000005</v>
      </c>
      <c r="C70" s="170">
        <v>80997258.370000005</v>
      </c>
      <c r="D70" s="170">
        <v>81566043.189999998</v>
      </c>
      <c r="E70" s="171">
        <v>86343342.189999998</v>
      </c>
    </row>
    <row r="71" spans="1:5">
      <c r="A71" s="169" t="s">
        <v>801</v>
      </c>
      <c r="B71" s="170">
        <v>3936040.31</v>
      </c>
      <c r="C71" s="170">
        <v>1450762.29</v>
      </c>
      <c r="D71" s="170">
        <v>1940790.31</v>
      </c>
      <c r="E71" s="171">
        <v>3446012.29</v>
      </c>
    </row>
    <row r="72" spans="1:5" ht="23" customHeight="1">
      <c r="A72" s="114" t="s">
        <v>103</v>
      </c>
      <c r="B72" s="108">
        <v>44381221.43</v>
      </c>
      <c r="C72" s="108">
        <f>19425815.35+12165625</f>
        <v>31591440.350000001</v>
      </c>
      <c r="D72" s="108">
        <v>15331319.07</v>
      </c>
      <c r="E72" s="115">
        <f>48475717.71+12165625</f>
        <v>60641342.710000001</v>
      </c>
    </row>
    <row r="73" spans="1:5">
      <c r="A73" s="169" t="s">
        <v>745</v>
      </c>
      <c r="B73" s="170">
        <v>538014.64</v>
      </c>
      <c r="C73" s="170">
        <v>0.01</v>
      </c>
      <c r="D73" s="170">
        <v>0</v>
      </c>
      <c r="E73" s="171">
        <v>538014.65</v>
      </c>
    </row>
    <row r="74" spans="1:5">
      <c r="A74" s="169" t="s">
        <v>802</v>
      </c>
      <c r="B74" s="170">
        <v>8312903.6399999997</v>
      </c>
      <c r="C74" s="170">
        <v>707818.04</v>
      </c>
      <c r="D74" s="170">
        <v>1047885.9</v>
      </c>
      <c r="E74" s="171">
        <v>7972835.7800000003</v>
      </c>
    </row>
    <row r="75" spans="1:5">
      <c r="A75" s="169" t="s">
        <v>803</v>
      </c>
      <c r="B75" s="170">
        <v>1476715.86</v>
      </c>
      <c r="C75" s="170">
        <v>221860.6</v>
      </c>
      <c r="D75" s="170">
        <v>216634.65</v>
      </c>
      <c r="E75" s="171">
        <v>1481941.81</v>
      </c>
    </row>
    <row r="76" spans="1:5">
      <c r="A76" s="169" t="s">
        <v>804</v>
      </c>
      <c r="B76" s="170">
        <v>7989548.6699999999</v>
      </c>
      <c r="C76" s="170">
        <v>492379.34</v>
      </c>
      <c r="D76" s="170">
        <v>91581.69</v>
      </c>
      <c r="E76" s="171">
        <v>8390346.3200000003</v>
      </c>
    </row>
    <row r="77" spans="1:5" ht="20">
      <c r="A77" s="169" t="s">
        <v>805</v>
      </c>
      <c r="B77" s="170">
        <v>10297013.640000001</v>
      </c>
      <c r="C77" s="170">
        <v>9196575.4399999995</v>
      </c>
      <c r="D77" s="170">
        <v>3486493.18</v>
      </c>
      <c r="E77" s="171">
        <v>16007095.9</v>
      </c>
    </row>
    <row r="78" spans="1:5">
      <c r="A78" s="169" t="s">
        <v>806</v>
      </c>
      <c r="B78" s="170">
        <v>6520500.7400000002</v>
      </c>
      <c r="C78" s="170">
        <v>1566735.3</v>
      </c>
      <c r="D78" s="170">
        <v>1580226.11</v>
      </c>
      <c r="E78" s="171">
        <v>6507009.9299999997</v>
      </c>
    </row>
    <row r="79" spans="1:5">
      <c r="A79" s="169" t="s">
        <v>807</v>
      </c>
      <c r="B79" s="170">
        <v>5868764.0999999996</v>
      </c>
      <c r="C79" s="170">
        <v>4016484.01</v>
      </c>
      <c r="D79" s="170">
        <v>7619688.0800000001</v>
      </c>
      <c r="E79" s="171">
        <v>2265560.0299999998</v>
      </c>
    </row>
    <row r="80" spans="1:5">
      <c r="A80" s="169" t="s">
        <v>808</v>
      </c>
      <c r="B80" s="170">
        <v>1380909.81</v>
      </c>
      <c r="C80" s="170">
        <v>1482168.6</v>
      </c>
      <c r="D80" s="170">
        <v>637089.17000000004</v>
      </c>
      <c r="E80" s="171">
        <v>2225989.2400000002</v>
      </c>
    </row>
    <row r="81" spans="1:5">
      <c r="A81" s="169" t="s">
        <v>809</v>
      </c>
      <c r="B81" s="170">
        <v>1736049.41</v>
      </c>
      <c r="C81" s="170">
        <v>1225739.8799999999</v>
      </c>
      <c r="D81" s="170">
        <v>651710.64</v>
      </c>
      <c r="E81" s="171">
        <v>2310078.65</v>
      </c>
    </row>
    <row r="82" spans="1:5">
      <c r="A82" s="169" t="s">
        <v>810</v>
      </c>
      <c r="B82" s="170">
        <v>249328.52</v>
      </c>
      <c r="C82" s="170">
        <v>38585.129999999997</v>
      </c>
      <c r="D82" s="170">
        <v>9.65</v>
      </c>
      <c r="E82" s="171">
        <v>287904</v>
      </c>
    </row>
    <row r="83" spans="1:5" ht="20">
      <c r="A83" s="169" t="s">
        <v>811</v>
      </c>
      <c r="B83" s="170">
        <v>11472.4</v>
      </c>
      <c r="C83" s="170">
        <v>477469</v>
      </c>
      <c r="D83" s="170">
        <v>0</v>
      </c>
      <c r="E83" s="171">
        <v>488941.4</v>
      </c>
    </row>
    <row r="84" spans="1:5" ht="22" customHeight="1">
      <c r="A84" s="113" t="s">
        <v>906</v>
      </c>
      <c r="B84" s="177">
        <v>0</v>
      </c>
      <c r="C84" s="177">
        <v>12165625</v>
      </c>
      <c r="D84" s="177">
        <v>0</v>
      </c>
      <c r="E84" s="214">
        <v>12165625</v>
      </c>
    </row>
    <row r="85" spans="1:5" ht="16.5" customHeight="1">
      <c r="A85" s="114" t="s">
        <v>127</v>
      </c>
      <c r="B85" s="108">
        <v>111157352042.74001</v>
      </c>
      <c r="C85" s="108">
        <v>193048572440.57001</v>
      </c>
      <c r="D85" s="108">
        <v>188848636621.10999</v>
      </c>
      <c r="E85" s="115">
        <v>115357287862.2</v>
      </c>
    </row>
    <row r="86" spans="1:5">
      <c r="A86" s="188" t="s">
        <v>812</v>
      </c>
      <c r="B86" s="107">
        <v>74186559331.410004</v>
      </c>
      <c r="C86" s="107">
        <v>124961833663.41</v>
      </c>
      <c r="D86" s="107">
        <v>115647304019.72</v>
      </c>
      <c r="E86" s="148">
        <v>83501088975.100006</v>
      </c>
    </row>
    <row r="87" spans="1:5">
      <c r="A87" s="110" t="s">
        <v>813</v>
      </c>
      <c r="B87" s="175">
        <v>5919472702.2200003</v>
      </c>
      <c r="C87" s="175">
        <v>2198351828.8699999</v>
      </c>
      <c r="D87" s="175">
        <v>2138270305.3699999</v>
      </c>
      <c r="E87" s="176">
        <v>5979554225.7200003</v>
      </c>
    </row>
    <row r="88" spans="1:5" ht="20">
      <c r="A88" s="110" t="s">
        <v>814</v>
      </c>
      <c r="B88" s="175">
        <v>21111697256.75</v>
      </c>
      <c r="C88" s="175">
        <v>22309467105.029999</v>
      </c>
      <c r="D88" s="175">
        <v>22919052662.490002</v>
      </c>
      <c r="E88" s="176">
        <v>20502111699.290001</v>
      </c>
    </row>
    <row r="89" spans="1:5">
      <c r="A89" s="110" t="s">
        <v>815</v>
      </c>
      <c r="B89" s="175">
        <v>3674413.45</v>
      </c>
      <c r="C89" s="175">
        <v>5803853.0700000003</v>
      </c>
      <c r="D89" s="175">
        <v>7126633.96</v>
      </c>
      <c r="E89" s="176">
        <v>2351632.56</v>
      </c>
    </row>
    <row r="90" spans="1:5">
      <c r="A90" s="110" t="s">
        <v>816</v>
      </c>
      <c r="B90" s="175">
        <v>207526829.06999999</v>
      </c>
      <c r="C90" s="175">
        <v>174522323.78999999</v>
      </c>
      <c r="D90" s="175">
        <v>149515642.88</v>
      </c>
      <c r="E90" s="176">
        <v>232533509.97999999</v>
      </c>
    </row>
    <row r="91" spans="1:5">
      <c r="A91" s="110" t="s">
        <v>817</v>
      </c>
      <c r="B91" s="175">
        <v>997221374.79000103</v>
      </c>
      <c r="C91" s="175">
        <v>1181988397.6600001</v>
      </c>
      <c r="D91" s="175">
        <v>1174167939.0799999</v>
      </c>
      <c r="E91" s="176">
        <v>1005041833.37</v>
      </c>
    </row>
    <row r="92" spans="1:5" ht="20">
      <c r="A92" s="110" t="s">
        <v>818</v>
      </c>
      <c r="B92" s="175">
        <v>6092180817.25</v>
      </c>
      <c r="C92" s="175">
        <v>5904261400.6499796</v>
      </c>
      <c r="D92" s="175">
        <v>5247499150.9900198</v>
      </c>
      <c r="E92" s="176">
        <v>6748943066.9100304</v>
      </c>
    </row>
    <row r="93" spans="1:5">
      <c r="A93" s="110" t="s">
        <v>819</v>
      </c>
      <c r="B93" s="175">
        <v>37443644.109999999</v>
      </c>
      <c r="C93" s="175">
        <v>67152242.390000001</v>
      </c>
      <c r="D93" s="175">
        <v>67139601.390000001</v>
      </c>
      <c r="E93" s="176">
        <v>37456285.109999999</v>
      </c>
    </row>
    <row r="94" spans="1:5" ht="20">
      <c r="A94" s="110" t="s">
        <v>820</v>
      </c>
      <c r="B94" s="175">
        <v>811857604.35999894</v>
      </c>
      <c r="C94" s="175">
        <v>126207808.48999999</v>
      </c>
      <c r="D94" s="175">
        <v>222308853.88999999</v>
      </c>
      <c r="E94" s="176">
        <v>715756558.96000004</v>
      </c>
    </row>
    <row r="95" spans="1:5">
      <c r="A95" s="110" t="s">
        <v>821</v>
      </c>
      <c r="B95" s="175">
        <v>2523278433</v>
      </c>
      <c r="C95" s="175">
        <v>880600251.04999995</v>
      </c>
      <c r="D95" s="175">
        <v>776584867.34000003</v>
      </c>
      <c r="E95" s="176">
        <v>2627293816.71</v>
      </c>
    </row>
    <row r="96" spans="1:5">
      <c r="A96" s="110" t="s">
        <v>822</v>
      </c>
      <c r="B96" s="175">
        <v>4924618.13</v>
      </c>
      <c r="C96" s="175">
        <v>4215220.9400000004</v>
      </c>
      <c r="D96" s="175">
        <v>4590852.7699999996</v>
      </c>
      <c r="E96" s="176">
        <v>4548986.3</v>
      </c>
    </row>
    <row r="97" spans="1:5">
      <c r="A97" s="110" t="s">
        <v>823</v>
      </c>
      <c r="B97" s="175">
        <v>184861801.94999999</v>
      </c>
      <c r="C97" s="175">
        <v>1217522643.04</v>
      </c>
      <c r="D97" s="175">
        <v>1201627449.5999999</v>
      </c>
      <c r="E97" s="176">
        <v>200756995.38999999</v>
      </c>
    </row>
    <row r="98" spans="1:5">
      <c r="A98" s="110" t="s">
        <v>824</v>
      </c>
      <c r="B98" s="175">
        <v>2650662203.4699998</v>
      </c>
      <c r="C98" s="175">
        <v>1769410195.5699999</v>
      </c>
      <c r="D98" s="175">
        <v>1595223748.28</v>
      </c>
      <c r="E98" s="176">
        <v>2824848650.7600002</v>
      </c>
    </row>
    <row r="99" spans="1:5">
      <c r="A99" s="110" t="s">
        <v>825</v>
      </c>
      <c r="B99" s="175">
        <v>1150463743.24</v>
      </c>
      <c r="C99" s="175">
        <v>875392107.02999997</v>
      </c>
      <c r="D99" s="175">
        <v>1011903743.24</v>
      </c>
      <c r="E99" s="176">
        <v>1013952107.03</v>
      </c>
    </row>
    <row r="100" spans="1:5">
      <c r="A100" s="110" t="s">
        <v>826</v>
      </c>
      <c r="B100" s="175">
        <v>247247023.24000001</v>
      </c>
      <c r="C100" s="175">
        <v>443281296.55000001</v>
      </c>
      <c r="D100" s="175">
        <v>436764703.99000001</v>
      </c>
      <c r="E100" s="176">
        <v>253763615.80000001</v>
      </c>
    </row>
    <row r="101" spans="1:5">
      <c r="A101" s="110" t="s">
        <v>827</v>
      </c>
      <c r="B101" s="175">
        <v>789208669.39999998</v>
      </c>
      <c r="C101" s="175">
        <v>981721965.69000006</v>
      </c>
      <c r="D101" s="175">
        <v>1011141132.16</v>
      </c>
      <c r="E101" s="176">
        <v>759789502.92999995</v>
      </c>
    </row>
    <row r="102" spans="1:5">
      <c r="A102" s="110" t="s">
        <v>828</v>
      </c>
      <c r="B102" s="175">
        <v>873440326.62</v>
      </c>
      <c r="C102" s="175">
        <v>995227145.84000003</v>
      </c>
      <c r="D102" s="175">
        <v>854177261.66999996</v>
      </c>
      <c r="E102" s="176">
        <v>1014490210.79</v>
      </c>
    </row>
    <row r="103" spans="1:5">
      <c r="A103" s="110" t="s">
        <v>829</v>
      </c>
      <c r="B103" s="175">
        <v>130543084.8</v>
      </c>
      <c r="C103" s="175">
        <v>305320381.42000002</v>
      </c>
      <c r="D103" s="175">
        <v>232441440.22</v>
      </c>
      <c r="E103" s="176">
        <v>203422026</v>
      </c>
    </row>
    <row r="104" spans="1:5">
      <c r="A104" s="110" t="s">
        <v>830</v>
      </c>
      <c r="B104" s="175">
        <v>74749900.420000002</v>
      </c>
      <c r="C104" s="175">
        <v>318971513.06</v>
      </c>
      <c r="D104" s="175">
        <v>311771453.81</v>
      </c>
      <c r="E104" s="176">
        <v>81949959.670000002</v>
      </c>
    </row>
    <row r="105" spans="1:5">
      <c r="A105" s="110" t="s">
        <v>831</v>
      </c>
      <c r="B105" s="175">
        <v>565461383.04999995</v>
      </c>
      <c r="C105" s="175">
        <v>2433556675.9400001</v>
      </c>
      <c r="D105" s="175">
        <v>2085348776.48</v>
      </c>
      <c r="E105" s="176">
        <v>913669282.50999999</v>
      </c>
    </row>
    <row r="106" spans="1:5">
      <c r="A106" s="110" t="s">
        <v>832</v>
      </c>
      <c r="B106" s="175">
        <v>371944900.41000003</v>
      </c>
      <c r="C106" s="175">
        <v>363449008.00999999</v>
      </c>
      <c r="D106" s="175">
        <v>354404718.75999999</v>
      </c>
      <c r="E106" s="176">
        <v>380989189.66000003</v>
      </c>
    </row>
    <row r="107" spans="1:5">
      <c r="A107" s="110" t="s">
        <v>833</v>
      </c>
      <c r="B107" s="175">
        <v>16641040.65</v>
      </c>
      <c r="C107" s="175">
        <v>123546887.69</v>
      </c>
      <c r="D107" s="175">
        <v>125439505.75</v>
      </c>
      <c r="E107" s="176">
        <v>14748422.59</v>
      </c>
    </row>
    <row r="108" spans="1:5">
      <c r="A108" s="110" t="s">
        <v>834</v>
      </c>
      <c r="B108" s="175">
        <v>243781102.34</v>
      </c>
      <c r="C108" s="175">
        <v>1835918512.8800001</v>
      </c>
      <c r="D108" s="175">
        <v>1749493402.8199999</v>
      </c>
      <c r="E108" s="176">
        <v>330206212.39999998</v>
      </c>
    </row>
    <row r="109" spans="1:5">
      <c r="A109" s="110" t="s">
        <v>835</v>
      </c>
      <c r="B109" s="175">
        <v>1195429209.25</v>
      </c>
      <c r="C109" s="175">
        <v>1101350505.72</v>
      </c>
      <c r="D109" s="175">
        <v>1171196671.9100001</v>
      </c>
      <c r="E109" s="176">
        <v>1125583043.0599999</v>
      </c>
    </row>
    <row r="110" spans="1:5">
      <c r="A110" s="110" t="s">
        <v>836</v>
      </c>
      <c r="B110" s="175">
        <v>116937950.67</v>
      </c>
      <c r="C110" s="175">
        <v>406149600.52999997</v>
      </c>
      <c r="D110" s="175">
        <v>277352626.94999999</v>
      </c>
      <c r="E110" s="176">
        <v>245734924.25</v>
      </c>
    </row>
    <row r="111" spans="1:5">
      <c r="A111" s="110" t="s">
        <v>837</v>
      </c>
      <c r="B111" s="175">
        <v>273393895.94</v>
      </c>
      <c r="C111" s="175">
        <v>629192536.61000001</v>
      </c>
      <c r="D111" s="175">
        <v>694856848.36000001</v>
      </c>
      <c r="E111" s="176">
        <v>207729584.19</v>
      </c>
    </row>
    <row r="112" spans="1:5">
      <c r="A112" s="110" t="s">
        <v>838</v>
      </c>
      <c r="B112" s="175">
        <v>591249740.95000005</v>
      </c>
      <c r="C112" s="175">
        <v>558984231.92999995</v>
      </c>
      <c r="D112" s="175">
        <v>548405587.97000003</v>
      </c>
      <c r="E112" s="176">
        <v>601828384.90999997</v>
      </c>
    </row>
    <row r="113" spans="1:5">
      <c r="A113" s="110" t="s">
        <v>839</v>
      </c>
      <c r="B113" s="175">
        <v>1963513437.8900001</v>
      </c>
      <c r="C113" s="175">
        <v>2554924402.3000002</v>
      </c>
      <c r="D113" s="175">
        <v>2734077661.0999999</v>
      </c>
      <c r="E113" s="176">
        <v>1784360179.0899999</v>
      </c>
    </row>
    <row r="114" spans="1:5">
      <c r="A114" s="110" t="s">
        <v>840</v>
      </c>
      <c r="B114" s="175">
        <v>2762330416.04</v>
      </c>
      <c r="C114" s="175">
        <v>2183448158.48</v>
      </c>
      <c r="D114" s="175">
        <v>1799046850.3800001</v>
      </c>
      <c r="E114" s="176">
        <v>3146731724.1399999</v>
      </c>
    </row>
    <row r="115" spans="1:5">
      <c r="A115" s="110" t="s">
        <v>841</v>
      </c>
      <c r="B115" s="175">
        <v>233869812.28</v>
      </c>
      <c r="C115" s="175">
        <v>258675610.61000001</v>
      </c>
      <c r="D115" s="175">
        <v>162218602.59999999</v>
      </c>
      <c r="E115" s="176">
        <v>330326820.29000002</v>
      </c>
    </row>
    <row r="116" spans="1:5">
      <c r="A116" s="110" t="s">
        <v>842</v>
      </c>
      <c r="B116" s="175">
        <v>3753812756.7800002</v>
      </c>
      <c r="C116" s="175">
        <v>3087664766.9499998</v>
      </c>
      <c r="D116" s="175">
        <v>2050691146.48</v>
      </c>
      <c r="E116" s="176">
        <v>4790786377.25</v>
      </c>
    </row>
    <row r="117" spans="1:5">
      <c r="A117" s="110" t="s">
        <v>843</v>
      </c>
      <c r="B117" s="175">
        <v>1489850147.5</v>
      </c>
      <c r="C117" s="175">
        <v>6742143570.25</v>
      </c>
      <c r="D117" s="175">
        <v>6352352306.7299995</v>
      </c>
      <c r="E117" s="176">
        <v>1879641411.02</v>
      </c>
    </row>
    <row r="118" spans="1:5">
      <c r="A118" s="110" t="s">
        <v>844</v>
      </c>
      <c r="B118" s="175">
        <v>1450282491.3800001</v>
      </c>
      <c r="C118" s="175">
        <v>3759366070.6599998</v>
      </c>
      <c r="D118" s="175">
        <v>3314225825.8000002</v>
      </c>
      <c r="E118" s="176">
        <v>1895422736.24</v>
      </c>
    </row>
    <row r="119" spans="1:5" ht="19" customHeight="1">
      <c r="A119" s="110" t="s">
        <v>845</v>
      </c>
      <c r="B119" s="175">
        <v>15347606600.01</v>
      </c>
      <c r="C119" s="175">
        <v>59164045444.709999</v>
      </c>
      <c r="D119" s="175">
        <v>52866886044.5</v>
      </c>
      <c r="E119" s="176">
        <v>21644766000.220001</v>
      </c>
    </row>
    <row r="120" spans="1:5">
      <c r="A120" s="187" t="s">
        <v>846</v>
      </c>
      <c r="B120" s="121">
        <v>19625000543.009998</v>
      </c>
      <c r="C120" s="121">
        <v>64007122772.220001</v>
      </c>
      <c r="D120" s="121">
        <v>66148814427.279999</v>
      </c>
      <c r="E120" s="122">
        <v>17483308887.950001</v>
      </c>
    </row>
    <row r="121" spans="1:5">
      <c r="A121" s="110" t="s">
        <v>847</v>
      </c>
      <c r="B121" s="175">
        <v>282.79000000000002</v>
      </c>
      <c r="C121" s="175">
        <v>0</v>
      </c>
      <c r="D121" s="175">
        <v>0</v>
      </c>
      <c r="E121" s="176">
        <v>282.79000000000002</v>
      </c>
    </row>
    <row r="122" spans="1:5">
      <c r="A122" s="110" t="s">
        <v>848</v>
      </c>
      <c r="B122" s="175">
        <v>121856539.45</v>
      </c>
      <c r="C122" s="175">
        <v>9443377.8900000006</v>
      </c>
      <c r="D122" s="175">
        <v>5330913.62</v>
      </c>
      <c r="E122" s="176">
        <v>125969003.72</v>
      </c>
    </row>
    <row r="123" spans="1:5">
      <c r="A123" s="110" t="s">
        <v>849</v>
      </c>
      <c r="B123" s="175">
        <v>22404633.539999999</v>
      </c>
      <c r="C123" s="175">
        <v>5109479.5199999996</v>
      </c>
      <c r="D123" s="175">
        <v>6467881.3099999996</v>
      </c>
      <c r="E123" s="176">
        <v>21046231.75</v>
      </c>
    </row>
    <row r="124" spans="1:5">
      <c r="A124" s="110" t="s">
        <v>850</v>
      </c>
      <c r="B124" s="175">
        <v>11013815.09</v>
      </c>
      <c r="C124" s="175">
        <v>67595611.739999995</v>
      </c>
      <c r="D124" s="175">
        <v>70578285.209999993</v>
      </c>
      <c r="E124" s="176">
        <v>8031141.6200000001</v>
      </c>
    </row>
    <row r="125" spans="1:5">
      <c r="A125" s="110" t="s">
        <v>822</v>
      </c>
      <c r="B125" s="175">
        <v>18998009065.189999</v>
      </c>
      <c r="C125" s="175">
        <v>63779805910.599998</v>
      </c>
      <c r="D125" s="175">
        <v>65871212164.230003</v>
      </c>
      <c r="E125" s="176">
        <v>16906602811.559999</v>
      </c>
    </row>
    <row r="126" spans="1:5" ht="19" customHeight="1">
      <c r="A126" s="110" t="s">
        <v>851</v>
      </c>
      <c r="B126" s="175">
        <v>471716206.94999999</v>
      </c>
      <c r="C126" s="175">
        <v>145168392.47</v>
      </c>
      <c r="D126" s="175">
        <v>195225182.91</v>
      </c>
      <c r="E126" s="176">
        <v>421659416.50999999</v>
      </c>
    </row>
    <row r="127" spans="1:5">
      <c r="A127" s="187" t="s">
        <v>852</v>
      </c>
      <c r="B127" s="121">
        <v>12239491280.639999</v>
      </c>
      <c r="C127" s="121">
        <v>3118675813.73</v>
      </c>
      <c r="D127" s="121">
        <v>5973404462.7600002</v>
      </c>
      <c r="E127" s="122">
        <v>9384762631.6100006</v>
      </c>
    </row>
    <row r="128" spans="1:5">
      <c r="A128" s="110" t="s">
        <v>853</v>
      </c>
      <c r="B128" s="175">
        <v>101987310.3</v>
      </c>
      <c r="C128" s="175">
        <v>84792352.430000007</v>
      </c>
      <c r="D128" s="175">
        <v>79862695.430000007</v>
      </c>
      <c r="E128" s="176">
        <v>106916967.3</v>
      </c>
    </row>
    <row r="129" spans="1:5">
      <c r="A129" s="110" t="s">
        <v>854</v>
      </c>
      <c r="B129" s="175">
        <v>11364567190.92</v>
      </c>
      <c r="C129" s="175">
        <v>2755472920.6799998</v>
      </c>
      <c r="D129" s="175">
        <v>5499905251.2399998</v>
      </c>
      <c r="E129" s="176">
        <v>8620134860.3600006</v>
      </c>
    </row>
    <row r="130" spans="1:5">
      <c r="A130" s="110" t="s">
        <v>855</v>
      </c>
      <c r="B130" s="175">
        <v>5253026.05</v>
      </c>
      <c r="C130" s="175">
        <v>449949.55</v>
      </c>
      <c r="D130" s="175">
        <v>570785.28000000003</v>
      </c>
      <c r="E130" s="176">
        <v>5132190.32</v>
      </c>
    </row>
    <row r="131" spans="1:5">
      <c r="A131" s="110" t="s">
        <v>856</v>
      </c>
      <c r="B131" s="175">
        <v>767645450.88999999</v>
      </c>
      <c r="C131" s="175">
        <v>277960591.06999999</v>
      </c>
      <c r="D131" s="175">
        <v>393065730.81</v>
      </c>
      <c r="E131" s="176">
        <v>652540311.14999998</v>
      </c>
    </row>
    <row r="132" spans="1:5" ht="19.5" customHeight="1">
      <c r="A132" s="110" t="s">
        <v>817</v>
      </c>
      <c r="B132" s="175">
        <v>38302.480000000003</v>
      </c>
      <c r="C132" s="175">
        <v>0</v>
      </c>
      <c r="D132" s="175">
        <v>0</v>
      </c>
      <c r="E132" s="176">
        <v>38302.480000000003</v>
      </c>
    </row>
    <row r="133" spans="1:5">
      <c r="A133" s="187" t="s">
        <v>857</v>
      </c>
      <c r="B133" s="121">
        <v>5106300887.6800003</v>
      </c>
      <c r="C133" s="121">
        <f>960940191.21-12165625</f>
        <v>948774566.21000004</v>
      </c>
      <c r="D133" s="121">
        <v>1079113711.3499999</v>
      </c>
      <c r="E133" s="122">
        <f>4988127367.54-12165625</f>
        <v>4975961742.54</v>
      </c>
    </row>
    <row r="134" spans="1:5">
      <c r="A134" s="110" t="s">
        <v>858</v>
      </c>
      <c r="B134" s="175">
        <v>2544795851</v>
      </c>
      <c r="C134" s="175">
        <v>358862478.20999998</v>
      </c>
      <c r="D134" s="175">
        <v>343124587.94999999</v>
      </c>
      <c r="E134" s="176">
        <v>2560533741.2600002</v>
      </c>
    </row>
    <row r="135" spans="1:5">
      <c r="A135" s="110" t="s">
        <v>859</v>
      </c>
      <c r="B135" s="175">
        <v>309578677.85000002</v>
      </c>
      <c r="C135" s="175">
        <v>94019105.790000007</v>
      </c>
      <c r="D135" s="175">
        <v>40360367.299999997</v>
      </c>
      <c r="E135" s="176">
        <v>363237416.33999997</v>
      </c>
    </row>
    <row r="136" spans="1:5">
      <c r="A136" s="110" t="s">
        <v>860</v>
      </c>
      <c r="B136" s="175">
        <v>4632714.71</v>
      </c>
      <c r="C136" s="175">
        <v>1063010.55</v>
      </c>
      <c r="D136" s="175">
        <v>2454991.25</v>
      </c>
      <c r="E136" s="176">
        <v>3240734.01</v>
      </c>
    </row>
    <row r="137" spans="1:5">
      <c r="A137" s="110" t="s">
        <v>861</v>
      </c>
      <c r="B137" s="175">
        <v>8500884.1799999997</v>
      </c>
      <c r="C137" s="175">
        <v>1779995.26</v>
      </c>
      <c r="D137" s="175">
        <v>3396400.9</v>
      </c>
      <c r="E137" s="176">
        <v>6884478.54</v>
      </c>
    </row>
    <row r="138" spans="1:5">
      <c r="A138" s="110" t="s">
        <v>862</v>
      </c>
      <c r="B138" s="175">
        <v>85190871.810000002</v>
      </c>
      <c r="C138" s="175">
        <v>52161168.82</v>
      </c>
      <c r="D138" s="175">
        <v>43964604.770000003</v>
      </c>
      <c r="E138" s="176">
        <v>93387435.859999999</v>
      </c>
    </row>
    <row r="139" spans="1:5">
      <c r="A139" s="172" t="s">
        <v>863</v>
      </c>
      <c r="B139" s="173">
        <v>1927196040.23</v>
      </c>
      <c r="C139" s="173">
        <v>329943662.33999997</v>
      </c>
      <c r="D139" s="173">
        <v>539516025.55999994</v>
      </c>
      <c r="E139" s="174">
        <v>1717623677.01</v>
      </c>
    </row>
    <row r="140" spans="1:5">
      <c r="A140" s="110" t="s">
        <v>864</v>
      </c>
      <c r="B140" s="175">
        <v>160655649.02000001</v>
      </c>
      <c r="C140" s="175">
        <v>61792842.729999997</v>
      </c>
      <c r="D140" s="175">
        <v>71244745.819999993</v>
      </c>
      <c r="E140" s="176">
        <v>151203745.93000001</v>
      </c>
    </row>
    <row r="141" spans="1:5">
      <c r="A141" s="172" t="s">
        <v>865</v>
      </c>
      <c r="B141" s="173">
        <v>168955.46</v>
      </c>
      <c r="C141" s="173">
        <v>410112.58</v>
      </c>
      <c r="D141" s="173">
        <v>423988.22</v>
      </c>
      <c r="E141" s="174">
        <v>155079.82</v>
      </c>
    </row>
    <row r="142" spans="1:5">
      <c r="A142" s="172" t="s">
        <v>866</v>
      </c>
      <c r="B142" s="173">
        <v>54467990.039999999</v>
      </c>
      <c r="C142" s="173">
        <v>53053284.200000003</v>
      </c>
      <c r="D142" s="173">
        <v>30269128.579999998</v>
      </c>
      <c r="E142" s="174">
        <v>77252145.659999996</v>
      </c>
    </row>
    <row r="143" spans="1:5">
      <c r="A143" s="194" t="s">
        <v>867</v>
      </c>
      <c r="B143" s="177">
        <v>11113253.380000001</v>
      </c>
      <c r="C143" s="177">
        <v>7854530.7300000004</v>
      </c>
      <c r="D143" s="177">
        <v>4358871</v>
      </c>
      <c r="E143" s="195">
        <v>14608913.109999999</v>
      </c>
    </row>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zoomScale="110" zoomScaleNormal="110" workbookViewId="0">
      <selection activeCell="F5" sqref="F5"/>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1" t="s">
        <v>231</v>
      </c>
      <c r="B1" s="103"/>
      <c r="C1" s="103"/>
      <c r="D1" s="103"/>
      <c r="E1" s="103"/>
    </row>
    <row r="2" spans="1:5" ht="10">
      <c r="A2" s="103"/>
      <c r="B2" s="103"/>
      <c r="C2" s="103"/>
      <c r="D2" s="103"/>
      <c r="E2" s="103"/>
    </row>
    <row r="3" spans="1:5" ht="17.25" customHeight="1">
      <c r="A3" s="103"/>
      <c r="B3" s="95" t="s">
        <v>907</v>
      </c>
      <c r="C3" s="103"/>
      <c r="D3" s="103"/>
      <c r="E3" s="103"/>
    </row>
    <row r="4" spans="1:5" ht="18" customHeight="1">
      <c r="A4" s="104"/>
      <c r="B4" s="103"/>
      <c r="C4" s="103"/>
      <c r="D4" s="103"/>
      <c r="E4" s="103"/>
    </row>
    <row r="5" spans="1:5" ht="15" customHeight="1">
      <c r="A5" s="233" t="s">
        <v>70</v>
      </c>
      <c r="B5" s="203" t="s">
        <v>71</v>
      </c>
      <c r="C5" s="232" t="s">
        <v>72</v>
      </c>
      <c r="D5" s="232"/>
      <c r="E5" s="23" t="s">
        <v>71</v>
      </c>
    </row>
    <row r="6" spans="1:5" ht="21">
      <c r="A6" s="234"/>
      <c r="B6" s="24" t="s">
        <v>877</v>
      </c>
      <c r="C6" s="25" t="s">
        <v>79</v>
      </c>
      <c r="D6" s="25" t="s">
        <v>80</v>
      </c>
      <c r="E6" s="26" t="s">
        <v>909</v>
      </c>
    </row>
    <row r="7" spans="1:5" ht="16.5" customHeight="1">
      <c r="A7" s="9" t="s">
        <v>73</v>
      </c>
      <c r="B7" s="7">
        <v>1628952.4999999981</v>
      </c>
      <c r="C7" s="7">
        <v>4417106.26</v>
      </c>
      <c r="D7" s="7">
        <v>4443091.01</v>
      </c>
      <c r="E7" s="8">
        <f>B7+C7-D7</f>
        <v>1602967.7499999981</v>
      </c>
    </row>
    <row r="8" spans="1:5" ht="16.5" customHeight="1">
      <c r="A8" s="9" t="s">
        <v>74</v>
      </c>
      <c r="B8" s="7">
        <v>5063258.379999999</v>
      </c>
      <c r="C8" s="7">
        <v>3527958.69</v>
      </c>
      <c r="D8" s="7">
        <v>8124084.8300000001</v>
      </c>
      <c r="E8" s="8">
        <f t="shared" ref="E8:E13" si="0">B8+C8-D8</f>
        <v>467132.23999999836</v>
      </c>
    </row>
    <row r="9" spans="1:5" ht="16.5" customHeight="1">
      <c r="A9" s="9" t="s">
        <v>75</v>
      </c>
      <c r="B9" s="7">
        <v>16031130.539999992</v>
      </c>
      <c r="C9" s="7">
        <v>115382651.06</v>
      </c>
      <c r="D9" s="7">
        <v>81290853.5</v>
      </c>
      <c r="E9" s="8">
        <f t="shared" si="0"/>
        <v>50122928.099999994</v>
      </c>
    </row>
    <row r="10" spans="1:5" ht="16.5" customHeight="1">
      <c r="A10" s="9" t="s">
        <v>76</v>
      </c>
      <c r="B10" s="7">
        <v>98470958.329999924</v>
      </c>
      <c r="C10" s="7">
        <v>131774033.48</v>
      </c>
      <c r="D10" s="7">
        <v>182168206.22999999</v>
      </c>
      <c r="E10" s="8">
        <f t="shared" si="0"/>
        <v>48076785.579999954</v>
      </c>
    </row>
    <row r="11" spans="1:5" ht="16.5" customHeight="1">
      <c r="A11" s="9" t="s">
        <v>77</v>
      </c>
      <c r="B11" s="7">
        <v>4570728290.6599998</v>
      </c>
      <c r="C11" s="7">
        <v>1647152096.8699999</v>
      </c>
      <c r="D11" s="7">
        <v>4898761641.2399998</v>
      </c>
      <c r="E11" s="8">
        <f t="shared" si="0"/>
        <v>1319118746.29</v>
      </c>
    </row>
    <row r="12" spans="1:5" ht="16.5" hidden="1" customHeight="1">
      <c r="A12" s="9"/>
      <c r="B12" s="7">
        <v>0</v>
      </c>
      <c r="C12" s="7"/>
      <c r="D12" s="7"/>
      <c r="E12" s="8">
        <f t="shared" si="0"/>
        <v>0</v>
      </c>
    </row>
    <row r="13" spans="1:5" ht="16.5" customHeight="1">
      <c r="A13" s="9" t="s">
        <v>63</v>
      </c>
      <c r="B13" s="7">
        <v>3135599.17</v>
      </c>
      <c r="C13" s="7">
        <v>4403835.3899999997</v>
      </c>
      <c r="D13" s="7">
        <v>5151827.0599999996</v>
      </c>
      <c r="E13" s="8">
        <f t="shared" si="0"/>
        <v>2387607.5</v>
      </c>
    </row>
    <row r="14" spans="1:5" ht="25.5" customHeight="1">
      <c r="A14" s="3" t="s">
        <v>62</v>
      </c>
      <c r="B14" s="157">
        <v>4695058189.579999</v>
      </c>
      <c r="C14" s="157">
        <f>SUM(C7:C13)</f>
        <v>1906657681.75</v>
      </c>
      <c r="D14" s="157">
        <f t="shared" ref="D14" si="1">SUM(D7:D13)</f>
        <v>5179939703.8699999</v>
      </c>
      <c r="E14" s="180">
        <f>B14+C14-D14</f>
        <v>1421776167.4599991</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tabSelected="1" topLeftCell="A16" zoomScale="110" zoomScaleNormal="110" workbookViewId="0">
      <selection activeCell="G20" sqref="G20"/>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16384" width="9.1796875" style="4"/>
  </cols>
  <sheetData>
    <row r="1" spans="1:4" ht="12">
      <c r="A1" s="105" t="s">
        <v>232</v>
      </c>
      <c r="B1" s="106"/>
      <c r="C1" s="106"/>
      <c r="D1" s="106"/>
    </row>
    <row r="2" spans="1:4">
      <c r="A2" s="106"/>
      <c r="B2" s="106"/>
      <c r="C2" s="106"/>
      <c r="D2" s="106"/>
    </row>
    <row r="3" spans="1:4" ht="12">
      <c r="A3" s="91"/>
      <c r="B3" s="95" t="s">
        <v>907</v>
      </c>
      <c r="C3" s="106"/>
      <c r="D3" s="106"/>
    </row>
    <row r="4" spans="1:4" ht="15" customHeight="1">
      <c r="A4" s="104"/>
      <c r="B4" s="106"/>
      <c r="C4" s="106"/>
      <c r="D4" s="106"/>
    </row>
    <row r="5" spans="1:4" s="11" customFormat="1" ht="31.5">
      <c r="A5" s="27" t="s">
        <v>64</v>
      </c>
      <c r="B5" s="28" t="s">
        <v>78</v>
      </c>
      <c r="C5" s="28" t="s">
        <v>910</v>
      </c>
      <c r="D5" s="29" t="s">
        <v>81</v>
      </c>
    </row>
    <row r="6" spans="1:4" ht="15" customHeight="1">
      <c r="A6" s="12" t="s">
        <v>65</v>
      </c>
      <c r="B6" s="13">
        <v>3828275.2000000002</v>
      </c>
      <c r="C6" s="13">
        <v>127800</v>
      </c>
      <c r="D6" s="14">
        <f>B6+C6</f>
        <v>3956075.2</v>
      </c>
    </row>
    <row r="7" spans="1:4" ht="15" customHeight="1">
      <c r="A7" s="12" t="s">
        <v>66</v>
      </c>
      <c r="B7" s="13">
        <v>14465540</v>
      </c>
      <c r="C7" s="13">
        <v>540000</v>
      </c>
      <c r="D7" s="14">
        <f t="shared" ref="D7:D15" si="0">B7+C7</f>
        <v>15005540</v>
      </c>
    </row>
    <row r="8" spans="1:4" ht="15" customHeight="1">
      <c r="A8" s="21">
        <v>2</v>
      </c>
      <c r="B8" s="13">
        <v>1735361454</v>
      </c>
      <c r="C8" s="13">
        <v>7099192</v>
      </c>
      <c r="D8" s="14">
        <f t="shared" si="0"/>
        <v>1742460646</v>
      </c>
    </row>
    <row r="9" spans="1:4" ht="15" customHeight="1">
      <c r="A9" s="21">
        <v>1</v>
      </c>
      <c r="B9" s="13">
        <v>1656385840</v>
      </c>
      <c r="C9" s="13">
        <v>2229500</v>
      </c>
      <c r="D9" s="14">
        <f t="shared" si="0"/>
        <v>1658615340</v>
      </c>
    </row>
    <row r="10" spans="1:4" ht="15" customHeight="1">
      <c r="A10" s="21">
        <v>0.5</v>
      </c>
      <c r="B10" s="13">
        <v>630707253.5</v>
      </c>
      <c r="C10" s="13">
        <v>1320398.5</v>
      </c>
      <c r="D10" s="14">
        <f t="shared" si="0"/>
        <v>632027652</v>
      </c>
    </row>
    <row r="11" spans="1:4" ht="15" customHeight="1">
      <c r="A11" s="21">
        <v>0.2</v>
      </c>
      <c r="B11" s="13">
        <v>356036363.40000004</v>
      </c>
      <c r="C11" s="13">
        <v>1424000</v>
      </c>
      <c r="D11" s="14">
        <f t="shared" si="0"/>
        <v>357460363.40000004</v>
      </c>
    </row>
    <row r="12" spans="1:4" ht="15" customHeight="1">
      <c r="A12" s="21">
        <v>0.1</v>
      </c>
      <c r="B12" s="13">
        <v>230136532</v>
      </c>
      <c r="C12" s="13">
        <v>770001.3</v>
      </c>
      <c r="D12" s="14">
        <f t="shared" si="0"/>
        <v>230906533.30000001</v>
      </c>
    </row>
    <row r="13" spans="1:4" ht="15" customHeight="1">
      <c r="A13" s="21">
        <v>0.05</v>
      </c>
      <c r="B13" s="13">
        <v>123508850.5</v>
      </c>
      <c r="C13" s="13">
        <v>1278000</v>
      </c>
      <c r="D13" s="14">
        <f t="shared" si="0"/>
        <v>124786850.5</v>
      </c>
    </row>
    <row r="14" spans="1:4" ht="15" customHeight="1">
      <c r="A14" s="21">
        <v>0.02</v>
      </c>
      <c r="B14" s="13">
        <v>59998074.460000001</v>
      </c>
      <c r="C14" s="13">
        <v>0</v>
      </c>
      <c r="D14" s="14">
        <f t="shared" si="0"/>
        <v>59998074.460000001</v>
      </c>
    </row>
    <row r="15" spans="1:4" ht="15" customHeight="1">
      <c r="A15" s="21">
        <v>0.01</v>
      </c>
      <c r="B15" s="13">
        <v>38836577.570000008</v>
      </c>
      <c r="C15" s="13">
        <v>0.12</v>
      </c>
      <c r="D15" s="14">
        <f t="shared" si="0"/>
        <v>38836577.690000005</v>
      </c>
    </row>
    <row r="16" spans="1:4" ht="25.5" customHeight="1">
      <c r="A16" s="16" t="s">
        <v>62</v>
      </c>
      <c r="B16" s="17">
        <v>4849264760.6299992</v>
      </c>
      <c r="C16" s="17">
        <f>SUM(C6:C15)</f>
        <v>14788891.92</v>
      </c>
      <c r="D16" s="18">
        <f>SUM(D6:D15)</f>
        <v>4864053652.5499992</v>
      </c>
    </row>
    <row r="18" spans="1:4">
      <c r="A18" s="15" t="s">
        <v>69</v>
      </c>
    </row>
    <row r="20" spans="1:4" ht="39.75" customHeight="1">
      <c r="A20" s="204" t="s">
        <v>67</v>
      </c>
      <c r="B20" s="28" t="s">
        <v>78</v>
      </c>
      <c r="C20" s="28" t="s">
        <v>911</v>
      </c>
      <c r="D20" s="29" t="s">
        <v>81</v>
      </c>
    </row>
    <row r="21" spans="1:4" ht="15" customHeight="1">
      <c r="A21" s="19" t="s">
        <v>641</v>
      </c>
      <c r="B21" s="5">
        <v>865500</v>
      </c>
      <c r="C21" s="5">
        <v>250000</v>
      </c>
      <c r="D21" s="20">
        <f>B21+C21</f>
        <v>1115500</v>
      </c>
    </row>
    <row r="22" spans="1:4" ht="15" customHeight="1">
      <c r="A22" s="19" t="s">
        <v>87</v>
      </c>
      <c r="B22" s="10">
        <v>4242800</v>
      </c>
      <c r="C22" s="5">
        <v>257560</v>
      </c>
      <c r="D22" s="20">
        <f t="shared" ref="D22:D26" si="1">B22+C22</f>
        <v>4500360</v>
      </c>
    </row>
    <row r="23" spans="1:4" ht="15" customHeight="1">
      <c r="A23" s="19" t="s">
        <v>68</v>
      </c>
      <c r="B23" s="10">
        <v>5839560</v>
      </c>
      <c r="C23" s="5">
        <v>2440</v>
      </c>
      <c r="D23" s="20">
        <f t="shared" si="1"/>
        <v>5842000</v>
      </c>
    </row>
    <row r="24" spans="1:4" ht="15" customHeight="1">
      <c r="A24" s="19" t="s">
        <v>735</v>
      </c>
      <c r="B24" s="10">
        <v>21500</v>
      </c>
      <c r="C24" s="5">
        <v>10000</v>
      </c>
      <c r="D24" s="20">
        <f t="shared" si="1"/>
        <v>31500</v>
      </c>
    </row>
    <row r="25" spans="1:4" ht="15" customHeight="1">
      <c r="A25" s="19" t="s">
        <v>642</v>
      </c>
      <c r="B25" s="10">
        <v>1691880</v>
      </c>
      <c r="C25" s="5">
        <v>20000</v>
      </c>
      <c r="D25" s="20">
        <f t="shared" si="1"/>
        <v>1711880</v>
      </c>
    </row>
    <row r="26" spans="1:4" ht="25.5" customHeight="1">
      <c r="A26" s="19" t="s">
        <v>643</v>
      </c>
      <c r="B26" s="10">
        <v>1804300</v>
      </c>
      <c r="C26" s="5">
        <v>0</v>
      </c>
      <c r="D26" s="20">
        <f t="shared" si="1"/>
        <v>1804300</v>
      </c>
    </row>
    <row r="27" spans="1:4" ht="18.75" customHeight="1">
      <c r="A27" s="16" t="s">
        <v>62</v>
      </c>
      <c r="B27" s="17">
        <v>14465540</v>
      </c>
      <c r="C27" s="17">
        <f>SUM(C21:C26)</f>
        <v>540000</v>
      </c>
      <c r="D27" s="22">
        <f>SUM(D21:D26)</f>
        <v>15005540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showGridLines="0" topLeftCell="A4" zoomScale="70" zoomScaleNormal="70" workbookViewId="0">
      <selection activeCell="H13" sqref="H13"/>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1" t="s">
        <v>222</v>
      </c>
      <c r="B1" s="92"/>
      <c r="C1" s="92"/>
    </row>
    <row r="2" spans="1:5">
      <c r="A2" s="92"/>
      <c r="B2" s="92"/>
      <c r="C2" s="92"/>
    </row>
    <row r="3" spans="1:5">
      <c r="A3" s="92"/>
      <c r="B3" s="91" t="s">
        <v>907</v>
      </c>
      <c r="C3" s="92"/>
    </row>
    <row r="4" spans="1:5" ht="14.5">
      <c r="A4" s="2"/>
    </row>
    <row r="5" spans="1:5" ht="30" customHeight="1">
      <c r="A5" s="196" t="s">
        <v>18</v>
      </c>
      <c r="B5" s="44" t="s">
        <v>876</v>
      </c>
      <c r="C5" s="44" t="s">
        <v>6</v>
      </c>
      <c r="D5" s="44" t="s">
        <v>7</v>
      </c>
      <c r="E5" s="197" t="s">
        <v>908</v>
      </c>
    </row>
    <row r="6" spans="1:5" ht="33" customHeight="1">
      <c r="A6" s="30" t="s">
        <v>19</v>
      </c>
      <c r="B6" s="31"/>
      <c r="C6" s="31"/>
      <c r="D6" s="32"/>
      <c r="E6" s="33"/>
    </row>
    <row r="7" spans="1:5" ht="21">
      <c r="A7" s="34" t="s">
        <v>0</v>
      </c>
      <c r="B7" s="35">
        <v>121282872000</v>
      </c>
      <c r="C7" s="35">
        <v>87694220000</v>
      </c>
      <c r="D7" s="35">
        <v>85941150000</v>
      </c>
      <c r="E7" s="36">
        <f>B7+C7-D7</f>
        <v>123035942000</v>
      </c>
    </row>
    <row r="8" spans="1:5" ht="21">
      <c r="A8" s="34" t="s">
        <v>1</v>
      </c>
      <c r="B8" s="35">
        <v>0</v>
      </c>
      <c r="C8" s="35">
        <v>0</v>
      </c>
      <c r="D8" s="35">
        <v>0</v>
      </c>
      <c r="E8" s="36">
        <f>B8+C8-D8</f>
        <v>0</v>
      </c>
    </row>
    <row r="9" spans="1:5" ht="25.5" customHeight="1">
      <c r="A9" s="34" t="s">
        <v>883</v>
      </c>
      <c r="B9" s="35">
        <v>0</v>
      </c>
      <c r="C9" s="35">
        <v>2595465050.4699998</v>
      </c>
      <c r="D9" s="35">
        <v>58825770</v>
      </c>
      <c r="E9" s="36">
        <f>B9+C9-D9</f>
        <v>2536639280.4699998</v>
      </c>
    </row>
    <row r="10" spans="1:5">
      <c r="A10" s="75" t="s">
        <v>13</v>
      </c>
      <c r="B10" s="70">
        <f>SUM(B7:B9)</f>
        <v>121282872000</v>
      </c>
      <c r="C10" s="70">
        <f>SUM(C7:C9)</f>
        <v>90289685050.470001</v>
      </c>
      <c r="D10" s="70">
        <f>SUM(D7:D9)</f>
        <v>85999975770</v>
      </c>
      <c r="E10" s="71">
        <f>SUM(E7:E9)</f>
        <v>125572581280.47</v>
      </c>
    </row>
    <row r="11" spans="1:5" ht="21">
      <c r="A11" s="37" t="s">
        <v>83</v>
      </c>
      <c r="B11" s="38"/>
      <c r="C11" s="38"/>
      <c r="D11" s="39"/>
      <c r="E11" s="40"/>
    </row>
    <row r="12" spans="1:5" ht="15" customHeight="1">
      <c r="A12" s="34" t="s">
        <v>732</v>
      </c>
      <c r="B12" s="35">
        <v>212963564030.75</v>
      </c>
      <c r="C12" s="35">
        <v>97824020355.429993</v>
      </c>
      <c r="D12" s="35">
        <v>106970941755</v>
      </c>
      <c r="E12" s="36">
        <f>B12+C12-D12</f>
        <v>203816642631.17999</v>
      </c>
    </row>
    <row r="13" spans="1:5" ht="15" customHeight="1">
      <c r="A13" s="34" t="s">
        <v>733</v>
      </c>
      <c r="B13" s="35">
        <v>214198672574.24994</v>
      </c>
      <c r="C13" s="35">
        <v>254605011437.64001</v>
      </c>
      <c r="D13" s="35">
        <v>251881636988.82999</v>
      </c>
      <c r="E13" s="36">
        <f>B13+C13-D13</f>
        <v>216922047023.05997</v>
      </c>
    </row>
    <row r="14" spans="1:5" ht="15" customHeight="1">
      <c r="A14" s="34" t="s">
        <v>2</v>
      </c>
      <c r="B14" s="35">
        <v>64440643628.059998</v>
      </c>
      <c r="C14" s="35">
        <v>453628840526.63</v>
      </c>
      <c r="D14" s="35">
        <v>440174333521.98999</v>
      </c>
      <c r="E14" s="36">
        <f>B14+C14-D14</f>
        <v>77895150632.700012</v>
      </c>
    </row>
    <row r="15" spans="1:5" ht="25.5" customHeight="1">
      <c r="A15" s="34" t="s">
        <v>734</v>
      </c>
      <c r="B15" s="35">
        <v>130538515909.16</v>
      </c>
      <c r="C15" s="35">
        <v>214387974020.42001</v>
      </c>
      <c r="D15" s="35">
        <v>210527579252.91</v>
      </c>
      <c r="E15" s="36">
        <f>B15+C15-D15</f>
        <v>134398910676.67001</v>
      </c>
    </row>
    <row r="16" spans="1:5" ht="15" customHeight="1">
      <c r="A16" s="75" t="s">
        <v>13</v>
      </c>
      <c r="B16" s="70">
        <f>SUM(B12:B15)</f>
        <v>622141396142.21997</v>
      </c>
      <c r="C16" s="70">
        <f>SUM(C12:C15)</f>
        <v>1020445846340.12</v>
      </c>
      <c r="D16" s="70">
        <f t="shared" ref="D16:E16" si="0">SUM(D12:D15)</f>
        <v>1009554491518.73</v>
      </c>
      <c r="E16" s="71">
        <f t="shared" si="0"/>
        <v>633032750963.60999</v>
      </c>
    </row>
    <row r="17" spans="1:10" ht="13">
      <c r="A17" s="37" t="s">
        <v>20</v>
      </c>
      <c r="B17" s="38"/>
      <c r="C17" s="38"/>
      <c r="D17" s="39"/>
      <c r="E17" s="40"/>
    </row>
    <row r="18" spans="1:10" ht="26.25" customHeight="1">
      <c r="A18" s="34" t="s">
        <v>3</v>
      </c>
      <c r="B18" s="35">
        <v>924018131.75999999</v>
      </c>
      <c r="C18" s="35">
        <v>4590226112.1899996</v>
      </c>
      <c r="D18" s="35">
        <v>4615623094.7399998</v>
      </c>
      <c r="E18" s="36">
        <f>B18+C18-D18</f>
        <v>898621149.21000004</v>
      </c>
    </row>
    <row r="19" spans="1:10" ht="15" customHeight="1">
      <c r="A19" s="34" t="s">
        <v>21</v>
      </c>
      <c r="B19" s="35">
        <v>374014964.43998718</v>
      </c>
      <c r="C19" s="35">
        <v>27147237460.799999</v>
      </c>
      <c r="D19" s="35">
        <v>26601944397.549999</v>
      </c>
      <c r="E19" s="36">
        <f>B19+C19-D19</f>
        <v>919308027.68998718</v>
      </c>
    </row>
    <row r="20" spans="1:10" ht="15" customHeight="1">
      <c r="A20" s="34" t="s">
        <v>4</v>
      </c>
      <c r="B20" s="35">
        <v>248486701.70999992</v>
      </c>
      <c r="C20" s="35">
        <v>493550357.41000003</v>
      </c>
      <c r="D20" s="35">
        <v>31754240.170000002</v>
      </c>
      <c r="E20" s="36">
        <f>B20+C20-D20</f>
        <v>710282818.94999993</v>
      </c>
    </row>
    <row r="21" spans="1:10" ht="25.5" customHeight="1">
      <c r="A21" s="34" t="s">
        <v>5</v>
      </c>
      <c r="B21" s="35">
        <v>17466707.57</v>
      </c>
      <c r="C21" s="35">
        <v>6256733.8099999996</v>
      </c>
      <c r="D21" s="35">
        <v>6589369.2599999998</v>
      </c>
      <c r="E21" s="36">
        <f>B21+C21-D21</f>
        <v>17134072.119999997</v>
      </c>
      <c r="G21" s="1"/>
      <c r="H21" s="1"/>
      <c r="I21" s="1"/>
      <c r="J21" s="1"/>
    </row>
    <row r="22" spans="1:10" ht="25.5" customHeight="1">
      <c r="A22" s="75" t="s">
        <v>13</v>
      </c>
      <c r="B22" s="70">
        <f>SUM(B18:B21)</f>
        <v>1563986505.4799869</v>
      </c>
      <c r="C22" s="70">
        <f t="shared" ref="C22:E22" si="1">SUM(C18:C21)</f>
        <v>32237270664.209999</v>
      </c>
      <c r="D22" s="70">
        <f t="shared" si="1"/>
        <v>31255911101.719997</v>
      </c>
      <c r="E22" s="71">
        <f t="shared" si="1"/>
        <v>2545346067.9699869</v>
      </c>
    </row>
    <row r="23" spans="1:10" ht="24" customHeight="1">
      <c r="A23" s="41" t="s">
        <v>62</v>
      </c>
      <c r="B23" s="42">
        <f>B10+B16+B22</f>
        <v>744988254647.69995</v>
      </c>
      <c r="C23" s="42">
        <f t="shared" ref="C23:D23" si="2">C10+C16+C22</f>
        <v>1142972802054.8</v>
      </c>
      <c r="D23" s="42">
        <f t="shared" si="2"/>
        <v>1126810378390.45</v>
      </c>
      <c r="E23" s="43">
        <f>B23+C23-D23</f>
        <v>761150678312.05005</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zoomScale="80" zoomScaleNormal="80" workbookViewId="0">
      <selection activeCell="H6" sqref="H6"/>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7">
      <c r="A1" s="93" t="s">
        <v>223</v>
      </c>
      <c r="B1" s="92"/>
      <c r="C1" s="92"/>
    </row>
    <row r="2" spans="1:7">
      <c r="A2" s="92"/>
      <c r="B2" s="92"/>
      <c r="C2" s="92"/>
    </row>
    <row r="3" spans="1:7">
      <c r="A3" s="92"/>
      <c r="B3" s="91" t="s">
        <v>907</v>
      </c>
      <c r="C3" s="92"/>
    </row>
    <row r="5" spans="1:7" ht="30" customHeight="1">
      <c r="A5" s="27" t="s">
        <v>740</v>
      </c>
      <c r="B5" s="28" t="s">
        <v>876</v>
      </c>
      <c r="C5" s="28" t="s">
        <v>7</v>
      </c>
      <c r="D5" s="28" t="s">
        <v>6</v>
      </c>
      <c r="E5" s="197" t="s">
        <v>908</v>
      </c>
    </row>
    <row r="6" spans="1:7" ht="27.75" customHeight="1">
      <c r="A6" s="37" t="s">
        <v>22</v>
      </c>
      <c r="B6" s="38"/>
      <c r="C6" s="38"/>
      <c r="D6" s="39"/>
      <c r="E6" s="45"/>
    </row>
    <row r="7" spans="1:7" ht="21">
      <c r="A7" s="34" t="s">
        <v>23</v>
      </c>
      <c r="B7" s="35">
        <v>34016934469.029999</v>
      </c>
      <c r="C7" s="35">
        <v>72659510933.440002</v>
      </c>
      <c r="D7" s="35">
        <v>35775635163.239998</v>
      </c>
      <c r="E7" s="36">
        <f>B7+C7-D7</f>
        <v>70900810239.230011</v>
      </c>
      <c r="F7" s="66"/>
      <c r="G7" s="67"/>
    </row>
    <row r="8" spans="1:7" ht="21">
      <c r="A8" s="34" t="s">
        <v>24</v>
      </c>
      <c r="B8" s="35">
        <v>8000000000</v>
      </c>
      <c r="C8" s="35">
        <v>49000000000</v>
      </c>
      <c r="D8" s="35">
        <v>45000000000</v>
      </c>
      <c r="E8" s="36">
        <f>B8+C8-D8</f>
        <v>12000000000</v>
      </c>
    </row>
    <row r="9" spans="1:7" ht="25.5" customHeight="1">
      <c r="A9" s="34" t="s">
        <v>884</v>
      </c>
      <c r="B9" s="35">
        <v>0</v>
      </c>
      <c r="C9" s="35">
        <v>0</v>
      </c>
      <c r="D9" s="35">
        <v>0</v>
      </c>
      <c r="E9" s="36">
        <f>B9+C9-D9</f>
        <v>0</v>
      </c>
    </row>
    <row r="10" spans="1:7" ht="20.25" customHeight="1">
      <c r="A10" s="75" t="s">
        <v>13</v>
      </c>
      <c r="B10" s="70">
        <f>SUM(B7:B9)</f>
        <v>42016934469.029999</v>
      </c>
      <c r="C10" s="70">
        <f>SUM(C7:C9)</f>
        <v>121659510933.44</v>
      </c>
      <c r="D10" s="70">
        <f>SUM(D7:D9)</f>
        <v>80775635163.23999</v>
      </c>
      <c r="E10" s="71">
        <f t="shared" ref="E10:E33" si="0">+B10+C10-D10</f>
        <v>82900810239.230011</v>
      </c>
    </row>
    <row r="11" spans="1:7" ht="13">
      <c r="A11" s="37" t="s">
        <v>25</v>
      </c>
      <c r="B11" s="38"/>
      <c r="C11" s="38"/>
      <c r="D11" s="39"/>
      <c r="E11" s="45"/>
      <c r="F11" s="68"/>
    </row>
    <row r="12" spans="1:7" ht="21">
      <c r="A12" s="34" t="s">
        <v>26</v>
      </c>
      <c r="B12" s="35">
        <v>992311103.25999928</v>
      </c>
      <c r="C12" s="35">
        <v>2852421980.21</v>
      </c>
      <c r="D12" s="35">
        <v>2597517806.3400002</v>
      </c>
      <c r="E12" s="36">
        <f>B12+C12-D12</f>
        <v>1247215277.1299992</v>
      </c>
    </row>
    <row r="13" spans="1:7" ht="21">
      <c r="A13" s="34" t="s">
        <v>27</v>
      </c>
      <c r="B13" s="35">
        <v>65045693.140000015</v>
      </c>
      <c r="C13" s="35">
        <v>0</v>
      </c>
      <c r="D13" s="35">
        <v>65045693.140000001</v>
      </c>
      <c r="E13" s="36">
        <f>B13+C13-D13</f>
        <v>0</v>
      </c>
    </row>
    <row r="14" spans="1:7" ht="21">
      <c r="A14" s="34" t="s">
        <v>28</v>
      </c>
      <c r="B14" s="35">
        <v>21020635699.909996</v>
      </c>
      <c r="C14" s="35">
        <v>12755456332.780001</v>
      </c>
      <c r="D14" s="35">
        <v>5423433240.1899996</v>
      </c>
      <c r="E14" s="36">
        <f>B14+C14-D14</f>
        <v>28352658792.499996</v>
      </c>
    </row>
    <row r="15" spans="1:7" ht="21">
      <c r="A15" s="34" t="s">
        <v>82</v>
      </c>
      <c r="B15" s="35">
        <v>3768445490.2099915</v>
      </c>
      <c r="C15" s="35">
        <v>84946913762.539993</v>
      </c>
      <c r="D15" s="35">
        <v>84985703746.720001</v>
      </c>
      <c r="E15" s="36">
        <f>B15+C15-D15</f>
        <v>3729655506.0299835</v>
      </c>
    </row>
    <row r="16" spans="1:7">
      <c r="A16" s="46" t="s">
        <v>29</v>
      </c>
      <c r="B16" s="47"/>
      <c r="C16" s="47"/>
      <c r="D16" s="47"/>
      <c r="E16" s="48"/>
    </row>
    <row r="17" spans="1:6" ht="32.25" customHeight="1">
      <c r="A17" s="49" t="s">
        <v>30</v>
      </c>
      <c r="B17" s="50">
        <v>160079.99998474121</v>
      </c>
      <c r="C17" s="50">
        <v>37589172239.410004</v>
      </c>
      <c r="D17" s="50">
        <v>37008978855.75</v>
      </c>
      <c r="E17" s="51">
        <f>B17+C17-D17</f>
        <v>580353463.6599884</v>
      </c>
    </row>
    <row r="18" spans="1:6" ht="23.25" customHeight="1">
      <c r="A18" s="49" t="s">
        <v>31</v>
      </c>
      <c r="B18" s="50">
        <v>3768285410.2099762</v>
      </c>
      <c r="C18" s="50">
        <v>47357741523.129997</v>
      </c>
      <c r="D18" s="50">
        <v>47976724890.970001</v>
      </c>
      <c r="E18" s="51">
        <f>B18+C18-D18</f>
        <v>3149302042.3699722</v>
      </c>
    </row>
    <row r="19" spans="1:6">
      <c r="A19" s="49"/>
      <c r="B19" s="47"/>
      <c r="C19" s="47"/>
      <c r="D19" s="47"/>
      <c r="E19" s="48"/>
    </row>
    <row r="20" spans="1:6" ht="21">
      <c r="A20" s="34" t="s">
        <v>32</v>
      </c>
      <c r="B20" s="35">
        <v>6190159249.25</v>
      </c>
      <c r="C20" s="35">
        <v>0</v>
      </c>
      <c r="D20" s="35">
        <v>2300000000</v>
      </c>
      <c r="E20" s="36">
        <f>B20+C20-D20</f>
        <v>3890159249.25</v>
      </c>
    </row>
    <row r="21" spans="1:6" ht="21">
      <c r="A21" s="34" t="s">
        <v>84</v>
      </c>
      <c r="B21" s="35">
        <v>0</v>
      </c>
      <c r="C21" s="35">
        <v>0</v>
      </c>
      <c r="D21" s="35">
        <v>0</v>
      </c>
      <c r="E21" s="36">
        <f>B21+C21-D21</f>
        <v>0</v>
      </c>
    </row>
    <row r="22" spans="1:6">
      <c r="A22" s="34" t="s">
        <v>33</v>
      </c>
      <c r="B22" s="35">
        <v>449394367.7100029</v>
      </c>
      <c r="C22" s="35">
        <v>11941078207.389999</v>
      </c>
      <c r="D22" s="35">
        <v>11525557851.42</v>
      </c>
      <c r="E22" s="36">
        <f>B22+C22-D22</f>
        <v>864914723.68000221</v>
      </c>
    </row>
    <row r="23" spans="1:6">
      <c r="A23" s="46" t="s">
        <v>29</v>
      </c>
      <c r="B23" s="47"/>
      <c r="C23" s="47"/>
      <c r="D23" s="47"/>
      <c r="E23" s="48"/>
      <c r="F23" s="68"/>
    </row>
    <row r="24" spans="1:6">
      <c r="A24" s="49" t="s">
        <v>34</v>
      </c>
      <c r="B24" s="52">
        <v>178616308.71000004</v>
      </c>
      <c r="C24" s="52">
        <v>2184607941.3699999</v>
      </c>
      <c r="D24" s="52">
        <v>1803740887.4000001</v>
      </c>
      <c r="E24" s="51">
        <f>B24+C24-D24</f>
        <v>559483362.67999983</v>
      </c>
      <c r="F24" s="124"/>
    </row>
    <row r="25" spans="1:6">
      <c r="A25" s="49" t="s">
        <v>35</v>
      </c>
      <c r="B25" s="52">
        <v>270778059</v>
      </c>
      <c r="C25" s="52">
        <v>9756470266.0200005</v>
      </c>
      <c r="D25" s="50">
        <v>9721816964.0200005</v>
      </c>
      <c r="E25" s="51">
        <f>B25+C25-D25</f>
        <v>305431361</v>
      </c>
    </row>
    <row r="26" spans="1:6" ht="21">
      <c r="A26" s="34" t="s">
        <v>36</v>
      </c>
      <c r="B26" s="35">
        <v>4212810.2699999996</v>
      </c>
      <c r="C26" s="35">
        <v>240569842.61000001</v>
      </c>
      <c r="D26" s="35">
        <v>225357505.88</v>
      </c>
      <c r="E26" s="36">
        <f>B26+C26-D26</f>
        <v>19425147.00000003</v>
      </c>
      <c r="F26" s="68"/>
    </row>
    <row r="27" spans="1:6" ht="25.5" customHeight="1">
      <c r="A27" s="34" t="s">
        <v>37</v>
      </c>
      <c r="B27" s="35">
        <v>5997279172.7399998</v>
      </c>
      <c r="C27" s="35">
        <v>7749904414.6199999</v>
      </c>
      <c r="D27" s="35">
        <v>388635089.39999998</v>
      </c>
      <c r="E27" s="36">
        <f>B27+C27-D27</f>
        <v>13358548497.960001</v>
      </c>
    </row>
    <row r="28" spans="1:6" ht="17.25" customHeight="1">
      <c r="A28" s="75" t="s">
        <v>13</v>
      </c>
      <c r="B28" s="70">
        <f>B12+B13+B14+B15+B20+B21+B22+B26+B27</f>
        <v>38487483586.48999</v>
      </c>
      <c r="C28" s="70">
        <f t="shared" ref="C28:D28" si="1">C12+C13+C14+C15+C20+C21+C22+C26+C27</f>
        <v>120486344540.14999</v>
      </c>
      <c r="D28" s="70">
        <f t="shared" si="1"/>
        <v>107511250933.09</v>
      </c>
      <c r="E28" s="71">
        <f t="shared" si="0"/>
        <v>51462577193.549988</v>
      </c>
    </row>
    <row r="29" spans="1:6" ht="13">
      <c r="A29" s="37" t="s">
        <v>38</v>
      </c>
      <c r="B29" s="38"/>
      <c r="C29" s="38"/>
      <c r="D29" s="39"/>
      <c r="E29" s="40"/>
    </row>
    <row r="30" spans="1:6" ht="42">
      <c r="A30" s="34" t="s">
        <v>39</v>
      </c>
      <c r="B30" s="35">
        <v>4695058189.579999</v>
      </c>
      <c r="C30" s="35">
        <v>1906657681.75</v>
      </c>
      <c r="D30" s="35">
        <v>5179939703.8699999</v>
      </c>
      <c r="E30" s="36">
        <f>B30+C30-D30</f>
        <v>1421776167.4599991</v>
      </c>
    </row>
    <row r="31" spans="1:6" ht="21">
      <c r="A31" s="34" t="s">
        <v>40</v>
      </c>
      <c r="B31" s="35">
        <v>33628831727.810001</v>
      </c>
      <c r="C31" s="35">
        <v>0</v>
      </c>
      <c r="D31" s="35">
        <v>0</v>
      </c>
      <c r="E31" s="36">
        <f>B31+C31-D31</f>
        <v>33628831727.810001</v>
      </c>
    </row>
    <row r="32" spans="1:6" ht="25.5" customHeight="1">
      <c r="A32" s="34" t="s">
        <v>4</v>
      </c>
      <c r="B32" s="35">
        <v>226474298.75000012</v>
      </c>
      <c r="C32" s="35">
        <v>170591758</v>
      </c>
      <c r="D32" s="35">
        <v>30554240.170000002</v>
      </c>
      <c r="E32" s="36">
        <f>B32+C32-D32</f>
        <v>366511816.5800001</v>
      </c>
    </row>
    <row r="33" spans="1:5" ht="25.5" customHeight="1">
      <c r="A33" s="75" t="s">
        <v>13</v>
      </c>
      <c r="B33" s="70">
        <f>SUM(B30:B32)</f>
        <v>38550364216.139999</v>
      </c>
      <c r="C33" s="70">
        <f t="shared" ref="C33:D33" si="2">SUM(C30:C32)</f>
        <v>2077249439.75</v>
      </c>
      <c r="D33" s="70">
        <f t="shared" si="2"/>
        <v>5210493944.04</v>
      </c>
      <c r="E33" s="71">
        <f t="shared" si="0"/>
        <v>35417119711.849998</v>
      </c>
    </row>
    <row r="34" spans="1:5" ht="24" customHeight="1">
      <c r="A34" s="41" t="s">
        <v>62</v>
      </c>
      <c r="B34" s="42">
        <f>+B10+B28+B33</f>
        <v>119054782271.65999</v>
      </c>
      <c r="C34" s="42">
        <f t="shared" ref="C34:E34" si="3">+C10+C28+C33</f>
        <v>244223104913.34</v>
      </c>
      <c r="D34" s="42">
        <f t="shared" si="3"/>
        <v>193497380040.37</v>
      </c>
      <c r="E34" s="43">
        <f t="shared" si="3"/>
        <v>169780507144.63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41"/>
  <sheetViews>
    <sheetView showGridLines="0" zoomScaleNormal="100" workbookViewId="0">
      <selection activeCell="E6" sqref="E6"/>
    </sheetView>
  </sheetViews>
  <sheetFormatPr defaultRowHeight="15" customHeight="1"/>
  <cols>
    <col min="1" max="1" width="2" customWidth="1"/>
    <col min="2" max="2" width="66" customWidth="1"/>
    <col min="3" max="3" width="20.7265625" bestFit="1" customWidth="1"/>
    <col min="4" max="4" width="17.7265625" bestFit="1" customWidth="1"/>
    <col min="5" max="6" width="15.26953125" bestFit="1" customWidth="1"/>
  </cols>
  <sheetData>
    <row r="1" spans="2:4" ht="15" customHeight="1">
      <c r="B1" s="93" t="s">
        <v>233</v>
      </c>
      <c r="C1" s="92"/>
      <c r="D1" s="92"/>
    </row>
    <row r="2" spans="2:4" ht="15" customHeight="1">
      <c r="B2" s="92"/>
      <c r="C2" s="92"/>
      <c r="D2" s="92"/>
    </row>
    <row r="3" spans="2:4" ht="15" customHeight="1">
      <c r="B3" s="95" t="s">
        <v>907</v>
      </c>
      <c r="C3" s="125"/>
    </row>
    <row r="5" spans="2:4" ht="30" customHeight="1">
      <c r="B5" s="215"/>
      <c r="C5" s="216"/>
    </row>
    <row r="6" spans="2:4" ht="15" customHeight="1">
      <c r="B6" s="217" t="s">
        <v>42</v>
      </c>
      <c r="C6" s="218"/>
    </row>
    <row r="7" spans="2:4" ht="15" customHeight="1">
      <c r="B7" s="37" t="s">
        <v>43</v>
      </c>
      <c r="C7" s="126">
        <v>-90677777881.810028</v>
      </c>
    </row>
    <row r="8" spans="2:4" ht="15" customHeight="1">
      <c r="B8" s="34" t="s">
        <v>10</v>
      </c>
      <c r="C8" s="36">
        <v>226739148514.63004</v>
      </c>
    </row>
    <row r="9" spans="2:4" ht="15" customHeight="1">
      <c r="B9" s="34" t="s">
        <v>44</v>
      </c>
      <c r="C9" s="36">
        <v>-317416926396.44006</v>
      </c>
    </row>
    <row r="10" spans="2:4" ht="15" customHeight="1">
      <c r="B10" s="37" t="s">
        <v>45</v>
      </c>
      <c r="C10" s="126">
        <v>11212772618.129955</v>
      </c>
    </row>
    <row r="11" spans="2:4" ht="15" customHeight="1">
      <c r="B11" s="34" t="s">
        <v>46</v>
      </c>
      <c r="C11" s="36">
        <v>20038276220.959961</v>
      </c>
    </row>
    <row r="12" spans="2:4" ht="15" customHeight="1">
      <c r="B12" s="34" t="s">
        <v>47</v>
      </c>
      <c r="C12" s="36">
        <v>-8825503602.8300056</v>
      </c>
    </row>
    <row r="13" spans="2:4" ht="15" customHeight="1">
      <c r="B13" s="49" t="s">
        <v>48</v>
      </c>
      <c r="C13" s="48"/>
    </row>
    <row r="14" spans="2:4" ht="15" customHeight="1">
      <c r="B14" s="49" t="s">
        <v>49</v>
      </c>
      <c r="C14" s="51">
        <v>-12544360914.360008</v>
      </c>
      <c r="D14" s="68"/>
    </row>
    <row r="15" spans="2:4" ht="15" customHeight="1">
      <c r="B15" s="49" t="s">
        <v>50</v>
      </c>
      <c r="C15" s="51">
        <v>3273282022.1199999</v>
      </c>
    </row>
    <row r="16" spans="2:4" ht="15" customHeight="1">
      <c r="B16" s="49" t="s">
        <v>51</v>
      </c>
      <c r="C16" s="51">
        <v>-380867053.96999979</v>
      </c>
    </row>
    <row r="17" spans="2:4" ht="25.5" customHeight="1">
      <c r="B17" s="75" t="s">
        <v>88</v>
      </c>
      <c r="C17" s="71">
        <v>-79465005263.680069</v>
      </c>
      <c r="D17" s="68"/>
    </row>
    <row r="18" spans="2:4" ht="15" customHeight="1">
      <c r="B18" s="217" t="s">
        <v>52</v>
      </c>
      <c r="C18" s="218"/>
    </row>
    <row r="19" spans="2:4" ht="15" customHeight="1">
      <c r="B19" s="37" t="s">
        <v>43</v>
      </c>
      <c r="C19" s="126">
        <v>125241079090.42999</v>
      </c>
      <c r="D19" s="68"/>
    </row>
    <row r="20" spans="2:4" ht="15" customHeight="1">
      <c r="B20" s="34" t="s">
        <v>53</v>
      </c>
      <c r="C20" s="36">
        <v>227979390493.32999</v>
      </c>
    </row>
    <row r="21" spans="2:4" ht="15" customHeight="1">
      <c r="B21" s="34" t="s">
        <v>12</v>
      </c>
      <c r="C21" s="36">
        <v>-102738311402.89999</v>
      </c>
    </row>
    <row r="22" spans="2:4" ht="15" customHeight="1">
      <c r="B22" s="37" t="s">
        <v>45</v>
      </c>
      <c r="C22" s="126">
        <v>-7428837337.0200071</v>
      </c>
    </row>
    <row r="23" spans="2:4" ht="15" customHeight="1">
      <c r="B23" s="34" t="s">
        <v>54</v>
      </c>
      <c r="C23" s="36">
        <v>1753070000</v>
      </c>
      <c r="D23" s="68"/>
    </row>
    <row r="24" spans="2:4" ht="15" customHeight="1">
      <c r="B24" s="34" t="s">
        <v>55</v>
      </c>
      <c r="C24" s="36">
        <v>-9146921399.5700073</v>
      </c>
    </row>
    <row r="25" spans="2:4" ht="15" customHeight="1">
      <c r="B25" s="34" t="s">
        <v>47</v>
      </c>
      <c r="C25" s="36">
        <v>-34985937.449999966</v>
      </c>
      <c r="D25" s="68"/>
    </row>
    <row r="26" spans="2:4" ht="15" customHeight="1">
      <c r="B26" s="49" t="s">
        <v>98</v>
      </c>
      <c r="C26" s="51">
        <v>-34653302</v>
      </c>
    </row>
    <row r="27" spans="2:4" ht="15" customHeight="1">
      <c r="B27" s="49" t="s">
        <v>99</v>
      </c>
      <c r="C27" s="51">
        <v>-332635.44999996573</v>
      </c>
      <c r="D27" s="68"/>
    </row>
    <row r="28" spans="2:4" ht="15" customHeight="1">
      <c r="B28" s="37" t="s">
        <v>56</v>
      </c>
      <c r="C28" s="126">
        <v>-38347236489.730011</v>
      </c>
    </row>
    <row r="29" spans="2:4" ht="15" customHeight="1">
      <c r="B29" s="34" t="s">
        <v>89</v>
      </c>
      <c r="C29" s="36">
        <v>-1463360719.5300002</v>
      </c>
    </row>
    <row r="30" spans="2:4" ht="15" customHeight="1">
      <c r="B30" s="34" t="s">
        <v>90</v>
      </c>
      <c r="C30" s="36">
        <v>-36883875770.200012</v>
      </c>
    </row>
    <row r="31" spans="2:4" ht="25.5" customHeight="1">
      <c r="B31" s="75" t="s">
        <v>88</v>
      </c>
      <c r="C31" s="71">
        <v>79465005263.679977</v>
      </c>
      <c r="D31" s="68"/>
    </row>
    <row r="32" spans="2:4" ht="15" customHeight="1">
      <c r="B32" s="217" t="s">
        <v>41</v>
      </c>
      <c r="C32" s="218"/>
    </row>
    <row r="33" spans="2:6" ht="15" customHeight="1">
      <c r="B33" s="37" t="s">
        <v>13</v>
      </c>
      <c r="C33" s="126">
        <v>-5225691220.9499998</v>
      </c>
    </row>
    <row r="34" spans="2:6" ht="15" customHeight="1">
      <c r="B34" s="34" t="s">
        <v>57</v>
      </c>
      <c r="C34" s="36">
        <v>-5598991220.9499998</v>
      </c>
    </row>
    <row r="35" spans="2:6" ht="15" customHeight="1">
      <c r="B35" s="34" t="s">
        <v>91</v>
      </c>
      <c r="C35" s="36">
        <v>-48000000</v>
      </c>
    </row>
    <row r="36" spans="2:6" ht="15" customHeight="1">
      <c r="B36" s="34" t="s">
        <v>92</v>
      </c>
      <c r="C36" s="36">
        <v>166000000</v>
      </c>
    </row>
    <row r="37" spans="2:6" ht="15" customHeight="1">
      <c r="B37" s="34" t="s">
        <v>58</v>
      </c>
      <c r="C37" s="36"/>
      <c r="F37" s="68"/>
    </row>
    <row r="38" spans="2:6" ht="15" customHeight="1">
      <c r="B38" s="34" t="s">
        <v>743</v>
      </c>
      <c r="C38" s="36">
        <v>255300000</v>
      </c>
    </row>
    <row r="39" spans="2:6" ht="25.5" customHeight="1">
      <c r="B39" s="127" t="s">
        <v>97</v>
      </c>
      <c r="C39" s="63">
        <v>-84690696484.630066</v>
      </c>
      <c r="D39" s="124"/>
    </row>
    <row r="40" spans="2:6" ht="15" customHeight="1">
      <c r="B40" s="181"/>
    </row>
    <row r="41" spans="2:6" ht="15" customHeight="1">
      <c r="C41" s="68"/>
    </row>
  </sheetData>
  <mergeCells count="4">
    <mergeCell ref="B5:C5"/>
    <mergeCell ref="B6:C6"/>
    <mergeCell ref="B18:C18"/>
    <mergeCell ref="B32:C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topLeftCell="A3" zoomScaleNormal="100" workbookViewId="0">
      <selection activeCell="C9" sqref="C9"/>
    </sheetView>
  </sheetViews>
  <sheetFormatPr defaultRowHeight="12.5"/>
  <cols>
    <col min="1" max="1" width="63.26953125" customWidth="1"/>
    <col min="2" max="2" width="28.90625" customWidth="1"/>
    <col min="3" max="3" width="17.7265625" bestFit="1" customWidth="1"/>
    <col min="4" max="4" width="51.7265625" customWidth="1"/>
    <col min="5" max="5" width="20.7265625" customWidth="1"/>
  </cols>
  <sheetData>
    <row r="1" spans="1:2">
      <c r="A1" s="93" t="s">
        <v>236</v>
      </c>
    </row>
    <row r="2" spans="1:2">
      <c r="A2" s="92"/>
    </row>
    <row r="3" spans="1:2" ht="13">
      <c r="B3" s="189" t="s">
        <v>907</v>
      </c>
    </row>
    <row r="5" spans="1:2" ht="30.75" customHeight="1">
      <c r="A5" s="215"/>
      <c r="B5" s="216"/>
    </row>
    <row r="6" spans="1:2" ht="22" customHeight="1">
      <c r="A6" s="37" t="s">
        <v>93</v>
      </c>
      <c r="B6" s="126">
        <v>126994149090.42999</v>
      </c>
    </row>
    <row r="7" spans="1:2" ht="22" customHeight="1">
      <c r="A7" s="34" t="s">
        <v>94</v>
      </c>
      <c r="B7" s="36">
        <v>125241079090.42999</v>
      </c>
    </row>
    <row r="8" spans="1:2" ht="22" customHeight="1">
      <c r="A8" s="49" t="s">
        <v>48</v>
      </c>
      <c r="B8" s="48"/>
    </row>
    <row r="9" spans="1:2" ht="22" customHeight="1">
      <c r="A9" s="49" t="s">
        <v>95</v>
      </c>
      <c r="B9" s="128">
        <v>98581000000</v>
      </c>
    </row>
    <row r="10" spans="1:2" ht="22" customHeight="1">
      <c r="A10" s="34" t="s">
        <v>54</v>
      </c>
      <c r="B10" s="36">
        <v>1753070000</v>
      </c>
    </row>
    <row r="11" spans="1:2" ht="22" customHeight="1">
      <c r="A11" s="37" t="s">
        <v>96</v>
      </c>
      <c r="B11" s="126">
        <v>-9181907337.0200081</v>
      </c>
    </row>
    <row r="12" spans="1:2" ht="22" customHeight="1">
      <c r="A12" s="75" t="s">
        <v>59</v>
      </c>
      <c r="B12" s="71">
        <v>117812241753.40999</v>
      </c>
    </row>
    <row r="13" spans="1:2" ht="22" customHeight="1">
      <c r="A13" s="34" t="s">
        <v>56</v>
      </c>
      <c r="B13" s="36">
        <v>-38347236489.730011</v>
      </c>
    </row>
    <row r="14" spans="1:2" ht="22" customHeight="1">
      <c r="A14" s="34" t="s">
        <v>60</v>
      </c>
      <c r="B14" s="36">
        <v>-79465005263.680069</v>
      </c>
    </row>
    <row r="15" spans="1:2" ht="22" customHeight="1">
      <c r="A15" s="75" t="s">
        <v>61</v>
      </c>
      <c r="B15" s="71">
        <v>-117812241753.41008</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33" zoomScaleNormal="100" workbookViewId="0">
      <selection activeCell="E135" sqref="E135"/>
    </sheetView>
  </sheetViews>
  <sheetFormatPr defaultRowHeight="12.5"/>
  <cols>
    <col min="1" max="1" width="38.54296875" style="78" customWidth="1"/>
    <col min="2" max="4" width="16.7265625" style="78" customWidth="1"/>
    <col min="5" max="256" width="9.1796875" style="78"/>
    <col min="257" max="257" width="47" style="78" customWidth="1"/>
    <col min="258" max="260" width="16.7265625" style="78" customWidth="1"/>
    <col min="261" max="512" width="9.1796875" style="78"/>
    <col min="513" max="513" width="47" style="78" customWidth="1"/>
    <col min="514" max="516" width="16.7265625" style="78" customWidth="1"/>
    <col min="517" max="768" width="9.1796875" style="78"/>
    <col min="769" max="769" width="47" style="78" customWidth="1"/>
    <col min="770" max="772" width="16.7265625" style="78" customWidth="1"/>
    <col min="773" max="1024" width="9.1796875" style="78"/>
    <col min="1025" max="1025" width="47" style="78" customWidth="1"/>
    <col min="1026" max="1028" width="16.7265625" style="78" customWidth="1"/>
    <col min="1029" max="1280" width="9.1796875" style="78"/>
    <col min="1281" max="1281" width="47" style="78" customWidth="1"/>
    <col min="1282" max="1284" width="16.7265625" style="78" customWidth="1"/>
    <col min="1285" max="1536" width="9.1796875" style="78"/>
    <col min="1537" max="1537" width="47" style="78" customWidth="1"/>
    <col min="1538" max="1540" width="16.7265625" style="78" customWidth="1"/>
    <col min="1541" max="1792" width="9.1796875" style="78"/>
    <col min="1793" max="1793" width="47" style="78" customWidth="1"/>
    <col min="1794" max="1796" width="16.7265625" style="78" customWidth="1"/>
    <col min="1797" max="2048" width="9.1796875" style="78"/>
    <col min="2049" max="2049" width="47" style="78" customWidth="1"/>
    <col min="2050" max="2052" width="16.7265625" style="78" customWidth="1"/>
    <col min="2053" max="2304" width="9.1796875" style="78"/>
    <col min="2305" max="2305" width="47" style="78" customWidth="1"/>
    <col min="2306" max="2308" width="16.7265625" style="78" customWidth="1"/>
    <col min="2309" max="2560" width="9.1796875" style="78"/>
    <col min="2561" max="2561" width="47" style="78" customWidth="1"/>
    <col min="2562" max="2564" width="16.7265625" style="78" customWidth="1"/>
    <col min="2565" max="2816" width="9.1796875" style="78"/>
    <col min="2817" max="2817" width="47" style="78" customWidth="1"/>
    <col min="2818" max="2820" width="16.7265625" style="78" customWidth="1"/>
    <col min="2821" max="3072" width="9.1796875" style="78"/>
    <col min="3073" max="3073" width="47" style="78" customWidth="1"/>
    <col min="3074" max="3076" width="16.7265625" style="78" customWidth="1"/>
    <col min="3077" max="3328" width="9.1796875" style="78"/>
    <col min="3329" max="3329" width="47" style="78" customWidth="1"/>
    <col min="3330" max="3332" width="16.7265625" style="78" customWidth="1"/>
    <col min="3333" max="3584" width="9.1796875" style="78"/>
    <col min="3585" max="3585" width="47" style="78" customWidth="1"/>
    <col min="3586" max="3588" width="16.7265625" style="78" customWidth="1"/>
    <col min="3589" max="3840" width="9.1796875" style="78"/>
    <col min="3841" max="3841" width="47" style="78" customWidth="1"/>
    <col min="3842" max="3844" width="16.7265625" style="78" customWidth="1"/>
    <col min="3845" max="4096" width="9.1796875" style="78"/>
    <col min="4097" max="4097" width="47" style="78" customWidth="1"/>
    <col min="4098" max="4100" width="16.7265625" style="78" customWidth="1"/>
    <col min="4101" max="4352" width="9.1796875" style="78"/>
    <col min="4353" max="4353" width="47" style="78" customWidth="1"/>
    <col min="4354" max="4356" width="16.7265625" style="78" customWidth="1"/>
    <col min="4357" max="4608" width="9.1796875" style="78"/>
    <col min="4609" max="4609" width="47" style="78" customWidth="1"/>
    <col min="4610" max="4612" width="16.7265625" style="78" customWidth="1"/>
    <col min="4613" max="4864" width="9.1796875" style="78"/>
    <col min="4865" max="4865" width="47" style="78" customWidth="1"/>
    <col min="4866" max="4868" width="16.7265625" style="78" customWidth="1"/>
    <col min="4869" max="5120" width="9.1796875" style="78"/>
    <col min="5121" max="5121" width="47" style="78" customWidth="1"/>
    <col min="5122" max="5124" width="16.7265625" style="78" customWidth="1"/>
    <col min="5125" max="5376" width="9.1796875" style="78"/>
    <col min="5377" max="5377" width="47" style="78" customWidth="1"/>
    <col min="5378" max="5380" width="16.7265625" style="78" customWidth="1"/>
    <col min="5381" max="5632" width="9.1796875" style="78"/>
    <col min="5633" max="5633" width="47" style="78" customWidth="1"/>
    <col min="5634" max="5636" width="16.7265625" style="78" customWidth="1"/>
    <col min="5637" max="5888" width="9.1796875" style="78"/>
    <col min="5889" max="5889" width="47" style="78" customWidth="1"/>
    <col min="5890" max="5892" width="16.7265625" style="78" customWidth="1"/>
    <col min="5893" max="6144" width="9.1796875" style="78"/>
    <col min="6145" max="6145" width="47" style="78" customWidth="1"/>
    <col min="6146" max="6148" width="16.7265625" style="78" customWidth="1"/>
    <col min="6149" max="6400" width="9.1796875" style="78"/>
    <col min="6401" max="6401" width="47" style="78" customWidth="1"/>
    <col min="6402" max="6404" width="16.7265625" style="78" customWidth="1"/>
    <col min="6405" max="6656" width="9.1796875" style="78"/>
    <col min="6657" max="6657" width="47" style="78" customWidth="1"/>
    <col min="6658" max="6660" width="16.7265625" style="78" customWidth="1"/>
    <col min="6661" max="6912" width="9.1796875" style="78"/>
    <col min="6913" max="6913" width="47" style="78" customWidth="1"/>
    <col min="6914" max="6916" width="16.7265625" style="78" customWidth="1"/>
    <col min="6917" max="7168" width="9.1796875" style="78"/>
    <col min="7169" max="7169" width="47" style="78" customWidth="1"/>
    <col min="7170" max="7172" width="16.7265625" style="78" customWidth="1"/>
    <col min="7173" max="7424" width="9.1796875" style="78"/>
    <col min="7425" max="7425" width="47" style="78" customWidth="1"/>
    <col min="7426" max="7428" width="16.7265625" style="78" customWidth="1"/>
    <col min="7429" max="7680" width="9.1796875" style="78"/>
    <col min="7681" max="7681" width="47" style="78" customWidth="1"/>
    <col min="7682" max="7684" width="16.7265625" style="78" customWidth="1"/>
    <col min="7685" max="7936" width="9.1796875" style="78"/>
    <col min="7937" max="7937" width="47" style="78" customWidth="1"/>
    <col min="7938" max="7940" width="16.7265625" style="78" customWidth="1"/>
    <col min="7941" max="8192" width="9.1796875" style="78"/>
    <col min="8193" max="8193" width="47" style="78" customWidth="1"/>
    <col min="8194" max="8196" width="16.7265625" style="78" customWidth="1"/>
    <col min="8197" max="8448" width="9.1796875" style="78"/>
    <col min="8449" max="8449" width="47" style="78" customWidth="1"/>
    <col min="8450" max="8452" width="16.7265625" style="78" customWidth="1"/>
    <col min="8453" max="8704" width="9.1796875" style="78"/>
    <col min="8705" max="8705" width="47" style="78" customWidth="1"/>
    <col min="8706" max="8708" width="16.7265625" style="78" customWidth="1"/>
    <col min="8709" max="8960" width="9.1796875" style="78"/>
    <col min="8961" max="8961" width="47" style="78" customWidth="1"/>
    <col min="8962" max="8964" width="16.7265625" style="78" customWidth="1"/>
    <col min="8965" max="9216" width="9.1796875" style="78"/>
    <col min="9217" max="9217" width="47" style="78" customWidth="1"/>
    <col min="9218" max="9220" width="16.7265625" style="78" customWidth="1"/>
    <col min="9221" max="9472" width="9.1796875" style="78"/>
    <col min="9473" max="9473" width="47" style="78" customWidth="1"/>
    <col min="9474" max="9476" width="16.7265625" style="78" customWidth="1"/>
    <col min="9477" max="9728" width="9.1796875" style="78"/>
    <col min="9729" max="9729" width="47" style="78" customWidth="1"/>
    <col min="9730" max="9732" width="16.7265625" style="78" customWidth="1"/>
    <col min="9733" max="9984" width="9.1796875" style="78"/>
    <col min="9985" max="9985" width="47" style="78" customWidth="1"/>
    <col min="9986" max="9988" width="16.7265625" style="78" customWidth="1"/>
    <col min="9989" max="10240" width="9.1796875" style="78"/>
    <col min="10241" max="10241" width="47" style="78" customWidth="1"/>
    <col min="10242" max="10244" width="16.7265625" style="78" customWidth="1"/>
    <col min="10245" max="10496" width="9.1796875" style="78"/>
    <col min="10497" max="10497" width="47" style="78" customWidth="1"/>
    <col min="10498" max="10500" width="16.7265625" style="78" customWidth="1"/>
    <col min="10501" max="10752" width="9.1796875" style="78"/>
    <col min="10753" max="10753" width="47" style="78" customWidth="1"/>
    <col min="10754" max="10756" width="16.7265625" style="78" customWidth="1"/>
    <col min="10757" max="11008" width="9.1796875" style="78"/>
    <col min="11009" max="11009" width="47" style="78" customWidth="1"/>
    <col min="11010" max="11012" width="16.7265625" style="78" customWidth="1"/>
    <col min="11013" max="11264" width="9.1796875" style="78"/>
    <col min="11265" max="11265" width="47" style="78" customWidth="1"/>
    <col min="11266" max="11268" width="16.7265625" style="78" customWidth="1"/>
    <col min="11269" max="11520" width="9.1796875" style="78"/>
    <col min="11521" max="11521" width="47" style="78" customWidth="1"/>
    <col min="11522" max="11524" width="16.7265625" style="78" customWidth="1"/>
    <col min="11525" max="11776" width="9.1796875" style="78"/>
    <col min="11777" max="11777" width="47" style="78" customWidth="1"/>
    <col min="11778" max="11780" width="16.7265625" style="78" customWidth="1"/>
    <col min="11781" max="12032" width="9.1796875" style="78"/>
    <col min="12033" max="12033" width="47" style="78" customWidth="1"/>
    <col min="12034" max="12036" width="16.7265625" style="78" customWidth="1"/>
    <col min="12037" max="12288" width="9.1796875" style="78"/>
    <col min="12289" max="12289" width="47" style="78" customWidth="1"/>
    <col min="12290" max="12292" width="16.7265625" style="78" customWidth="1"/>
    <col min="12293" max="12544" width="9.1796875" style="78"/>
    <col min="12545" max="12545" width="47" style="78" customWidth="1"/>
    <col min="12546" max="12548" width="16.7265625" style="78" customWidth="1"/>
    <col min="12549" max="12800" width="9.1796875" style="78"/>
    <col min="12801" max="12801" width="47" style="78" customWidth="1"/>
    <col min="12802" max="12804" width="16.7265625" style="78" customWidth="1"/>
    <col min="12805" max="13056" width="9.1796875" style="78"/>
    <col min="13057" max="13057" width="47" style="78" customWidth="1"/>
    <col min="13058" max="13060" width="16.7265625" style="78" customWidth="1"/>
    <col min="13061" max="13312" width="9.1796875" style="78"/>
    <col min="13313" max="13313" width="47" style="78" customWidth="1"/>
    <col min="13314" max="13316" width="16.7265625" style="78" customWidth="1"/>
    <col min="13317" max="13568" width="9.1796875" style="78"/>
    <col min="13569" max="13569" width="47" style="78" customWidth="1"/>
    <col min="13570" max="13572" width="16.7265625" style="78" customWidth="1"/>
    <col min="13573" max="13824" width="9.1796875" style="78"/>
    <col min="13825" max="13825" width="47" style="78" customWidth="1"/>
    <col min="13826" max="13828" width="16.7265625" style="78" customWidth="1"/>
    <col min="13829" max="14080" width="9.1796875" style="78"/>
    <col min="14081" max="14081" width="47" style="78" customWidth="1"/>
    <col min="14082" max="14084" width="16.7265625" style="78" customWidth="1"/>
    <col min="14085" max="14336" width="9.1796875" style="78"/>
    <col min="14337" max="14337" width="47" style="78" customWidth="1"/>
    <col min="14338" max="14340" width="16.7265625" style="78" customWidth="1"/>
    <col min="14341" max="14592" width="9.1796875" style="78"/>
    <col min="14593" max="14593" width="47" style="78" customWidth="1"/>
    <col min="14594" max="14596" width="16.7265625" style="78" customWidth="1"/>
    <col min="14597" max="14848" width="9.1796875" style="78"/>
    <col min="14849" max="14849" width="47" style="78" customWidth="1"/>
    <col min="14850" max="14852" width="16.7265625" style="78" customWidth="1"/>
    <col min="14853" max="15104" width="9.1796875" style="78"/>
    <col min="15105" max="15105" width="47" style="78" customWidth="1"/>
    <col min="15106" max="15108" width="16.7265625" style="78" customWidth="1"/>
    <col min="15109" max="15360" width="9.1796875" style="78"/>
    <col min="15361" max="15361" width="47" style="78" customWidth="1"/>
    <col min="15362" max="15364" width="16.7265625" style="78" customWidth="1"/>
    <col min="15365" max="15616" width="9.1796875" style="78"/>
    <col min="15617" max="15617" width="47" style="78" customWidth="1"/>
    <col min="15618" max="15620" width="16.7265625" style="78" customWidth="1"/>
    <col min="15621" max="15872" width="9.1796875" style="78"/>
    <col min="15873" max="15873" width="47" style="78" customWidth="1"/>
    <col min="15874" max="15876" width="16.7265625" style="78" customWidth="1"/>
    <col min="15877" max="16128" width="9.1796875" style="78"/>
    <col min="16129" max="16129" width="47" style="78" customWidth="1"/>
    <col min="16130" max="16132" width="16.7265625" style="78" customWidth="1"/>
    <col min="16133" max="16384" width="9.1796875" style="78"/>
  </cols>
  <sheetData>
    <row r="1" spans="1:5">
      <c r="A1" s="94" t="s">
        <v>224</v>
      </c>
    </row>
    <row r="3" spans="1:5" s="77" customFormat="1" ht="12.75" customHeight="1">
      <c r="B3" s="178" t="s">
        <v>907</v>
      </c>
      <c r="C3" s="179"/>
    </row>
    <row r="4" spans="1:5" s="77" customFormat="1" ht="12.75" customHeight="1">
      <c r="A4" s="219"/>
      <c r="B4" s="219"/>
      <c r="C4" s="219"/>
      <c r="D4" s="219"/>
      <c r="E4" s="219"/>
    </row>
    <row r="6" spans="1:5" ht="23.5" customHeight="1">
      <c r="A6" s="182" t="s">
        <v>498</v>
      </c>
      <c r="B6" s="183" t="s">
        <v>443</v>
      </c>
      <c r="C6" s="183" t="s">
        <v>444</v>
      </c>
      <c r="D6" s="184" t="s">
        <v>13</v>
      </c>
    </row>
    <row r="7" spans="1:5" ht="23" customHeight="1">
      <c r="A7" s="158" t="s">
        <v>516</v>
      </c>
      <c r="B7" s="107">
        <v>190013222367.17001</v>
      </c>
      <c r="C7" s="107">
        <v>4823782207.9200001</v>
      </c>
      <c r="D7" s="159">
        <v>194837004575.09</v>
      </c>
    </row>
    <row r="8" spans="1:5" ht="21">
      <c r="A8" s="160" t="s">
        <v>517</v>
      </c>
      <c r="B8" s="108">
        <v>102900437282.03999</v>
      </c>
      <c r="C8" s="108">
        <v>581664516.67999995</v>
      </c>
      <c r="D8" s="161">
        <v>103482101798.72</v>
      </c>
    </row>
    <row r="9" spans="1:5">
      <c r="A9" s="162" t="s">
        <v>518</v>
      </c>
      <c r="B9" s="163">
        <v>87295070552.880005</v>
      </c>
      <c r="C9" s="163">
        <v>409637150.33999997</v>
      </c>
      <c r="D9" s="164">
        <v>87704707703.220001</v>
      </c>
    </row>
    <row r="10" spans="1:5">
      <c r="A10" s="162" t="s">
        <v>519</v>
      </c>
      <c r="B10" s="163">
        <v>2764860658.3800001</v>
      </c>
      <c r="C10" s="163">
        <v>126207408.13</v>
      </c>
      <c r="D10" s="164">
        <v>2891068066.5100002</v>
      </c>
    </row>
    <row r="11" spans="1:5" ht="20">
      <c r="A11" s="162" t="s">
        <v>520</v>
      </c>
      <c r="B11" s="163">
        <v>5272075025.25</v>
      </c>
      <c r="C11" s="163">
        <v>460610.02</v>
      </c>
      <c r="D11" s="164">
        <v>5272535635.2700005</v>
      </c>
    </row>
    <row r="12" spans="1:5" ht="20">
      <c r="A12" s="162" t="s">
        <v>521</v>
      </c>
      <c r="B12" s="163">
        <v>852282821.98000002</v>
      </c>
      <c r="C12" s="163">
        <v>688690.8</v>
      </c>
      <c r="D12" s="164">
        <v>852971512.77999997</v>
      </c>
    </row>
    <row r="13" spans="1:5" ht="30">
      <c r="A13" s="162" t="s">
        <v>522</v>
      </c>
      <c r="B13" s="163">
        <v>1838079827.75</v>
      </c>
      <c r="C13" s="163">
        <v>5242935.7300000004</v>
      </c>
      <c r="D13" s="164">
        <v>1843322763.48</v>
      </c>
    </row>
    <row r="14" spans="1:5" ht="20">
      <c r="A14" s="162" t="s">
        <v>523</v>
      </c>
      <c r="B14" s="163">
        <v>307223923.49000001</v>
      </c>
      <c r="C14" s="163">
        <v>0</v>
      </c>
      <c r="D14" s="164">
        <v>307223923.49000001</v>
      </c>
    </row>
    <row r="15" spans="1:5" ht="40">
      <c r="A15" s="162" t="s">
        <v>912</v>
      </c>
      <c r="B15" s="163">
        <v>158450519.77000001</v>
      </c>
      <c r="C15" s="163">
        <v>3464301.56</v>
      </c>
      <c r="D15" s="164">
        <v>161914821.33000001</v>
      </c>
    </row>
    <row r="16" spans="1:5" ht="20">
      <c r="A16" s="162" t="s">
        <v>524</v>
      </c>
      <c r="B16" s="163">
        <v>63192406.490000002</v>
      </c>
      <c r="C16" s="163">
        <v>1611860.08</v>
      </c>
      <c r="D16" s="164">
        <v>64804266.57</v>
      </c>
    </row>
    <row r="17" spans="1:4" ht="20">
      <c r="A17" s="162" t="s">
        <v>525</v>
      </c>
      <c r="B17" s="163">
        <v>680661437.09000003</v>
      </c>
      <c r="C17" s="163">
        <v>0</v>
      </c>
      <c r="D17" s="164">
        <v>680661437.09000003</v>
      </c>
    </row>
    <row r="18" spans="1:4" ht="30">
      <c r="A18" s="162" t="s">
        <v>526</v>
      </c>
      <c r="B18" s="163">
        <v>136697264.74000001</v>
      </c>
      <c r="C18" s="163">
        <v>643436.55000000005</v>
      </c>
      <c r="D18" s="164">
        <v>137340701.28999999</v>
      </c>
    </row>
    <row r="19" spans="1:4" ht="20">
      <c r="A19" s="162" t="s">
        <v>527</v>
      </c>
      <c r="B19" s="163">
        <v>11936391.68</v>
      </c>
      <c r="C19" s="163">
        <v>347672.27</v>
      </c>
      <c r="D19" s="164">
        <v>12284063.949999999</v>
      </c>
    </row>
    <row r="20" spans="1:4" ht="20">
      <c r="A20" s="162" t="s">
        <v>528</v>
      </c>
      <c r="B20" s="163">
        <v>335182596.92000002</v>
      </c>
      <c r="C20" s="163">
        <v>572832.21</v>
      </c>
      <c r="D20" s="164">
        <v>335755429.13</v>
      </c>
    </row>
    <row r="21" spans="1:4" ht="30">
      <c r="A21" s="162" t="s">
        <v>529</v>
      </c>
      <c r="B21" s="163">
        <v>947429183.63</v>
      </c>
      <c r="C21" s="163">
        <v>0</v>
      </c>
      <c r="D21" s="164">
        <v>947429183.63</v>
      </c>
    </row>
    <row r="22" spans="1:4" ht="40">
      <c r="A22" s="162" t="s">
        <v>530</v>
      </c>
      <c r="B22" s="163">
        <v>1035277.42</v>
      </c>
      <c r="C22" s="163">
        <v>261073.64</v>
      </c>
      <c r="D22" s="164">
        <v>1296351.06</v>
      </c>
    </row>
    <row r="23" spans="1:4" ht="30">
      <c r="A23" s="162" t="s">
        <v>531</v>
      </c>
      <c r="B23" s="163">
        <v>26499382.41</v>
      </c>
      <c r="C23" s="163">
        <v>604640.92000000004</v>
      </c>
      <c r="D23" s="164">
        <v>27104023.329999998</v>
      </c>
    </row>
    <row r="24" spans="1:4" ht="50">
      <c r="A24" s="162" t="s">
        <v>888</v>
      </c>
      <c r="B24" s="163">
        <v>264727.23</v>
      </c>
      <c r="C24" s="163">
        <v>0</v>
      </c>
      <c r="D24" s="164">
        <v>264727.23</v>
      </c>
    </row>
    <row r="25" spans="1:4" ht="20">
      <c r="A25" s="162" t="s">
        <v>532</v>
      </c>
      <c r="B25" s="163">
        <v>127840279.08</v>
      </c>
      <c r="C25" s="163">
        <v>5500385.5099999998</v>
      </c>
      <c r="D25" s="164">
        <v>133340664.59</v>
      </c>
    </row>
    <row r="26" spans="1:4" ht="40">
      <c r="A26" s="162" t="s">
        <v>533</v>
      </c>
      <c r="B26" s="163">
        <v>11135328.939999999</v>
      </c>
      <c r="C26" s="163">
        <v>154315.17000000001</v>
      </c>
      <c r="D26" s="164">
        <v>11289644.109999999</v>
      </c>
    </row>
    <row r="27" spans="1:4">
      <c r="A27" s="162" t="s">
        <v>534</v>
      </c>
      <c r="B27" s="163">
        <v>2070519676.9100001</v>
      </c>
      <c r="C27" s="163">
        <v>26267203.75</v>
      </c>
      <c r="D27" s="164">
        <v>2096786880.6600001</v>
      </c>
    </row>
    <row r="28" spans="1:4" ht="22" customHeight="1">
      <c r="A28" s="160" t="s">
        <v>535</v>
      </c>
      <c r="B28" s="108">
        <v>68152692826.220001</v>
      </c>
      <c r="C28" s="108">
        <v>4158463863.1799998</v>
      </c>
      <c r="D28" s="161">
        <v>72311156689.399994</v>
      </c>
    </row>
    <row r="29" spans="1:4">
      <c r="A29" s="162" t="s">
        <v>536</v>
      </c>
      <c r="B29" s="163">
        <v>59163950679.279999</v>
      </c>
      <c r="C29" s="163">
        <v>3931964293.2399998</v>
      </c>
      <c r="D29" s="164">
        <v>63095914972.519997</v>
      </c>
    </row>
    <row r="30" spans="1:4">
      <c r="A30" s="162" t="s">
        <v>537</v>
      </c>
      <c r="B30" s="163">
        <v>3105966577.4200001</v>
      </c>
      <c r="C30" s="163">
        <v>86245514.640000001</v>
      </c>
      <c r="D30" s="164">
        <v>3192212092.0599999</v>
      </c>
    </row>
    <row r="31" spans="1:4">
      <c r="A31" s="162" t="s">
        <v>538</v>
      </c>
      <c r="B31" s="163">
        <v>2168101959.8299999</v>
      </c>
      <c r="C31" s="163">
        <v>55104733.420000002</v>
      </c>
      <c r="D31" s="164">
        <v>2223206693.25</v>
      </c>
    </row>
    <row r="32" spans="1:4">
      <c r="A32" s="162" t="s">
        <v>539</v>
      </c>
      <c r="B32" s="163">
        <v>376255472.91000003</v>
      </c>
      <c r="C32" s="163">
        <v>6383446.2800000003</v>
      </c>
      <c r="D32" s="164">
        <v>382638919.19</v>
      </c>
    </row>
    <row r="33" spans="1:4" ht="20">
      <c r="A33" s="162" t="s">
        <v>540</v>
      </c>
      <c r="B33" s="163">
        <v>675813439.61000001</v>
      </c>
      <c r="C33" s="163">
        <v>4497144.47</v>
      </c>
      <c r="D33" s="164">
        <v>680310584.08000004</v>
      </c>
    </row>
    <row r="34" spans="1:4">
      <c r="A34" s="162" t="s">
        <v>541</v>
      </c>
      <c r="B34" s="163">
        <v>149435253.09</v>
      </c>
      <c r="C34" s="163">
        <v>2735205.54</v>
      </c>
      <c r="D34" s="164">
        <v>152170458.63</v>
      </c>
    </row>
    <row r="35" spans="1:4">
      <c r="A35" s="162" t="s">
        <v>542</v>
      </c>
      <c r="B35" s="163">
        <v>292834945.74000001</v>
      </c>
      <c r="C35" s="163">
        <v>5340713.25</v>
      </c>
      <c r="D35" s="164">
        <v>298175658.99000001</v>
      </c>
    </row>
    <row r="36" spans="1:4">
      <c r="A36" s="162" t="s">
        <v>543</v>
      </c>
      <c r="B36" s="163">
        <v>783271028.24000001</v>
      </c>
      <c r="C36" s="163">
        <v>18309180</v>
      </c>
      <c r="D36" s="164">
        <v>801580208.24000001</v>
      </c>
    </row>
    <row r="37" spans="1:4" ht="20">
      <c r="A37" s="162" t="s">
        <v>544</v>
      </c>
      <c r="B37" s="163">
        <v>443244766.88</v>
      </c>
      <c r="C37" s="163">
        <v>899120.37</v>
      </c>
      <c r="D37" s="164">
        <v>444143887.25</v>
      </c>
    </row>
    <row r="38" spans="1:4">
      <c r="A38" s="162" t="s">
        <v>545</v>
      </c>
      <c r="B38" s="163">
        <v>317176054.25999999</v>
      </c>
      <c r="C38" s="163">
        <v>6242577.6799999997</v>
      </c>
      <c r="D38" s="164">
        <v>323418631.94</v>
      </c>
    </row>
    <row r="39" spans="1:4">
      <c r="A39" s="162" t="s">
        <v>546</v>
      </c>
      <c r="B39" s="163">
        <v>208940038.99000001</v>
      </c>
      <c r="C39" s="163">
        <v>71354.850000000006</v>
      </c>
      <c r="D39" s="164">
        <v>209011393.84</v>
      </c>
    </row>
    <row r="40" spans="1:4" ht="30">
      <c r="A40" s="162" t="s">
        <v>547</v>
      </c>
      <c r="B40" s="163">
        <v>229430110.38</v>
      </c>
      <c r="C40" s="163">
        <v>693015.19</v>
      </c>
      <c r="D40" s="164">
        <v>230123125.56999999</v>
      </c>
    </row>
    <row r="41" spans="1:4" ht="20">
      <c r="A41" s="162" t="s">
        <v>548</v>
      </c>
      <c r="B41" s="163">
        <v>91310667.439999998</v>
      </c>
      <c r="C41" s="163">
        <v>3928835.61</v>
      </c>
      <c r="D41" s="164">
        <v>95239503.049999997</v>
      </c>
    </row>
    <row r="42" spans="1:4">
      <c r="A42" s="162" t="s">
        <v>549</v>
      </c>
      <c r="B42" s="163">
        <v>2188405</v>
      </c>
      <c r="C42" s="163">
        <v>40516.21</v>
      </c>
      <c r="D42" s="164">
        <v>2228921.21</v>
      </c>
    </row>
    <row r="43" spans="1:4">
      <c r="A43" s="162" t="s">
        <v>550</v>
      </c>
      <c r="B43" s="163">
        <v>15882496.539999999</v>
      </c>
      <c r="C43" s="163">
        <v>25877.26</v>
      </c>
      <c r="D43" s="164">
        <v>15908373.800000001</v>
      </c>
    </row>
    <row r="44" spans="1:4" ht="20">
      <c r="A44" s="162" t="s">
        <v>551</v>
      </c>
      <c r="B44" s="163">
        <v>901297.68</v>
      </c>
      <c r="C44" s="163">
        <v>2088602.25</v>
      </c>
      <c r="D44" s="164">
        <v>2989899.93</v>
      </c>
    </row>
    <row r="45" spans="1:4">
      <c r="A45" s="162" t="s">
        <v>552</v>
      </c>
      <c r="B45" s="163">
        <v>127989632.93000001</v>
      </c>
      <c r="C45" s="163">
        <v>33893732.920000002</v>
      </c>
      <c r="D45" s="164">
        <v>161883365.84999999</v>
      </c>
    </row>
    <row r="46" spans="1:4" ht="21">
      <c r="A46" s="160" t="s">
        <v>553</v>
      </c>
      <c r="B46" s="108">
        <v>12738624727.709999</v>
      </c>
      <c r="C46" s="108">
        <v>20171126.649999999</v>
      </c>
      <c r="D46" s="161">
        <v>12758795854.360001</v>
      </c>
    </row>
    <row r="47" spans="1:4" ht="20">
      <c r="A47" s="162" t="s">
        <v>554</v>
      </c>
      <c r="B47" s="163">
        <v>9476390098.9699993</v>
      </c>
      <c r="C47" s="163">
        <v>5717559.1799999997</v>
      </c>
      <c r="D47" s="164">
        <v>9482107658.1499996</v>
      </c>
    </row>
    <row r="48" spans="1:4">
      <c r="A48" s="162" t="s">
        <v>555</v>
      </c>
      <c r="B48" s="163">
        <v>1258911007.05</v>
      </c>
      <c r="C48" s="163">
        <v>6907342.9000000004</v>
      </c>
      <c r="D48" s="164">
        <v>1265818349.95</v>
      </c>
    </row>
    <row r="49" spans="1:4">
      <c r="A49" s="162" t="s">
        <v>556</v>
      </c>
      <c r="B49" s="163">
        <v>1091895625.8199999</v>
      </c>
      <c r="C49" s="163">
        <v>793902.36</v>
      </c>
      <c r="D49" s="164">
        <v>1092689528.1800001</v>
      </c>
    </row>
    <row r="50" spans="1:4">
      <c r="A50" s="162" t="s">
        <v>557</v>
      </c>
      <c r="B50" s="163">
        <v>247067265.72999999</v>
      </c>
      <c r="C50" s="163">
        <v>263567.03000000003</v>
      </c>
      <c r="D50" s="164">
        <v>247330832.75999999</v>
      </c>
    </row>
    <row r="51" spans="1:4">
      <c r="A51" s="162" t="s">
        <v>558</v>
      </c>
      <c r="B51" s="163">
        <v>250812189.28999999</v>
      </c>
      <c r="C51" s="163">
        <v>393052.23</v>
      </c>
      <c r="D51" s="164">
        <v>251205241.52000001</v>
      </c>
    </row>
    <row r="52" spans="1:4" ht="40">
      <c r="A52" s="162" t="s">
        <v>559</v>
      </c>
      <c r="B52" s="163">
        <v>250669169.74000001</v>
      </c>
      <c r="C52" s="163">
        <v>322136.94</v>
      </c>
      <c r="D52" s="164">
        <v>250991306.68000001</v>
      </c>
    </row>
    <row r="53" spans="1:4" ht="20">
      <c r="A53" s="162" t="s">
        <v>560</v>
      </c>
      <c r="B53" s="163">
        <v>132655454.05</v>
      </c>
      <c r="C53" s="163">
        <v>2190757.89</v>
      </c>
      <c r="D53" s="164">
        <v>134846211.94</v>
      </c>
    </row>
    <row r="54" spans="1:4" ht="20">
      <c r="A54" s="162" t="s">
        <v>561</v>
      </c>
      <c r="B54" s="163">
        <v>30831.54</v>
      </c>
      <c r="C54" s="163">
        <v>8141.27</v>
      </c>
      <c r="D54" s="164">
        <v>38972.81</v>
      </c>
    </row>
    <row r="55" spans="1:4" ht="20">
      <c r="A55" s="162" t="s">
        <v>562</v>
      </c>
      <c r="B55" s="163">
        <v>5180731.0599999996</v>
      </c>
      <c r="C55" s="163">
        <v>4105.88</v>
      </c>
      <c r="D55" s="164">
        <v>5184836.9400000004</v>
      </c>
    </row>
    <row r="56" spans="1:4" ht="50">
      <c r="A56" s="162" t="s">
        <v>563</v>
      </c>
      <c r="B56" s="163">
        <v>4873670.0599999996</v>
      </c>
      <c r="C56" s="163">
        <v>17357.93</v>
      </c>
      <c r="D56" s="164">
        <v>4891027.99</v>
      </c>
    </row>
    <row r="57" spans="1:4" ht="40">
      <c r="A57" s="162" t="s">
        <v>564</v>
      </c>
      <c r="B57" s="163">
        <v>1388397.73</v>
      </c>
      <c r="C57" s="163">
        <v>247857.26</v>
      </c>
      <c r="D57" s="164">
        <v>1636254.99</v>
      </c>
    </row>
    <row r="58" spans="1:4">
      <c r="A58" s="162" t="s">
        <v>565</v>
      </c>
      <c r="B58" s="163">
        <v>18750286.670000002</v>
      </c>
      <c r="C58" s="163">
        <v>3305345.78</v>
      </c>
      <c r="D58" s="164">
        <v>22055632.449999999</v>
      </c>
    </row>
    <row r="59" spans="1:4" ht="21" customHeight="1">
      <c r="A59" s="160" t="s">
        <v>566</v>
      </c>
      <c r="B59" s="108">
        <v>4883098172.6400003</v>
      </c>
      <c r="C59" s="108">
        <v>105787.65</v>
      </c>
      <c r="D59" s="161">
        <v>4883203960.29</v>
      </c>
    </row>
    <row r="60" spans="1:4">
      <c r="A60" s="162" t="s">
        <v>567</v>
      </c>
      <c r="B60" s="163">
        <v>4849512081.3699999</v>
      </c>
      <c r="C60" s="163">
        <v>38355.440000000002</v>
      </c>
      <c r="D60" s="164">
        <v>4849550436.8100004</v>
      </c>
    </row>
    <row r="61" spans="1:4">
      <c r="A61" s="162" t="s">
        <v>568</v>
      </c>
      <c r="B61" s="163">
        <v>33586091.270000003</v>
      </c>
      <c r="C61" s="163">
        <v>67432.210000000006</v>
      </c>
      <c r="D61" s="164">
        <v>33653523.479999997</v>
      </c>
    </row>
    <row r="62" spans="1:4" ht="21">
      <c r="A62" s="160" t="s">
        <v>569</v>
      </c>
      <c r="B62" s="108">
        <v>1338369358.5599999</v>
      </c>
      <c r="C62" s="108">
        <v>63376913.759999998</v>
      </c>
      <c r="D62" s="161">
        <v>1401746272.3199999</v>
      </c>
    </row>
    <row r="63" spans="1:4">
      <c r="A63" s="162" t="s">
        <v>570</v>
      </c>
      <c r="B63" s="163">
        <v>570287230.74000001</v>
      </c>
      <c r="C63" s="163">
        <v>50964631.560000002</v>
      </c>
      <c r="D63" s="164">
        <v>621251862.29999995</v>
      </c>
    </row>
    <row r="64" spans="1:4" ht="40">
      <c r="A64" s="162" t="s">
        <v>571</v>
      </c>
      <c r="B64" s="163">
        <v>381865557.98000002</v>
      </c>
      <c r="C64" s="163">
        <v>141834.66</v>
      </c>
      <c r="D64" s="164">
        <v>382007392.63999999</v>
      </c>
    </row>
    <row r="65" spans="1:4">
      <c r="A65" s="162" t="s">
        <v>572</v>
      </c>
      <c r="B65" s="163">
        <v>152777561.22</v>
      </c>
      <c r="C65" s="163">
        <v>0</v>
      </c>
      <c r="D65" s="164">
        <v>152777561.22</v>
      </c>
    </row>
    <row r="66" spans="1:4" ht="20">
      <c r="A66" s="162" t="s">
        <v>573</v>
      </c>
      <c r="B66" s="163">
        <v>152186964.02000001</v>
      </c>
      <c r="C66" s="163">
        <v>6295502.1399999997</v>
      </c>
      <c r="D66" s="164">
        <v>158482466.16</v>
      </c>
    </row>
    <row r="67" spans="1:4">
      <c r="A67" s="162" t="s">
        <v>574</v>
      </c>
      <c r="B67" s="163">
        <v>30556797.399999999</v>
      </c>
      <c r="C67" s="163">
        <v>0</v>
      </c>
      <c r="D67" s="164">
        <v>30556797.399999999</v>
      </c>
    </row>
    <row r="68" spans="1:4">
      <c r="A68" s="167" t="s">
        <v>575</v>
      </c>
      <c r="B68" s="109">
        <v>50695247.200000003</v>
      </c>
      <c r="C68" s="109">
        <v>5974945.4000000004</v>
      </c>
      <c r="D68" s="168">
        <v>56670192.600000001</v>
      </c>
    </row>
    <row r="69" spans="1:4" ht="18.5" customHeight="1">
      <c r="A69" s="158" t="s">
        <v>576</v>
      </c>
      <c r="B69" s="107">
        <v>24700746687.099998</v>
      </c>
      <c r="C69" s="107">
        <v>1394471188.7</v>
      </c>
      <c r="D69" s="159">
        <v>26095217875.799999</v>
      </c>
    </row>
    <row r="70" spans="1:4" ht="18" customHeight="1">
      <c r="A70" s="160" t="s">
        <v>577</v>
      </c>
      <c r="B70" s="108">
        <v>345333665.76999998</v>
      </c>
      <c r="C70" s="108">
        <v>4774317.32</v>
      </c>
      <c r="D70" s="161">
        <v>350107983.08999997</v>
      </c>
    </row>
    <row r="71" spans="1:4">
      <c r="A71" s="162" t="s">
        <v>578</v>
      </c>
      <c r="B71" s="163">
        <v>5064296.72</v>
      </c>
      <c r="C71" s="163">
        <v>555907.81000000006</v>
      </c>
      <c r="D71" s="164">
        <v>5620204.5300000003</v>
      </c>
    </row>
    <row r="72" spans="1:4" ht="20">
      <c r="A72" s="162" t="s">
        <v>716</v>
      </c>
      <c r="B72" s="163">
        <v>184316023.5</v>
      </c>
      <c r="C72" s="163">
        <v>0</v>
      </c>
      <c r="D72" s="164">
        <v>184316023.5</v>
      </c>
    </row>
    <row r="73" spans="1:4" ht="20">
      <c r="A73" s="162" t="s">
        <v>579</v>
      </c>
      <c r="B73" s="163">
        <v>106565106.47</v>
      </c>
      <c r="C73" s="163">
        <v>2128523.13</v>
      </c>
      <c r="D73" s="164">
        <v>108693629.59999999</v>
      </c>
    </row>
    <row r="74" spans="1:4">
      <c r="A74" s="162" t="s">
        <v>580</v>
      </c>
      <c r="B74" s="163">
        <v>49388239.079999998</v>
      </c>
      <c r="C74" s="163">
        <v>2089886.38</v>
      </c>
      <c r="D74" s="164">
        <v>51478125.460000001</v>
      </c>
    </row>
    <row r="75" spans="1:4" ht="21">
      <c r="A75" s="160" t="s">
        <v>581</v>
      </c>
      <c r="B75" s="108">
        <v>9667237305.2700005</v>
      </c>
      <c r="C75" s="108">
        <v>945437456.38999999</v>
      </c>
      <c r="D75" s="161">
        <v>10612674761.66</v>
      </c>
    </row>
    <row r="76" spans="1:4" ht="30">
      <c r="A76" s="162" t="s">
        <v>717</v>
      </c>
      <c r="B76" s="163">
        <v>1065669.3500000001</v>
      </c>
      <c r="C76" s="163">
        <v>0</v>
      </c>
      <c r="D76" s="164">
        <v>1065669.3500000001</v>
      </c>
    </row>
    <row r="77" spans="1:4" ht="40">
      <c r="A77" s="162" t="s">
        <v>913</v>
      </c>
      <c r="B77" s="163">
        <v>5659759.25</v>
      </c>
      <c r="C77" s="163">
        <v>0</v>
      </c>
      <c r="D77" s="164">
        <v>5659759.25</v>
      </c>
    </row>
    <row r="78" spans="1:4" ht="20">
      <c r="A78" s="162" t="s">
        <v>582</v>
      </c>
      <c r="B78" s="163">
        <v>794591695.21000004</v>
      </c>
      <c r="C78" s="163">
        <v>146533695.25999999</v>
      </c>
      <c r="D78" s="164">
        <v>941125390.47000003</v>
      </c>
    </row>
    <row r="79" spans="1:4" ht="30">
      <c r="A79" s="162" t="s">
        <v>583</v>
      </c>
      <c r="B79" s="163">
        <v>668211730.48000002</v>
      </c>
      <c r="C79" s="163">
        <v>4891981.7</v>
      </c>
      <c r="D79" s="164">
        <v>673103712.17999995</v>
      </c>
    </row>
    <row r="80" spans="1:4" ht="20">
      <c r="A80" s="162" t="s">
        <v>900</v>
      </c>
      <c r="B80" s="163">
        <v>5906259187</v>
      </c>
      <c r="C80" s="163">
        <v>0</v>
      </c>
      <c r="D80" s="164">
        <v>5906259187</v>
      </c>
    </row>
    <row r="81" spans="1:4">
      <c r="A81" s="162" t="s">
        <v>584</v>
      </c>
      <c r="B81" s="163">
        <v>3351934.0400001099</v>
      </c>
      <c r="C81" s="163">
        <v>592056960</v>
      </c>
      <c r="D81" s="164">
        <v>595408894.03999996</v>
      </c>
    </row>
    <row r="82" spans="1:4" ht="40">
      <c r="A82" s="162" t="s">
        <v>585</v>
      </c>
      <c r="B82" s="163">
        <v>986233002.52999997</v>
      </c>
      <c r="C82" s="163">
        <v>180403.32</v>
      </c>
      <c r="D82" s="164">
        <v>986413405.85000002</v>
      </c>
    </row>
    <row r="83" spans="1:4" ht="50">
      <c r="A83" s="162" t="s">
        <v>586</v>
      </c>
      <c r="B83" s="163">
        <v>61225460.369999997</v>
      </c>
      <c r="C83" s="163">
        <v>26737322.77</v>
      </c>
      <c r="D83" s="164">
        <v>87962783.140000001</v>
      </c>
    </row>
    <row r="84" spans="1:4" ht="40">
      <c r="A84" s="162" t="s">
        <v>587</v>
      </c>
      <c r="B84" s="163">
        <v>45140493.359999999</v>
      </c>
      <c r="C84" s="163">
        <v>0</v>
      </c>
      <c r="D84" s="164">
        <v>45140493.359999999</v>
      </c>
    </row>
    <row r="85" spans="1:4" ht="30">
      <c r="A85" s="162" t="s">
        <v>588</v>
      </c>
      <c r="B85" s="163">
        <v>93696849.730000004</v>
      </c>
      <c r="C85" s="163">
        <v>18069360.07</v>
      </c>
      <c r="D85" s="164">
        <v>111766209.8</v>
      </c>
    </row>
    <row r="86" spans="1:4">
      <c r="A86" s="162" t="s">
        <v>589</v>
      </c>
      <c r="B86" s="163">
        <v>269202531.66000003</v>
      </c>
      <c r="C86" s="163">
        <v>63786979.399999999</v>
      </c>
      <c r="D86" s="164">
        <v>332989511.06</v>
      </c>
    </row>
    <row r="87" spans="1:4" ht="30">
      <c r="A87" s="162" t="s">
        <v>590</v>
      </c>
      <c r="B87" s="163">
        <v>67314976.230000004</v>
      </c>
      <c r="C87" s="163">
        <v>14796290.84</v>
      </c>
      <c r="D87" s="164">
        <v>82111267.069999993</v>
      </c>
    </row>
    <row r="88" spans="1:4">
      <c r="A88" s="162" t="s">
        <v>591</v>
      </c>
      <c r="B88" s="163">
        <v>83337311.599999994</v>
      </c>
      <c r="C88" s="163">
        <v>0</v>
      </c>
      <c r="D88" s="164">
        <v>83337311.599999994</v>
      </c>
    </row>
    <row r="89" spans="1:4">
      <c r="A89" s="162" t="s">
        <v>592</v>
      </c>
      <c r="B89" s="163">
        <v>681946698.78999996</v>
      </c>
      <c r="C89" s="163">
        <v>78384463.030000106</v>
      </c>
      <c r="D89" s="164">
        <v>760331161.82000005</v>
      </c>
    </row>
    <row r="90" spans="1:4">
      <c r="A90" s="162" t="s">
        <v>619</v>
      </c>
      <c r="B90" s="163">
        <v>5.67</v>
      </c>
      <c r="C90" s="163">
        <v>0</v>
      </c>
      <c r="D90" s="164">
        <v>5.67</v>
      </c>
    </row>
    <row r="91" spans="1:4" ht="23.5" customHeight="1">
      <c r="A91" s="160" t="s">
        <v>593</v>
      </c>
      <c r="B91" s="108">
        <v>139350040.53</v>
      </c>
      <c r="C91" s="108">
        <v>1992153.35</v>
      </c>
      <c r="D91" s="161">
        <v>141342193.88</v>
      </c>
    </row>
    <row r="92" spans="1:4" ht="40">
      <c r="A92" s="162" t="s">
        <v>594</v>
      </c>
      <c r="B92" s="163">
        <v>11487100.15</v>
      </c>
      <c r="C92" s="163">
        <v>-5.5842974688857804E-10</v>
      </c>
      <c r="D92" s="164">
        <v>11487100.15</v>
      </c>
    </row>
    <row r="93" spans="1:4" ht="20">
      <c r="A93" s="162" t="s">
        <v>595</v>
      </c>
      <c r="B93" s="163">
        <v>39384281.890000001</v>
      </c>
      <c r="C93" s="163">
        <v>1154499.81</v>
      </c>
      <c r="D93" s="164">
        <v>40538781.700000003</v>
      </c>
    </row>
    <row r="94" spans="1:4" ht="50">
      <c r="A94" s="162" t="s">
        <v>914</v>
      </c>
      <c r="B94" s="163">
        <v>39123817.960000001</v>
      </c>
      <c r="C94" s="163">
        <v>0</v>
      </c>
      <c r="D94" s="164">
        <v>39123817.960000001</v>
      </c>
    </row>
    <row r="95" spans="1:4" ht="40">
      <c r="A95" s="162" t="s">
        <v>596</v>
      </c>
      <c r="B95" s="163">
        <v>7975907.1200000001</v>
      </c>
      <c r="C95" s="163">
        <v>0</v>
      </c>
      <c r="D95" s="164">
        <v>7975907.1200000001</v>
      </c>
    </row>
    <row r="96" spans="1:4" ht="90">
      <c r="A96" s="162" t="s">
        <v>597</v>
      </c>
      <c r="B96" s="163">
        <v>18364565.739999998</v>
      </c>
      <c r="C96" s="163">
        <v>0</v>
      </c>
      <c r="D96" s="164">
        <v>18364565.739999998</v>
      </c>
    </row>
    <row r="97" spans="1:4" ht="50">
      <c r="A97" s="162" t="s">
        <v>598</v>
      </c>
      <c r="B97" s="163">
        <v>12633467.640000001</v>
      </c>
      <c r="C97" s="163">
        <v>524549.19999999995</v>
      </c>
      <c r="D97" s="164">
        <v>13158016.84</v>
      </c>
    </row>
    <row r="98" spans="1:4" ht="20">
      <c r="A98" s="162" t="s">
        <v>599</v>
      </c>
      <c r="B98" s="163">
        <v>4686996.01</v>
      </c>
      <c r="C98" s="163">
        <v>131804.24</v>
      </c>
      <c r="D98" s="164">
        <v>4818800.25</v>
      </c>
    </row>
    <row r="99" spans="1:4" ht="20">
      <c r="A99" s="162" t="s">
        <v>600</v>
      </c>
      <c r="B99" s="163">
        <v>438655.5</v>
      </c>
      <c r="C99" s="163">
        <v>15540.76</v>
      </c>
      <c r="D99" s="164">
        <v>454196.26</v>
      </c>
    </row>
    <row r="100" spans="1:4" ht="20">
      <c r="A100" s="162" t="s">
        <v>601</v>
      </c>
      <c r="B100" s="163">
        <v>1607242.64</v>
      </c>
      <c r="C100" s="163">
        <v>151387.82</v>
      </c>
      <c r="D100" s="164">
        <v>1758630.46</v>
      </c>
    </row>
    <row r="101" spans="1:4">
      <c r="A101" s="162" t="s">
        <v>602</v>
      </c>
      <c r="B101" s="163">
        <v>3648005.88</v>
      </c>
      <c r="C101" s="163">
        <v>14371.52</v>
      </c>
      <c r="D101" s="164">
        <v>3662377.4</v>
      </c>
    </row>
    <row r="102" spans="1:4" ht="21">
      <c r="A102" s="160" t="s">
        <v>603</v>
      </c>
      <c r="B102" s="108">
        <v>2504574900.7199998</v>
      </c>
      <c r="C102" s="108">
        <v>0</v>
      </c>
      <c r="D102" s="161">
        <v>2504574900.7199998</v>
      </c>
    </row>
    <row r="103" spans="1:4" ht="40">
      <c r="A103" s="162" t="s">
        <v>604</v>
      </c>
      <c r="B103" s="163">
        <v>2504574900.7199998</v>
      </c>
      <c r="C103" s="163">
        <v>0</v>
      </c>
      <c r="D103" s="164">
        <v>2504574900.7199998</v>
      </c>
    </row>
    <row r="104" spans="1:4" ht="21">
      <c r="A104" s="160" t="s">
        <v>605</v>
      </c>
      <c r="B104" s="108">
        <v>1276277460.1300001</v>
      </c>
      <c r="C104" s="108">
        <v>65679969.450000003</v>
      </c>
      <c r="D104" s="161">
        <v>1341957429.5799999</v>
      </c>
    </row>
    <row r="105" spans="1:4" ht="40">
      <c r="A105" s="162" t="s">
        <v>889</v>
      </c>
      <c r="B105" s="163">
        <v>30257708.609999999</v>
      </c>
      <c r="C105" s="163">
        <v>0</v>
      </c>
      <c r="D105" s="164">
        <v>30257708.609999999</v>
      </c>
    </row>
    <row r="106" spans="1:4" ht="30">
      <c r="A106" s="162" t="s">
        <v>606</v>
      </c>
      <c r="B106" s="163">
        <v>394816593.06</v>
      </c>
      <c r="C106" s="163">
        <v>0</v>
      </c>
      <c r="D106" s="164">
        <v>394816593.06</v>
      </c>
    </row>
    <row r="107" spans="1:4" ht="60">
      <c r="A107" s="162" t="s">
        <v>607</v>
      </c>
      <c r="B107" s="163">
        <v>675036802.23000002</v>
      </c>
      <c r="C107" s="163">
        <v>0</v>
      </c>
      <c r="D107" s="164">
        <v>675036802.23000002</v>
      </c>
    </row>
    <row r="108" spans="1:4">
      <c r="A108" s="162" t="s">
        <v>608</v>
      </c>
      <c r="B108" s="163">
        <v>103623047.48</v>
      </c>
      <c r="C108" s="163">
        <v>65642444.170000002</v>
      </c>
      <c r="D108" s="164">
        <v>169265491.65000001</v>
      </c>
    </row>
    <row r="109" spans="1:4" ht="20">
      <c r="A109" s="162" t="s">
        <v>901</v>
      </c>
      <c r="B109" s="163">
        <v>72138870.129999995</v>
      </c>
      <c r="C109" s="163">
        <v>0</v>
      </c>
      <c r="D109" s="164">
        <v>72138870.129999995</v>
      </c>
    </row>
    <row r="110" spans="1:4">
      <c r="A110" s="162" t="s">
        <v>609</v>
      </c>
      <c r="B110" s="163">
        <v>404438.62</v>
      </c>
      <c r="C110" s="163">
        <v>37525.279999999999</v>
      </c>
      <c r="D110" s="164">
        <v>441963.9</v>
      </c>
    </row>
    <row r="111" spans="1:4" ht="22.5" customHeight="1">
      <c r="A111" s="160" t="s">
        <v>610</v>
      </c>
      <c r="B111" s="108">
        <v>9317414411</v>
      </c>
      <c r="C111" s="108">
        <v>212661563.96000001</v>
      </c>
      <c r="D111" s="161">
        <v>9530075974.9599991</v>
      </c>
    </row>
    <row r="112" spans="1:4" ht="20">
      <c r="A112" s="162" t="s">
        <v>915</v>
      </c>
      <c r="B112" s="163">
        <v>27.17</v>
      </c>
      <c r="C112" s="163">
        <v>0</v>
      </c>
      <c r="D112" s="164">
        <v>27.17</v>
      </c>
    </row>
    <row r="113" spans="1:4">
      <c r="A113" s="162" t="s">
        <v>611</v>
      </c>
      <c r="B113" s="163">
        <v>2140718945.8699999</v>
      </c>
      <c r="C113" s="163">
        <v>0</v>
      </c>
      <c r="D113" s="164">
        <v>2140718945.8699999</v>
      </c>
    </row>
    <row r="114" spans="1:4" ht="20">
      <c r="A114" s="162" t="s">
        <v>612</v>
      </c>
      <c r="B114" s="163">
        <v>642713319.70000005</v>
      </c>
      <c r="C114" s="163">
        <v>4346610.2699999996</v>
      </c>
      <c r="D114" s="164">
        <v>647059929.97000003</v>
      </c>
    </row>
    <row r="115" spans="1:4">
      <c r="A115" s="162" t="s">
        <v>613</v>
      </c>
      <c r="B115" s="163">
        <v>300377427.48000002</v>
      </c>
      <c r="C115" s="163">
        <v>92125274.409999996</v>
      </c>
      <c r="D115" s="164">
        <v>392502701.88999999</v>
      </c>
    </row>
    <row r="116" spans="1:4">
      <c r="A116" s="162" t="s">
        <v>614</v>
      </c>
      <c r="B116" s="163">
        <v>367636304.72000003</v>
      </c>
      <c r="C116" s="163">
        <v>100062829.7</v>
      </c>
      <c r="D116" s="164">
        <v>467699134.42000002</v>
      </c>
    </row>
    <row r="117" spans="1:4" ht="20">
      <c r="A117" s="162" t="s">
        <v>615</v>
      </c>
      <c r="B117" s="163">
        <v>217572035.03999999</v>
      </c>
      <c r="C117" s="163">
        <v>0</v>
      </c>
      <c r="D117" s="164">
        <v>217572035.03999999</v>
      </c>
    </row>
    <row r="118" spans="1:4" ht="30">
      <c r="A118" s="162" t="s">
        <v>616</v>
      </c>
      <c r="B118" s="163">
        <v>170220227.05000001</v>
      </c>
      <c r="C118" s="163">
        <v>2571942.94</v>
      </c>
      <c r="D118" s="164">
        <v>172792169.99000001</v>
      </c>
    </row>
    <row r="119" spans="1:4" ht="50">
      <c r="A119" s="162" t="s">
        <v>916</v>
      </c>
      <c r="B119" s="163">
        <v>681335188.97000003</v>
      </c>
      <c r="C119" s="163">
        <v>0</v>
      </c>
      <c r="D119" s="164">
        <v>681335188.97000003</v>
      </c>
    </row>
    <row r="120" spans="1:4" ht="40">
      <c r="A120" s="162" t="s">
        <v>617</v>
      </c>
      <c r="B120" s="163">
        <v>38432926.32</v>
      </c>
      <c r="C120" s="163">
        <v>0</v>
      </c>
      <c r="D120" s="164">
        <v>38432926.32</v>
      </c>
    </row>
    <row r="121" spans="1:4" ht="40">
      <c r="A121" s="162" t="s">
        <v>890</v>
      </c>
      <c r="B121" s="163">
        <v>180000000</v>
      </c>
      <c r="C121" s="163">
        <v>0</v>
      </c>
      <c r="D121" s="164">
        <v>180000000</v>
      </c>
    </row>
    <row r="122" spans="1:4" ht="50">
      <c r="A122" s="162" t="s">
        <v>718</v>
      </c>
      <c r="B122" s="163">
        <v>2975268.42</v>
      </c>
      <c r="C122" s="163">
        <v>0</v>
      </c>
      <c r="D122" s="164">
        <v>2975268.42</v>
      </c>
    </row>
    <row r="123" spans="1:4" ht="20">
      <c r="A123" s="162" t="s">
        <v>618</v>
      </c>
      <c r="B123" s="163">
        <v>20376615.390000001</v>
      </c>
      <c r="C123" s="163">
        <v>247267.84</v>
      </c>
      <c r="D123" s="164">
        <v>20623883.23</v>
      </c>
    </row>
    <row r="124" spans="1:4">
      <c r="A124" s="162" t="s">
        <v>619</v>
      </c>
      <c r="B124" s="163">
        <v>4555056124.8700104</v>
      </c>
      <c r="C124" s="163">
        <v>13307638.800000001</v>
      </c>
      <c r="D124" s="164">
        <v>4568363763.6700001</v>
      </c>
    </row>
    <row r="125" spans="1:4" ht="21">
      <c r="A125" s="160" t="s">
        <v>620</v>
      </c>
      <c r="B125" s="108">
        <v>1450558903.6800001</v>
      </c>
      <c r="C125" s="108">
        <v>163925728.22999999</v>
      </c>
      <c r="D125" s="161">
        <v>1614484631.9100001</v>
      </c>
    </row>
    <row r="126" spans="1:4" ht="20">
      <c r="A126" s="162" t="s">
        <v>621</v>
      </c>
      <c r="B126" s="163">
        <v>928843403.13999999</v>
      </c>
      <c r="C126" s="163">
        <v>158871315.09</v>
      </c>
      <c r="D126" s="164">
        <v>1087714718.23</v>
      </c>
    </row>
    <row r="127" spans="1:4">
      <c r="A127" s="162" t="s">
        <v>622</v>
      </c>
      <c r="B127" s="163">
        <v>521715500.54000002</v>
      </c>
      <c r="C127" s="163">
        <v>5054413.1399999997</v>
      </c>
      <c r="D127" s="164">
        <v>526769913.68000001</v>
      </c>
    </row>
    <row r="128" spans="1:4" ht="21">
      <c r="A128" s="158" t="s">
        <v>623</v>
      </c>
      <c r="B128" s="107">
        <v>5803755929.2399998</v>
      </c>
      <c r="C128" s="107">
        <v>3170134.5</v>
      </c>
      <c r="D128" s="159">
        <v>5806926063.7399998</v>
      </c>
    </row>
    <row r="129" spans="1:4" ht="21">
      <c r="A129" s="160" t="s">
        <v>624</v>
      </c>
      <c r="B129" s="108">
        <v>22225253.829999998</v>
      </c>
      <c r="C129" s="108">
        <v>657174.55000000005</v>
      </c>
      <c r="D129" s="161">
        <v>22882428.379999999</v>
      </c>
    </row>
    <row r="130" spans="1:4" ht="30">
      <c r="A130" s="162" t="s">
        <v>625</v>
      </c>
      <c r="B130" s="163">
        <v>3941412.31</v>
      </c>
      <c r="C130" s="163">
        <v>0</v>
      </c>
      <c r="D130" s="164">
        <v>3941412.31</v>
      </c>
    </row>
    <row r="131" spans="1:4" ht="50">
      <c r="A131" s="162" t="s">
        <v>626</v>
      </c>
      <c r="B131" s="163">
        <v>3935589.56</v>
      </c>
      <c r="C131" s="163">
        <v>0</v>
      </c>
      <c r="D131" s="164">
        <v>3935589.56</v>
      </c>
    </row>
    <row r="132" spans="1:4" ht="20">
      <c r="A132" s="162" t="s">
        <v>627</v>
      </c>
      <c r="B132" s="163">
        <v>12859343.25</v>
      </c>
      <c r="C132" s="163">
        <v>657174.55000000005</v>
      </c>
      <c r="D132" s="164">
        <v>13516517.800000001</v>
      </c>
    </row>
    <row r="133" spans="1:4">
      <c r="A133" s="162" t="s">
        <v>628</v>
      </c>
      <c r="B133" s="163">
        <v>1488908.71</v>
      </c>
      <c r="C133" s="163">
        <v>0</v>
      </c>
      <c r="D133" s="164">
        <v>1488908.71</v>
      </c>
    </row>
    <row r="134" spans="1:4" ht="21">
      <c r="A134" s="160" t="s">
        <v>629</v>
      </c>
      <c r="B134" s="108">
        <v>5781530675.4099998</v>
      </c>
      <c r="C134" s="108">
        <v>2512959.9500000002</v>
      </c>
      <c r="D134" s="161">
        <v>5784043635.3599997</v>
      </c>
    </row>
    <row r="135" spans="1:4" ht="20">
      <c r="A135" s="162" t="s">
        <v>891</v>
      </c>
      <c r="B135" s="163">
        <v>39252021.719999999</v>
      </c>
      <c r="C135" s="163">
        <v>0</v>
      </c>
      <c r="D135" s="164">
        <v>39252021.719999999</v>
      </c>
    </row>
    <row r="136" spans="1:4" ht="50">
      <c r="A136" s="162" t="s">
        <v>636</v>
      </c>
      <c r="B136" s="163">
        <v>363378706.29000002</v>
      </c>
      <c r="C136" s="163">
        <v>0</v>
      </c>
      <c r="D136" s="164">
        <v>363378706.29000002</v>
      </c>
    </row>
    <row r="137" spans="1:4" ht="20">
      <c r="A137" s="162" t="s">
        <v>902</v>
      </c>
      <c r="B137" s="163">
        <v>4247540458.8299999</v>
      </c>
      <c r="C137" s="163">
        <v>0</v>
      </c>
      <c r="D137" s="164">
        <v>4247540458.8299999</v>
      </c>
    </row>
    <row r="138" spans="1:4">
      <c r="A138" s="162" t="s">
        <v>630</v>
      </c>
      <c r="B138" s="163">
        <v>1131359488.5699999</v>
      </c>
      <c r="C138" s="163">
        <v>2512959.9500000002</v>
      </c>
      <c r="D138" s="164">
        <v>1133872448.52</v>
      </c>
    </row>
    <row r="139" spans="1:4" ht="18.5" customHeight="1">
      <c r="A139" s="158" t="s">
        <v>631</v>
      </c>
      <c r="B139" s="107">
        <v>227979390493.32999</v>
      </c>
      <c r="C139" s="107">
        <v>0</v>
      </c>
      <c r="D139" s="159">
        <v>227979390493.32999</v>
      </c>
    </row>
    <row r="140" spans="1:4" ht="20" customHeight="1">
      <c r="A140" s="160" t="s">
        <v>871</v>
      </c>
      <c r="B140" s="108">
        <v>227979390493.32999</v>
      </c>
      <c r="C140" s="108">
        <v>0</v>
      </c>
      <c r="D140" s="161">
        <v>227979390493.32999</v>
      </c>
    </row>
    <row r="141" spans="1:4" ht="20">
      <c r="A141" s="162" t="s">
        <v>632</v>
      </c>
      <c r="B141" s="163">
        <v>227964710693.32999</v>
      </c>
      <c r="C141" s="163">
        <v>0</v>
      </c>
      <c r="D141" s="164">
        <v>227964710693.32999</v>
      </c>
    </row>
    <row r="142" spans="1:4">
      <c r="A142" s="162" t="s">
        <v>868</v>
      </c>
      <c r="B142" s="163">
        <v>14679800</v>
      </c>
      <c r="C142" s="163">
        <v>0</v>
      </c>
      <c r="D142" s="164">
        <v>14679800</v>
      </c>
    </row>
    <row r="143" spans="1:4" ht="21.5" customHeight="1">
      <c r="A143" s="158" t="s">
        <v>62</v>
      </c>
      <c r="B143" s="107">
        <v>448497115476.84003</v>
      </c>
      <c r="C143" s="107">
        <v>6221423531.1199999</v>
      </c>
      <c r="D143" s="159">
        <v>454718539007.96002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showGridLines="0" zoomScale="80" zoomScaleNormal="80" workbookViewId="0">
      <selection activeCell="G7" sqref="G7"/>
    </sheetView>
  </sheetViews>
  <sheetFormatPr defaultColWidth="9.1796875" defaultRowHeight="12.5"/>
  <cols>
    <col min="1" max="1" width="49.7265625" style="80" customWidth="1"/>
    <col min="2" max="2" width="15.81640625" style="80" customWidth="1"/>
    <col min="3" max="3" width="14" style="80" customWidth="1"/>
    <col min="4" max="4" width="17.26953125" style="80" customWidth="1"/>
    <col min="5" max="5" width="6.54296875" style="80" customWidth="1"/>
    <col min="6" max="6" width="4.7265625" style="80" customWidth="1"/>
    <col min="7" max="7" width="17" style="80" bestFit="1" customWidth="1"/>
    <col min="8" max="16384" width="9.1796875" style="80"/>
  </cols>
  <sheetData>
    <row r="1" spans="1:5" s="79" customFormat="1" ht="14.5" customHeight="1">
      <c r="A1" s="223" t="s">
        <v>225</v>
      </c>
      <c r="B1" s="223"/>
      <c r="C1" s="223"/>
      <c r="D1" s="223"/>
      <c r="E1" s="81"/>
    </row>
    <row r="2" spans="1:5" s="79" customFormat="1" ht="13.5" customHeight="1">
      <c r="A2" s="224"/>
      <c r="B2" s="224"/>
      <c r="C2" s="224"/>
      <c r="D2" s="224"/>
      <c r="E2" s="224"/>
    </row>
    <row r="3" spans="1:5" s="79" customFormat="1" ht="16.5" customHeight="1">
      <c r="B3" s="95" t="s">
        <v>907</v>
      </c>
      <c r="C3" s="95"/>
      <c r="D3" s="95"/>
      <c r="E3" s="95"/>
    </row>
    <row r="4" spans="1:5" s="79" customFormat="1" ht="12.75" customHeight="1"/>
    <row r="5" spans="1:5" s="79" customFormat="1" ht="12" customHeight="1"/>
    <row r="6" spans="1:5" s="79" customFormat="1" ht="18.25" customHeight="1">
      <c r="A6" s="225" t="s">
        <v>100</v>
      </c>
      <c r="B6" s="225"/>
      <c r="C6" s="225"/>
    </row>
    <row r="7" spans="1:5" s="79" customFormat="1" ht="22" customHeight="1"/>
    <row r="8" spans="1:5" s="79" customFormat="1" ht="15.4" customHeight="1">
      <c r="A8" s="221" t="s">
        <v>503</v>
      </c>
      <c r="B8" s="220" t="s">
        <v>504</v>
      </c>
      <c r="C8" s="220"/>
      <c r="D8" s="220"/>
    </row>
    <row r="9" spans="1:5" s="79" customFormat="1" ht="21.4" customHeight="1">
      <c r="A9" s="221"/>
      <c r="B9" s="143" t="s">
        <v>443</v>
      </c>
      <c r="C9" s="143" t="s">
        <v>444</v>
      </c>
      <c r="D9" s="144" t="s">
        <v>13</v>
      </c>
    </row>
    <row r="10" spans="1:5" s="79" customFormat="1" ht="15.4" customHeight="1">
      <c r="A10" s="82" t="s">
        <v>505</v>
      </c>
      <c r="B10" s="83">
        <v>145654315789.66</v>
      </c>
      <c r="C10" s="83">
        <v>1605952748.71</v>
      </c>
      <c r="D10" s="84">
        <v>147260268538.37</v>
      </c>
    </row>
    <row r="11" spans="1:5" s="79" customFormat="1" ht="15.4" customHeight="1">
      <c r="A11" s="82" t="s">
        <v>506</v>
      </c>
      <c r="B11" s="83">
        <v>186892782.63999999</v>
      </c>
      <c r="C11" s="83">
        <v>129154359.26000001</v>
      </c>
      <c r="D11" s="84">
        <v>316047141.89999998</v>
      </c>
    </row>
    <row r="12" spans="1:5" s="79" customFormat="1" ht="15.4" customHeight="1">
      <c r="A12" s="82" t="s">
        <v>507</v>
      </c>
      <c r="B12" s="83">
        <v>71830460384.479996</v>
      </c>
      <c r="C12" s="83">
        <v>3961992565.8400002</v>
      </c>
      <c r="D12" s="84">
        <v>75792452950.320007</v>
      </c>
    </row>
    <row r="13" spans="1:5" s="79" customFormat="1" ht="15.4" customHeight="1">
      <c r="A13" s="82" t="s">
        <v>508</v>
      </c>
      <c r="B13" s="83">
        <v>3358321182.9400001</v>
      </c>
      <c r="C13" s="83">
        <v>146337924.38999999</v>
      </c>
      <c r="D13" s="84">
        <v>3504659107.3299999</v>
      </c>
    </row>
    <row r="14" spans="1:5" s="79" customFormat="1" ht="15.4" customHeight="1">
      <c r="A14" s="82" t="s">
        <v>509</v>
      </c>
      <c r="B14" s="83">
        <v>1975685235.5699999</v>
      </c>
      <c r="C14" s="83">
        <v>312174486.94999999</v>
      </c>
      <c r="D14" s="84">
        <v>2287859722.52</v>
      </c>
    </row>
    <row r="15" spans="1:5" s="79" customFormat="1" ht="15.4" customHeight="1">
      <c r="A15" s="82" t="s">
        <v>886</v>
      </c>
      <c r="B15" s="83">
        <v>23621173734.279999</v>
      </c>
      <c r="C15" s="83">
        <v>449226942.19</v>
      </c>
      <c r="D15" s="84">
        <v>24070400676.470001</v>
      </c>
    </row>
    <row r="16" spans="1:5" s="79" customFormat="1" ht="15.4" customHeight="1">
      <c r="A16" s="82" t="s">
        <v>510</v>
      </c>
      <c r="B16" s="83">
        <v>13925898106.16</v>
      </c>
      <c r="C16" s="83">
        <v>765052044.38999999</v>
      </c>
      <c r="D16" s="84">
        <v>14690950150.549999</v>
      </c>
    </row>
    <row r="17" spans="1:4" s="79" customFormat="1" ht="15.4" customHeight="1">
      <c r="A17" s="82" t="s">
        <v>895</v>
      </c>
      <c r="B17" s="83">
        <v>206668123.96000001</v>
      </c>
      <c r="C17" s="83">
        <v>10736455.550000001</v>
      </c>
      <c r="D17" s="84">
        <v>217404579.50999999</v>
      </c>
    </row>
    <row r="18" spans="1:4" s="79" customFormat="1" ht="15.4" customHeight="1">
      <c r="A18" s="82" t="s">
        <v>893</v>
      </c>
      <c r="B18" s="83">
        <v>3267862086.6300001</v>
      </c>
      <c r="C18" s="83">
        <v>415890002.62</v>
      </c>
      <c r="D18" s="84">
        <v>3683752089.25</v>
      </c>
    </row>
    <row r="19" spans="1:4" s="79" customFormat="1" ht="15.4" customHeight="1">
      <c r="A19" s="82" t="s">
        <v>887</v>
      </c>
      <c r="B19" s="83">
        <v>1032555551.8099999</v>
      </c>
      <c r="C19" s="83">
        <v>2021621.36</v>
      </c>
      <c r="D19" s="84">
        <v>1034577173.17</v>
      </c>
    </row>
    <row r="20" spans="1:4" s="79" customFormat="1" ht="15.4" customHeight="1">
      <c r="A20" s="82" t="s">
        <v>511</v>
      </c>
      <c r="B20" s="83">
        <v>9339169311.5200005</v>
      </c>
      <c r="C20" s="83">
        <v>194524404.83000001</v>
      </c>
      <c r="D20" s="84">
        <v>9533693716.3500004</v>
      </c>
    </row>
    <row r="21" spans="1:4" s="79" customFormat="1" ht="15.4" customHeight="1">
      <c r="A21" s="82" t="s">
        <v>739</v>
      </c>
      <c r="B21" s="83">
        <v>296261767.08999997</v>
      </c>
      <c r="C21" s="83">
        <v>15544924.130000001</v>
      </c>
      <c r="D21" s="84">
        <v>311806691.22000003</v>
      </c>
    </row>
    <row r="22" spans="1:4" s="79" customFormat="1" ht="15.4" customHeight="1">
      <c r="A22" s="82" t="s">
        <v>894</v>
      </c>
      <c r="B22" s="83">
        <v>745968032.66999996</v>
      </c>
      <c r="C22" s="83">
        <v>620624627.65999997</v>
      </c>
      <c r="D22" s="84">
        <v>1366592660.3299999</v>
      </c>
    </row>
    <row r="23" spans="1:4" s="79" customFormat="1" ht="26.15" customHeight="1">
      <c r="A23" s="82" t="s">
        <v>512</v>
      </c>
      <c r="B23" s="83">
        <v>3909609823.6700001</v>
      </c>
      <c r="C23" s="83">
        <v>56073989.75</v>
      </c>
      <c r="D23" s="84">
        <v>3965683813.4200001</v>
      </c>
    </row>
    <row r="24" spans="1:4" s="79" customFormat="1" ht="33" customHeight="1">
      <c r="A24" s="82" t="s">
        <v>896</v>
      </c>
      <c r="B24" s="83">
        <v>20350437.32</v>
      </c>
      <c r="C24" s="83">
        <v>0</v>
      </c>
      <c r="D24" s="84">
        <v>20350437.32</v>
      </c>
    </row>
    <row r="25" spans="1:4" ht="22.5" customHeight="1">
      <c r="A25" s="85" t="s">
        <v>513</v>
      </c>
      <c r="B25" s="86">
        <v>279371192350.40002</v>
      </c>
      <c r="C25" s="86">
        <v>8685307097.6299992</v>
      </c>
      <c r="D25" s="87">
        <v>288056499448.03003</v>
      </c>
    </row>
    <row r="26" spans="1:4" ht="13">
      <c r="A26" s="222" t="s">
        <v>101</v>
      </c>
      <c r="B26" s="222"/>
      <c r="C26" s="81"/>
      <c r="D26" s="81"/>
    </row>
    <row r="28" spans="1:4">
      <c r="A28" s="221" t="s">
        <v>503</v>
      </c>
      <c r="B28" s="220" t="s">
        <v>514</v>
      </c>
      <c r="C28" s="220"/>
      <c r="D28" s="220"/>
    </row>
    <row r="29" spans="1:4">
      <c r="A29" s="221"/>
      <c r="B29" s="143" t="s">
        <v>443</v>
      </c>
      <c r="C29" s="143" t="s">
        <v>444</v>
      </c>
      <c r="D29" s="144" t="s">
        <v>13</v>
      </c>
    </row>
    <row r="30" spans="1:4" ht="15.65" customHeight="1">
      <c r="A30" s="82" t="s">
        <v>505</v>
      </c>
      <c r="B30" s="83">
        <v>15917208688.25</v>
      </c>
      <c r="C30" s="83">
        <v>3563987720.48</v>
      </c>
      <c r="D30" s="84">
        <v>19481196408.73</v>
      </c>
    </row>
    <row r="31" spans="1:4" ht="15.65" customHeight="1">
      <c r="A31" s="82" t="s">
        <v>506</v>
      </c>
      <c r="B31" s="83">
        <v>2509456391.2399998</v>
      </c>
      <c r="C31" s="83">
        <v>437819421.76999998</v>
      </c>
      <c r="D31" s="84">
        <v>2947275813.0100002</v>
      </c>
    </row>
    <row r="32" spans="1:4" ht="15.65" customHeight="1">
      <c r="A32" s="82" t="s">
        <v>507</v>
      </c>
      <c r="B32" s="83">
        <v>13792128.59</v>
      </c>
      <c r="C32" s="83">
        <v>1768419.38</v>
      </c>
      <c r="D32" s="84">
        <v>15560547.970000001</v>
      </c>
    </row>
    <row r="33" spans="1:4" ht="15.65" customHeight="1">
      <c r="A33" s="82" t="s">
        <v>508</v>
      </c>
      <c r="B33" s="83">
        <v>56224188.149999999</v>
      </c>
      <c r="C33" s="83">
        <v>59378428.380000003</v>
      </c>
      <c r="D33" s="84">
        <v>115602616.53</v>
      </c>
    </row>
    <row r="34" spans="1:4" ht="15.65" customHeight="1">
      <c r="A34" s="82" t="s">
        <v>509</v>
      </c>
      <c r="B34" s="83">
        <v>5784894.8300000001</v>
      </c>
      <c r="C34" s="83">
        <v>9907042.3300000001</v>
      </c>
      <c r="D34" s="84">
        <v>15691937.16</v>
      </c>
    </row>
    <row r="35" spans="1:4" ht="15.65" customHeight="1">
      <c r="A35" s="82" t="s">
        <v>886</v>
      </c>
      <c r="B35" s="83">
        <v>15326765.32</v>
      </c>
      <c r="C35" s="83">
        <v>120950177.77</v>
      </c>
      <c r="D35" s="84">
        <v>136276943.09</v>
      </c>
    </row>
    <row r="36" spans="1:4" ht="15.65" customHeight="1">
      <c r="A36" s="82" t="s">
        <v>510</v>
      </c>
      <c r="B36" s="83">
        <v>1280529848.23</v>
      </c>
      <c r="C36" s="83">
        <v>319154950.66000003</v>
      </c>
      <c r="D36" s="84">
        <v>1599684798.8900001</v>
      </c>
    </row>
    <row r="37" spans="1:4" ht="15.65" customHeight="1">
      <c r="A37" s="82" t="s">
        <v>895</v>
      </c>
      <c r="B37" s="83">
        <v>45780461.439999998</v>
      </c>
      <c r="C37" s="83">
        <v>50156311.920000002</v>
      </c>
      <c r="D37" s="84">
        <v>95936773.359999999</v>
      </c>
    </row>
    <row r="38" spans="1:4" ht="15.65" customHeight="1">
      <c r="A38" s="82" t="s">
        <v>893</v>
      </c>
      <c r="B38" s="83">
        <v>1013378633.76</v>
      </c>
      <c r="C38" s="83">
        <v>770479848.53999996</v>
      </c>
      <c r="D38" s="84">
        <v>1783858482.3</v>
      </c>
    </row>
    <row r="39" spans="1:4" ht="15.65" customHeight="1">
      <c r="A39" s="82" t="s">
        <v>887</v>
      </c>
      <c r="B39" s="83">
        <v>984180110.21000004</v>
      </c>
      <c r="C39" s="83">
        <v>19355042.050000001</v>
      </c>
      <c r="D39" s="84">
        <v>1003535152.26</v>
      </c>
    </row>
    <row r="40" spans="1:4" ht="15.65" customHeight="1">
      <c r="A40" s="82" t="s">
        <v>511</v>
      </c>
      <c r="B40" s="83">
        <v>1417975942.6600001</v>
      </c>
      <c r="C40" s="83">
        <v>249630320.84</v>
      </c>
      <c r="D40" s="84">
        <v>1667606263.5</v>
      </c>
    </row>
    <row r="41" spans="1:4" ht="15.65" customHeight="1">
      <c r="A41" s="82" t="s">
        <v>739</v>
      </c>
      <c r="B41" s="83">
        <v>102288278.86</v>
      </c>
      <c r="C41" s="83">
        <v>25944006.510000002</v>
      </c>
      <c r="D41" s="84">
        <v>128232285.37</v>
      </c>
    </row>
    <row r="42" spans="1:4" ht="15.65" customHeight="1">
      <c r="A42" s="82" t="s">
        <v>894</v>
      </c>
      <c r="B42" s="83">
        <v>233539056.47</v>
      </c>
      <c r="C42" s="83">
        <v>125493498.27</v>
      </c>
      <c r="D42" s="84">
        <v>359032554.74000001</v>
      </c>
    </row>
    <row r="43" spans="1:4" ht="21" customHeight="1">
      <c r="A43" s="82" t="s">
        <v>512</v>
      </c>
      <c r="B43" s="83">
        <v>3469003.2</v>
      </c>
      <c r="C43" s="83">
        <v>7467368.2999999998</v>
      </c>
      <c r="D43" s="84">
        <v>10936371.5</v>
      </c>
    </row>
    <row r="44" spans="1:4" ht="25.5" customHeight="1">
      <c r="A44" s="82" t="s">
        <v>896</v>
      </c>
      <c r="B44" s="83"/>
      <c r="C44" s="83"/>
      <c r="D44" s="84"/>
    </row>
    <row r="45" spans="1:4" ht="19" customHeight="1">
      <c r="A45" s="85" t="s">
        <v>515</v>
      </c>
      <c r="B45" s="86">
        <v>23598934391.209999</v>
      </c>
      <c r="C45" s="86">
        <v>5761492557.1999998</v>
      </c>
      <c r="D45" s="87">
        <v>29360426948.41</v>
      </c>
    </row>
    <row r="46" spans="1:4" ht="17.25" customHeight="1">
      <c r="A46" s="222" t="s">
        <v>102</v>
      </c>
      <c r="B46" s="222"/>
    </row>
    <row r="48" spans="1:4">
      <c r="A48" s="221" t="s">
        <v>503</v>
      </c>
      <c r="B48" s="220" t="s">
        <v>639</v>
      </c>
      <c r="C48" s="220"/>
      <c r="D48" s="220"/>
    </row>
    <row r="49" spans="1:4">
      <c r="A49" s="221"/>
      <c r="B49" s="143" t="s">
        <v>443</v>
      </c>
      <c r="C49" s="143" t="s">
        <v>444</v>
      </c>
      <c r="D49" s="144" t="s">
        <v>13</v>
      </c>
    </row>
    <row r="50" spans="1:4" ht="15.65" customHeight="1">
      <c r="A50" s="82" t="s">
        <v>505</v>
      </c>
      <c r="B50" s="83">
        <v>102075314024.50999</v>
      </c>
      <c r="C50" s="83">
        <v>635104290</v>
      </c>
      <c r="D50" s="84">
        <v>102710418314.50999</v>
      </c>
    </row>
    <row r="51" spans="1:4" ht="15.65" customHeight="1">
      <c r="A51" s="82" t="s">
        <v>506</v>
      </c>
      <c r="B51" s="83"/>
      <c r="C51" s="83"/>
      <c r="D51" s="84"/>
    </row>
    <row r="52" spans="1:4" ht="15.65" customHeight="1">
      <c r="A52" s="82" t="s">
        <v>507</v>
      </c>
      <c r="B52" s="83"/>
      <c r="C52" s="83"/>
      <c r="D52" s="84"/>
    </row>
    <row r="53" spans="1:4" ht="15.65" customHeight="1">
      <c r="A53" s="82" t="s">
        <v>508</v>
      </c>
      <c r="B53" s="83"/>
      <c r="C53" s="83"/>
      <c r="D53" s="84"/>
    </row>
    <row r="54" spans="1:4" ht="15.65" customHeight="1">
      <c r="A54" s="82" t="s">
        <v>509</v>
      </c>
      <c r="B54" s="83"/>
      <c r="C54" s="83"/>
      <c r="D54" s="84"/>
    </row>
    <row r="55" spans="1:4" ht="15.65" customHeight="1">
      <c r="A55" s="82" t="s">
        <v>886</v>
      </c>
      <c r="B55" s="83"/>
      <c r="C55" s="83"/>
      <c r="D55" s="84"/>
    </row>
    <row r="56" spans="1:4" ht="15.65" customHeight="1">
      <c r="A56" s="82" t="s">
        <v>510</v>
      </c>
      <c r="B56" s="83">
        <v>8900700.1400000006</v>
      </c>
      <c r="C56" s="83">
        <v>0</v>
      </c>
      <c r="D56" s="84">
        <v>8900700.1400000006</v>
      </c>
    </row>
    <row r="57" spans="1:4" ht="15.65" customHeight="1">
      <c r="A57" s="82" t="s">
        <v>895</v>
      </c>
      <c r="B57" s="83">
        <v>599398.12</v>
      </c>
      <c r="C57" s="83">
        <v>0</v>
      </c>
      <c r="D57" s="84">
        <v>599398.12</v>
      </c>
    </row>
    <row r="58" spans="1:4" ht="15.65" customHeight="1">
      <c r="A58" s="82" t="s">
        <v>893</v>
      </c>
      <c r="B58" s="83"/>
      <c r="C58" s="83"/>
      <c r="D58" s="84"/>
    </row>
    <row r="59" spans="1:4" ht="15.65" customHeight="1">
      <c r="A59" s="82" t="s">
        <v>887</v>
      </c>
      <c r="B59" s="83">
        <v>1908672.38</v>
      </c>
      <c r="C59" s="83">
        <v>0</v>
      </c>
      <c r="D59" s="84">
        <v>1908672.38</v>
      </c>
    </row>
    <row r="60" spans="1:4" ht="15.65" customHeight="1">
      <c r="A60" s="82" t="s">
        <v>511</v>
      </c>
      <c r="B60" s="83"/>
      <c r="C60" s="83"/>
      <c r="D60" s="84"/>
    </row>
    <row r="61" spans="1:4" ht="15.65" customHeight="1">
      <c r="A61" s="82" t="s">
        <v>739</v>
      </c>
      <c r="B61" s="83"/>
      <c r="C61" s="83"/>
      <c r="D61" s="84"/>
    </row>
    <row r="62" spans="1:4" ht="15.65" customHeight="1">
      <c r="A62" s="82" t="s">
        <v>894</v>
      </c>
      <c r="B62" s="83">
        <v>16484317.75</v>
      </c>
      <c r="C62" s="83">
        <v>0</v>
      </c>
      <c r="D62" s="84">
        <v>16484317.75</v>
      </c>
    </row>
    <row r="63" spans="1:4" ht="23.25" customHeight="1">
      <c r="A63" s="82" t="s">
        <v>512</v>
      </c>
      <c r="B63" s="83"/>
      <c r="C63" s="83"/>
      <c r="D63" s="84"/>
    </row>
    <row r="64" spans="1:4" ht="19.5" customHeight="1">
      <c r="A64" s="82" t="s">
        <v>896</v>
      </c>
      <c r="B64" s="83"/>
      <c r="C64" s="83"/>
      <c r="D64" s="84"/>
    </row>
    <row r="65" spans="1:7" ht="23.25" customHeight="1">
      <c r="A65" s="85" t="s">
        <v>640</v>
      </c>
      <c r="B65" s="86">
        <v>102103207112.89999</v>
      </c>
      <c r="C65" s="86">
        <v>635104290</v>
      </c>
      <c r="D65" s="87">
        <v>102738311402.89999</v>
      </c>
    </row>
    <row r="66" spans="1:7" ht="13">
      <c r="A66" s="222" t="s">
        <v>62</v>
      </c>
      <c r="B66" s="222"/>
    </row>
    <row r="68" spans="1:7">
      <c r="A68" s="221" t="s">
        <v>503</v>
      </c>
      <c r="B68" s="220" t="s">
        <v>62</v>
      </c>
      <c r="C68" s="220"/>
      <c r="D68" s="220"/>
    </row>
    <row r="69" spans="1:7">
      <c r="A69" s="221"/>
      <c r="B69" s="143" t="s">
        <v>443</v>
      </c>
      <c r="C69" s="143" t="s">
        <v>444</v>
      </c>
      <c r="D69" s="144" t="s">
        <v>13</v>
      </c>
    </row>
    <row r="70" spans="1:7" ht="15.65" customHeight="1">
      <c r="A70" s="82" t="s">
        <v>505</v>
      </c>
      <c r="B70" s="83">
        <v>263646838502.42001</v>
      </c>
      <c r="C70" s="83">
        <v>5805044759.1899996</v>
      </c>
      <c r="D70" s="84">
        <v>269451883261.60999</v>
      </c>
    </row>
    <row r="71" spans="1:7" ht="15.65" customHeight="1">
      <c r="A71" s="82" t="s">
        <v>506</v>
      </c>
      <c r="B71" s="83">
        <v>2696349173.8800001</v>
      </c>
      <c r="C71" s="83">
        <v>566973781.02999997</v>
      </c>
      <c r="D71" s="84">
        <v>3263322954.9099998</v>
      </c>
      <c r="G71" s="166"/>
    </row>
    <row r="72" spans="1:7" ht="15.65" customHeight="1">
      <c r="A72" s="82" t="s">
        <v>507</v>
      </c>
      <c r="B72" s="83">
        <v>71844252513.070007</v>
      </c>
      <c r="C72" s="83">
        <v>3963760985.2199998</v>
      </c>
      <c r="D72" s="84">
        <v>75808013498.289993</v>
      </c>
    </row>
    <row r="73" spans="1:7" ht="15.65" customHeight="1">
      <c r="A73" s="82" t="s">
        <v>508</v>
      </c>
      <c r="B73" s="83">
        <v>3414545371.0900002</v>
      </c>
      <c r="C73" s="83">
        <v>205716352.77000001</v>
      </c>
      <c r="D73" s="84">
        <v>3620261723.8600001</v>
      </c>
    </row>
    <row r="74" spans="1:7" ht="15.65" customHeight="1">
      <c r="A74" s="82" t="s">
        <v>509</v>
      </c>
      <c r="B74" s="83">
        <v>1981470130.4000001</v>
      </c>
      <c r="C74" s="83">
        <v>322081529.27999997</v>
      </c>
      <c r="D74" s="84">
        <v>2303551659.6799998</v>
      </c>
    </row>
    <row r="75" spans="1:7" ht="15.65" customHeight="1">
      <c r="A75" s="82" t="s">
        <v>886</v>
      </c>
      <c r="B75" s="83">
        <v>23636500499.599998</v>
      </c>
      <c r="C75" s="83">
        <v>570177119.96000004</v>
      </c>
      <c r="D75" s="84">
        <v>24206677619.560001</v>
      </c>
    </row>
    <row r="76" spans="1:7" ht="15.65" customHeight="1">
      <c r="A76" s="82" t="s">
        <v>510</v>
      </c>
      <c r="B76" s="83">
        <v>15215328654.530001</v>
      </c>
      <c r="C76" s="83">
        <v>1084206995.05</v>
      </c>
      <c r="D76" s="84">
        <v>16299535649.58</v>
      </c>
    </row>
    <row r="77" spans="1:7" ht="15.65" customHeight="1">
      <c r="A77" s="82" t="s">
        <v>895</v>
      </c>
      <c r="B77" s="83">
        <v>253047983.52000001</v>
      </c>
      <c r="C77" s="83">
        <v>60892767.469999999</v>
      </c>
      <c r="D77" s="84">
        <v>313940750.99000001</v>
      </c>
    </row>
    <row r="78" spans="1:7" ht="15.65" customHeight="1">
      <c r="A78" s="82" t="s">
        <v>893</v>
      </c>
      <c r="B78" s="83">
        <v>4281240720.3899899</v>
      </c>
      <c r="C78" s="83">
        <v>1186369851.1600001</v>
      </c>
      <c r="D78" s="84">
        <v>5467610571.5499897</v>
      </c>
    </row>
    <row r="79" spans="1:7" ht="15.65" customHeight="1">
      <c r="A79" s="82" t="s">
        <v>887</v>
      </c>
      <c r="B79" s="83">
        <v>2018644334.4000001</v>
      </c>
      <c r="C79" s="83">
        <v>21376663.41</v>
      </c>
      <c r="D79" s="84">
        <v>2040020997.8099999</v>
      </c>
    </row>
    <row r="80" spans="1:7" ht="15.65" customHeight="1">
      <c r="A80" s="82" t="s">
        <v>511</v>
      </c>
      <c r="B80" s="83">
        <v>10757145254.18</v>
      </c>
      <c r="C80" s="83">
        <v>444154725.67000002</v>
      </c>
      <c r="D80" s="84">
        <v>11201299979.85</v>
      </c>
    </row>
    <row r="81" spans="1:4" ht="15.65" customHeight="1">
      <c r="A81" s="82" t="s">
        <v>739</v>
      </c>
      <c r="B81" s="83">
        <v>398550045.94999999</v>
      </c>
      <c r="C81" s="83">
        <v>41488930.640000001</v>
      </c>
      <c r="D81" s="84">
        <v>440038976.58999997</v>
      </c>
    </row>
    <row r="82" spans="1:4" ht="15.65" customHeight="1">
      <c r="A82" s="82" t="s">
        <v>894</v>
      </c>
      <c r="B82" s="83">
        <v>995991406.88999999</v>
      </c>
      <c r="C82" s="83">
        <v>746118125.92999995</v>
      </c>
      <c r="D82" s="84">
        <v>1742109532.8199999</v>
      </c>
    </row>
    <row r="83" spans="1:4" ht="21" customHeight="1">
      <c r="A83" s="82" t="s">
        <v>512</v>
      </c>
      <c r="B83" s="83">
        <v>3913078826.8699999</v>
      </c>
      <c r="C83" s="83">
        <v>63541358.049999997</v>
      </c>
      <c r="D83" s="84">
        <v>3976620184.9200001</v>
      </c>
    </row>
    <row r="84" spans="1:4" ht="27.75" customHeight="1">
      <c r="A84" s="82" t="s">
        <v>896</v>
      </c>
      <c r="B84" s="83">
        <v>20350437.32</v>
      </c>
      <c r="C84" s="83">
        <v>0</v>
      </c>
      <c r="D84" s="84">
        <v>20350437.32</v>
      </c>
    </row>
    <row r="85" spans="1:4" ht="19" customHeight="1">
      <c r="A85" s="85" t="s">
        <v>62</v>
      </c>
      <c r="B85" s="86">
        <v>405073333854.51001</v>
      </c>
      <c r="C85" s="86">
        <v>15081903944.83</v>
      </c>
      <c r="D85" s="87">
        <v>420155237799.34003</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zoomScale="70" zoomScaleNormal="70" workbookViewId="0">
      <selection activeCell="H6" sqref="H6"/>
    </sheetView>
  </sheetViews>
  <sheetFormatPr defaultColWidth="9.1796875" defaultRowHeight="12.5"/>
  <cols>
    <col min="1" max="1" width="70.1796875" style="78" customWidth="1"/>
    <col min="2" max="2" width="17.81640625" style="78" customWidth="1"/>
    <col min="3" max="3" width="17.26953125" style="78" customWidth="1"/>
    <col min="4" max="4" width="16.81640625" style="78" customWidth="1"/>
    <col min="5" max="16384" width="9.1796875" style="78"/>
  </cols>
  <sheetData>
    <row r="1" spans="1:4" s="88" customFormat="1" ht="17.25" customHeight="1">
      <c r="A1" s="223" t="s">
        <v>226</v>
      </c>
      <c r="B1" s="223"/>
      <c r="C1" s="223"/>
      <c r="D1" s="223"/>
    </row>
    <row r="2" spans="1:4" s="88" customFormat="1" ht="15.75" customHeight="1">
      <c r="A2" s="224"/>
      <c r="B2" s="224"/>
      <c r="C2" s="224"/>
      <c r="D2" s="224"/>
    </row>
    <row r="3" spans="1:4" s="88" customFormat="1" ht="15.75" customHeight="1">
      <c r="B3" s="95" t="s">
        <v>907</v>
      </c>
      <c r="C3" s="95"/>
      <c r="D3" s="95"/>
    </row>
    <row r="4" spans="1:4" s="88" customFormat="1" ht="11.5">
      <c r="A4" s="96"/>
      <c r="B4" s="96"/>
      <c r="C4" s="96"/>
      <c r="D4" s="96"/>
    </row>
    <row r="5" spans="1:4" ht="23.15" customHeight="1">
      <c r="A5" s="198" t="s">
        <v>502</v>
      </c>
      <c r="B5" s="145" t="s">
        <v>443</v>
      </c>
      <c r="C5" s="145" t="s">
        <v>444</v>
      </c>
      <c r="D5" s="146" t="s">
        <v>13</v>
      </c>
    </row>
    <row r="6" spans="1:4" ht="23.15" customHeight="1">
      <c r="A6" s="152" t="s">
        <v>644</v>
      </c>
      <c r="B6" s="134">
        <v>44473967110.019997</v>
      </c>
      <c r="C6" s="134">
        <v>493939605.66000003</v>
      </c>
      <c r="D6" s="135">
        <v>44967906715.68</v>
      </c>
    </row>
    <row r="7" spans="1:4" ht="23.15" customHeight="1">
      <c r="A7" s="82" t="s">
        <v>645</v>
      </c>
      <c r="B7" s="83">
        <v>29396618320.900002</v>
      </c>
      <c r="C7" s="83">
        <v>387847867.24000001</v>
      </c>
      <c r="D7" s="136">
        <v>29784466188.139999</v>
      </c>
    </row>
    <row r="8" spans="1:4" ht="23.15" customHeight="1">
      <c r="A8" s="82" t="s">
        <v>646</v>
      </c>
      <c r="B8" s="83">
        <v>195182845.59999999</v>
      </c>
      <c r="C8" s="83">
        <v>76332142.980000004</v>
      </c>
      <c r="D8" s="136">
        <v>271514988.57999998</v>
      </c>
    </row>
    <row r="9" spans="1:4" ht="23.15" customHeight="1">
      <c r="A9" s="82" t="s">
        <v>647</v>
      </c>
      <c r="B9" s="83">
        <v>14490379050.049999</v>
      </c>
      <c r="C9" s="83">
        <v>29598527.280000001</v>
      </c>
      <c r="D9" s="136">
        <v>14519977577.33</v>
      </c>
    </row>
    <row r="10" spans="1:4" ht="23.15" customHeight="1">
      <c r="A10" s="82" t="s">
        <v>648</v>
      </c>
      <c r="B10" s="83">
        <v>391786893.47000003</v>
      </c>
      <c r="C10" s="83">
        <v>161068.16</v>
      </c>
      <c r="D10" s="136">
        <v>391947961.63</v>
      </c>
    </row>
    <row r="11" spans="1:4" ht="23.15" customHeight="1">
      <c r="A11" s="152" t="s">
        <v>649</v>
      </c>
      <c r="B11" s="134">
        <v>4089019524.8800001</v>
      </c>
      <c r="C11" s="134">
        <v>689153436.63</v>
      </c>
      <c r="D11" s="135">
        <v>4778172961.5100002</v>
      </c>
    </row>
    <row r="12" spans="1:4" ht="23.15" customHeight="1">
      <c r="A12" s="82" t="s">
        <v>650</v>
      </c>
      <c r="B12" s="83">
        <v>764711414.69000006</v>
      </c>
      <c r="C12" s="83">
        <v>84911071.170000002</v>
      </c>
      <c r="D12" s="136">
        <v>849622485.85999894</v>
      </c>
    </row>
    <row r="13" spans="1:4" ht="23.15" customHeight="1">
      <c r="A13" s="82" t="s">
        <v>651</v>
      </c>
      <c r="B13" s="83">
        <v>3324308110.1900001</v>
      </c>
      <c r="C13" s="83">
        <v>604242365.46000004</v>
      </c>
      <c r="D13" s="136">
        <v>3928550475.6500001</v>
      </c>
    </row>
    <row r="14" spans="1:4" ht="23.15" customHeight="1">
      <c r="A14" s="152" t="s">
        <v>652</v>
      </c>
      <c r="B14" s="134">
        <v>2459519294.7199998</v>
      </c>
      <c r="C14" s="134">
        <v>7812887.75</v>
      </c>
      <c r="D14" s="135">
        <v>2467332182.4699998</v>
      </c>
    </row>
    <row r="15" spans="1:4" ht="23.15" customHeight="1">
      <c r="A15" s="82" t="s">
        <v>653</v>
      </c>
      <c r="B15" s="83">
        <v>2459519294.7199998</v>
      </c>
      <c r="C15" s="83">
        <v>7812887.75</v>
      </c>
      <c r="D15" s="136">
        <v>2467332182.4699998</v>
      </c>
    </row>
    <row r="16" spans="1:4" ht="23.15" customHeight="1">
      <c r="A16" s="152" t="s">
        <v>654</v>
      </c>
      <c r="B16" s="134">
        <v>129510814862.67999</v>
      </c>
      <c r="C16" s="134">
        <v>5278396553.1099997</v>
      </c>
      <c r="D16" s="135">
        <v>134789211415.78999</v>
      </c>
    </row>
    <row r="17" spans="1:4" ht="23.15" customHeight="1">
      <c r="A17" s="151" t="s">
        <v>655</v>
      </c>
      <c r="B17" s="137">
        <v>4916490947.5600004</v>
      </c>
      <c r="C17" s="137">
        <v>119752751.5</v>
      </c>
      <c r="D17" s="84">
        <v>5036243699.0600004</v>
      </c>
    </row>
    <row r="18" spans="1:4" ht="23.15" customHeight="1">
      <c r="A18" s="153" t="s">
        <v>656</v>
      </c>
      <c r="B18" s="138">
        <v>3382386795.2199998</v>
      </c>
      <c r="C18" s="138">
        <v>109376306.34</v>
      </c>
      <c r="D18" s="139">
        <v>3491763101.5599999</v>
      </c>
    </row>
    <row r="19" spans="1:4" ht="23.15" customHeight="1">
      <c r="A19" s="153" t="s">
        <v>657</v>
      </c>
      <c r="B19" s="138">
        <v>713103797.95000005</v>
      </c>
      <c r="C19" s="138">
        <v>7611728.3700000001</v>
      </c>
      <c r="D19" s="139">
        <v>720715526.32000005</v>
      </c>
    </row>
    <row r="20" spans="1:4" ht="23.15" customHeight="1">
      <c r="A20" s="153" t="s">
        <v>658</v>
      </c>
      <c r="B20" s="138">
        <v>581556274.25</v>
      </c>
      <c r="C20" s="138">
        <v>1747753.93</v>
      </c>
      <c r="D20" s="139">
        <v>583304028.17999995</v>
      </c>
    </row>
    <row r="21" spans="1:4" ht="23.15" customHeight="1">
      <c r="A21" s="153" t="s">
        <v>659</v>
      </c>
      <c r="B21" s="138">
        <v>239444080.13999999</v>
      </c>
      <c r="C21" s="138">
        <v>1016962.86</v>
      </c>
      <c r="D21" s="139">
        <v>240461043</v>
      </c>
    </row>
    <row r="22" spans="1:4" ht="23.15" customHeight="1">
      <c r="A22" s="151" t="s">
        <v>660</v>
      </c>
      <c r="B22" s="137">
        <v>53892131003.419998</v>
      </c>
      <c r="C22" s="137">
        <v>2618686466.8800001</v>
      </c>
      <c r="D22" s="84">
        <v>56510817470.300003</v>
      </c>
    </row>
    <row r="23" spans="1:4" ht="23.15" customHeight="1">
      <c r="A23" s="153" t="s">
        <v>661</v>
      </c>
      <c r="B23" s="138">
        <v>43330550708.739998</v>
      </c>
      <c r="C23" s="138">
        <v>2216224555.6300001</v>
      </c>
      <c r="D23" s="139">
        <v>45546775264.370003</v>
      </c>
    </row>
    <row r="24" spans="1:4" ht="23.15" customHeight="1">
      <c r="A24" s="153" t="s">
        <v>662</v>
      </c>
      <c r="B24" s="138">
        <v>3385765183.9400001</v>
      </c>
      <c r="C24" s="138">
        <v>219048430.11000001</v>
      </c>
      <c r="D24" s="139">
        <v>3604813614.0500002</v>
      </c>
    </row>
    <row r="25" spans="1:4" ht="23.15" customHeight="1">
      <c r="A25" s="153" t="s">
        <v>663</v>
      </c>
      <c r="B25" s="138">
        <v>79859824.530000001</v>
      </c>
      <c r="C25" s="138">
        <v>1264323.48</v>
      </c>
      <c r="D25" s="139">
        <v>81124148.010000005</v>
      </c>
    </row>
    <row r="26" spans="1:4" ht="23.15" customHeight="1">
      <c r="A26" s="153" t="s">
        <v>664</v>
      </c>
      <c r="B26" s="138">
        <v>33922279.579999998</v>
      </c>
      <c r="C26" s="138">
        <v>1317279.6200000001</v>
      </c>
      <c r="D26" s="139">
        <v>35239559.200000003</v>
      </c>
    </row>
    <row r="27" spans="1:4" ht="23.15" customHeight="1">
      <c r="A27" s="153" t="s">
        <v>665</v>
      </c>
      <c r="B27" s="138">
        <v>1167404654.9000001</v>
      </c>
      <c r="C27" s="138">
        <v>5982832.4500000002</v>
      </c>
      <c r="D27" s="139">
        <v>1173387487.3499999</v>
      </c>
    </row>
    <row r="28" spans="1:4" ht="23.15" customHeight="1">
      <c r="A28" s="153" t="s">
        <v>666</v>
      </c>
      <c r="B28" s="138">
        <v>5894628351.7299995</v>
      </c>
      <c r="C28" s="138">
        <v>174849045.59</v>
      </c>
      <c r="D28" s="139">
        <v>6069477397.3199997</v>
      </c>
    </row>
    <row r="29" spans="1:4" ht="23.15" customHeight="1">
      <c r="A29" s="151" t="s">
        <v>667</v>
      </c>
      <c r="B29" s="137">
        <v>70702192911.699997</v>
      </c>
      <c r="C29" s="137">
        <v>2539957334.73</v>
      </c>
      <c r="D29" s="84">
        <v>73242150246.429993</v>
      </c>
    </row>
    <row r="30" spans="1:4" ht="23.15" customHeight="1">
      <c r="A30" s="152" t="s">
        <v>668</v>
      </c>
      <c r="B30" s="134">
        <v>15072167187.299999</v>
      </c>
      <c r="C30" s="134">
        <v>1006233751.86</v>
      </c>
      <c r="D30" s="135">
        <v>16078400939.16</v>
      </c>
    </row>
    <row r="31" spans="1:4" ht="23.15" customHeight="1">
      <c r="A31" s="82" t="s">
        <v>669</v>
      </c>
      <c r="B31" s="83">
        <v>9560862079.3500004</v>
      </c>
      <c r="C31" s="83">
        <v>334803234.95999998</v>
      </c>
      <c r="D31" s="136">
        <v>9895665314.3099995</v>
      </c>
    </row>
    <row r="32" spans="1:4" ht="23.15" customHeight="1">
      <c r="A32" s="82" t="s">
        <v>670</v>
      </c>
      <c r="B32" s="83">
        <v>3329057545.8800001</v>
      </c>
      <c r="C32" s="83">
        <v>194037847.13</v>
      </c>
      <c r="D32" s="136">
        <v>3523095393.0100002</v>
      </c>
    </row>
    <row r="33" spans="1:4" ht="23.15" customHeight="1">
      <c r="A33" s="82" t="s">
        <v>671</v>
      </c>
      <c r="B33" s="83">
        <v>2182247562.0700002</v>
      </c>
      <c r="C33" s="83">
        <v>477392669.76999998</v>
      </c>
      <c r="D33" s="136">
        <v>2659640231.8400002</v>
      </c>
    </row>
    <row r="34" spans="1:4" ht="23.15" customHeight="1">
      <c r="A34" s="152" t="s">
        <v>672</v>
      </c>
      <c r="B34" s="134">
        <v>2010787952.49</v>
      </c>
      <c r="C34" s="134">
        <v>1145658524.79</v>
      </c>
      <c r="D34" s="135">
        <v>3156446477.2800002</v>
      </c>
    </row>
    <row r="35" spans="1:4" ht="23.15" customHeight="1">
      <c r="A35" s="82" t="s">
        <v>673</v>
      </c>
      <c r="B35" s="83">
        <v>973174755.04999995</v>
      </c>
      <c r="C35" s="83">
        <v>325217141.69999999</v>
      </c>
      <c r="D35" s="136">
        <v>1298391896.75</v>
      </c>
    </row>
    <row r="36" spans="1:4" ht="23.15" customHeight="1">
      <c r="A36" s="82" t="s">
        <v>674</v>
      </c>
      <c r="B36" s="83">
        <v>1037613197.4400001</v>
      </c>
      <c r="C36" s="83">
        <v>820441383.09000003</v>
      </c>
      <c r="D36" s="136">
        <v>1858054580.53</v>
      </c>
    </row>
    <row r="37" spans="1:4" ht="23.15" customHeight="1">
      <c r="A37" s="152" t="s">
        <v>675</v>
      </c>
      <c r="B37" s="134">
        <v>641420839.41999996</v>
      </c>
      <c r="C37" s="134">
        <v>3531272.88</v>
      </c>
      <c r="D37" s="135">
        <v>644952112.29999995</v>
      </c>
    </row>
    <row r="38" spans="1:4" ht="23.15" customHeight="1">
      <c r="A38" s="82" t="s">
        <v>676</v>
      </c>
      <c r="B38" s="83">
        <v>641420839.41999996</v>
      </c>
      <c r="C38" s="83">
        <v>3531272.88</v>
      </c>
      <c r="D38" s="136">
        <v>644952112.29999995</v>
      </c>
    </row>
    <row r="39" spans="1:4" ht="23.15" customHeight="1">
      <c r="A39" s="152" t="s">
        <v>677</v>
      </c>
      <c r="B39" s="134">
        <v>15013804621.780001</v>
      </c>
      <c r="C39" s="134">
        <v>0</v>
      </c>
      <c r="D39" s="135">
        <v>15013804621.780001</v>
      </c>
    </row>
    <row r="40" spans="1:4" ht="23.15" customHeight="1">
      <c r="A40" s="82" t="s">
        <v>678</v>
      </c>
      <c r="B40" s="83">
        <v>15013804621.780001</v>
      </c>
      <c r="C40" s="83">
        <v>0</v>
      </c>
      <c r="D40" s="136">
        <v>15013804621.780001</v>
      </c>
    </row>
    <row r="41" spans="1:4" ht="23.15" customHeight="1">
      <c r="A41" s="152" t="s">
        <v>679</v>
      </c>
      <c r="B41" s="134">
        <v>28873412928.43</v>
      </c>
      <c r="C41" s="134">
        <v>16113639.01</v>
      </c>
      <c r="D41" s="135">
        <v>28889526567.439999</v>
      </c>
    </row>
    <row r="42" spans="1:4" ht="23.15" customHeight="1">
      <c r="A42" s="82" t="s">
        <v>680</v>
      </c>
      <c r="B42" s="83">
        <v>28873412928.43</v>
      </c>
      <c r="C42" s="83">
        <v>16113639.01</v>
      </c>
      <c r="D42" s="136">
        <v>28889526567.439999</v>
      </c>
    </row>
    <row r="43" spans="1:4" ht="23.15" customHeight="1">
      <c r="A43" s="152" t="s">
        <v>681</v>
      </c>
      <c r="B43" s="134">
        <v>36499446081.580002</v>
      </c>
      <c r="C43" s="134">
        <v>12594150.75</v>
      </c>
      <c r="D43" s="135">
        <v>36512040232.330002</v>
      </c>
    </row>
    <row r="44" spans="1:4" ht="23.15" customHeight="1">
      <c r="A44" s="82" t="s">
        <v>682</v>
      </c>
      <c r="B44" s="83">
        <v>34079276623.48</v>
      </c>
      <c r="C44" s="83">
        <v>633873.05000000005</v>
      </c>
      <c r="D44" s="136">
        <v>34079910496.529999</v>
      </c>
    </row>
    <row r="45" spans="1:4" ht="23.15" customHeight="1">
      <c r="A45" s="82" t="s">
        <v>683</v>
      </c>
      <c r="B45" s="83">
        <v>699913855.99000001</v>
      </c>
      <c r="C45" s="83">
        <v>0</v>
      </c>
      <c r="D45" s="136">
        <v>699913855.99000001</v>
      </c>
    </row>
    <row r="46" spans="1:4" ht="23.15" customHeight="1">
      <c r="A46" s="82" t="s">
        <v>684</v>
      </c>
      <c r="B46" s="83">
        <v>1720255602.1099999</v>
      </c>
      <c r="C46" s="83">
        <v>11960277.699999999</v>
      </c>
      <c r="D46" s="136">
        <v>1732215879.8099999</v>
      </c>
    </row>
    <row r="47" spans="1:4" ht="23.15" customHeight="1">
      <c r="A47" s="152" t="s">
        <v>685</v>
      </c>
      <c r="B47" s="134"/>
      <c r="C47" s="134"/>
      <c r="D47" s="135"/>
    </row>
    <row r="48" spans="1:4" ht="23.15" customHeight="1">
      <c r="A48" s="82" t="s">
        <v>686</v>
      </c>
      <c r="B48" s="83"/>
      <c r="C48" s="83"/>
      <c r="D48" s="136"/>
    </row>
    <row r="49" spans="1:4" ht="23.15" customHeight="1">
      <c r="A49" s="82" t="s">
        <v>687</v>
      </c>
      <c r="B49" s="83"/>
      <c r="C49" s="83"/>
      <c r="D49" s="136"/>
    </row>
    <row r="50" spans="1:4" ht="20.149999999999999" customHeight="1">
      <c r="A50" s="152" t="s">
        <v>688</v>
      </c>
      <c r="B50" s="134">
        <v>726831947.10000002</v>
      </c>
      <c r="C50" s="134">
        <v>31873275.190000001</v>
      </c>
      <c r="D50" s="135">
        <v>758705222.28999996</v>
      </c>
    </row>
    <row r="51" spans="1:4" ht="20.149999999999999" customHeight="1">
      <c r="A51" s="82" t="s">
        <v>689</v>
      </c>
      <c r="B51" s="83">
        <v>969629.52</v>
      </c>
      <c r="C51" s="83">
        <v>2911.94</v>
      </c>
      <c r="D51" s="136">
        <v>972541.46</v>
      </c>
    </row>
    <row r="52" spans="1:4" ht="20.149999999999999" customHeight="1">
      <c r="A52" s="82" t="s">
        <v>690</v>
      </c>
      <c r="B52" s="83">
        <v>725862317.58000004</v>
      </c>
      <c r="C52" s="83">
        <v>31870363.25</v>
      </c>
      <c r="D52" s="136">
        <v>757732680.83000004</v>
      </c>
    </row>
    <row r="53" spans="1:4" ht="20.149999999999999" customHeight="1">
      <c r="A53" s="152" t="s">
        <v>691</v>
      </c>
      <c r="B53" s="134">
        <v>1766018085.48</v>
      </c>
      <c r="C53" s="134">
        <v>766873382.75999999</v>
      </c>
      <c r="D53" s="135">
        <v>2532891468.2399998</v>
      </c>
    </row>
    <row r="54" spans="1:4" ht="20.149999999999999" customHeight="1">
      <c r="A54" s="82" t="s">
        <v>692</v>
      </c>
      <c r="B54" s="83">
        <v>1766018085.48</v>
      </c>
      <c r="C54" s="83">
        <v>766873382.75999999</v>
      </c>
      <c r="D54" s="136">
        <v>2532891468.2399998</v>
      </c>
    </row>
    <row r="55" spans="1:4" ht="20.149999999999999" customHeight="1">
      <c r="A55" s="82" t="s">
        <v>693</v>
      </c>
      <c r="B55" s="83">
        <v>0</v>
      </c>
      <c r="C55" s="83">
        <v>0</v>
      </c>
      <c r="D55" s="136">
        <v>0</v>
      </c>
    </row>
    <row r="56" spans="1:4" ht="20.149999999999999" customHeight="1">
      <c r="A56" s="152" t="s">
        <v>694</v>
      </c>
      <c r="B56" s="134">
        <v>9419618224.5100002</v>
      </c>
      <c r="C56" s="134">
        <v>3296497484.7199998</v>
      </c>
      <c r="D56" s="135">
        <v>12716115709.23</v>
      </c>
    </row>
    <row r="57" spans="1:4" ht="20.149999999999999" customHeight="1">
      <c r="A57" s="151" t="s">
        <v>655</v>
      </c>
      <c r="B57" s="137">
        <v>7343543732.7700005</v>
      </c>
      <c r="C57" s="137">
        <v>2307579468.2800002</v>
      </c>
      <c r="D57" s="84">
        <v>9651123201.0499992</v>
      </c>
    </row>
    <row r="58" spans="1:4" ht="20.149999999999999" customHeight="1">
      <c r="A58" s="153" t="s">
        <v>657</v>
      </c>
      <c r="B58" s="138">
        <v>6513142667.9899998</v>
      </c>
      <c r="C58" s="138">
        <v>2304195789.5599999</v>
      </c>
      <c r="D58" s="139">
        <v>8817338457.5499992</v>
      </c>
    </row>
    <row r="59" spans="1:4" ht="20.149999999999999" customHeight="1">
      <c r="A59" s="153" t="s">
        <v>658</v>
      </c>
      <c r="B59" s="138">
        <v>20465.43</v>
      </c>
      <c r="C59" s="138">
        <v>121410.2</v>
      </c>
      <c r="D59" s="139">
        <v>141875.63</v>
      </c>
    </row>
    <row r="60" spans="1:4" ht="20.149999999999999" customHeight="1">
      <c r="A60" s="153" t="s">
        <v>659</v>
      </c>
      <c r="B60" s="138">
        <v>830380599.35000002</v>
      </c>
      <c r="C60" s="138">
        <v>3262268.52</v>
      </c>
      <c r="D60" s="139">
        <v>833642867.87</v>
      </c>
    </row>
    <row r="61" spans="1:4" ht="20.149999999999999" customHeight="1">
      <c r="A61" s="153" t="s">
        <v>719</v>
      </c>
      <c r="B61" s="138"/>
      <c r="C61" s="138"/>
      <c r="D61" s="139"/>
    </row>
    <row r="62" spans="1:4" ht="20.149999999999999" customHeight="1">
      <c r="A62" s="151" t="s">
        <v>660</v>
      </c>
      <c r="B62" s="137">
        <v>2076074491.74</v>
      </c>
      <c r="C62" s="137">
        <v>988918016.44000006</v>
      </c>
      <c r="D62" s="84">
        <v>3064992508.1799998</v>
      </c>
    </row>
    <row r="63" spans="1:4" ht="20.149999999999999" customHeight="1">
      <c r="A63" s="153" t="s">
        <v>661</v>
      </c>
      <c r="B63" s="138">
        <v>297391029.37</v>
      </c>
      <c r="C63" s="138">
        <v>300847779.83999997</v>
      </c>
      <c r="D63" s="139">
        <v>598238809.21000004</v>
      </c>
    </row>
    <row r="64" spans="1:4" ht="20.149999999999999" customHeight="1">
      <c r="A64" s="153" t="s">
        <v>662</v>
      </c>
      <c r="B64" s="138">
        <v>1679463623.0899999</v>
      </c>
      <c r="C64" s="138">
        <v>605429822.5</v>
      </c>
      <c r="D64" s="139">
        <v>2284893445.5900002</v>
      </c>
    </row>
    <row r="65" spans="1:4" ht="20.149999999999999" customHeight="1">
      <c r="A65" s="153" t="s">
        <v>663</v>
      </c>
      <c r="B65" s="138">
        <v>3140178.71</v>
      </c>
      <c r="C65" s="138">
        <v>3943170.27</v>
      </c>
      <c r="D65" s="139">
        <v>7083348.9800000004</v>
      </c>
    </row>
    <row r="66" spans="1:4" ht="20.149999999999999" customHeight="1">
      <c r="A66" s="153" t="s">
        <v>664</v>
      </c>
      <c r="B66" s="138">
        <v>18903756.050000001</v>
      </c>
      <c r="C66" s="138">
        <v>61943374.75</v>
      </c>
      <c r="D66" s="139">
        <v>80847130.799999997</v>
      </c>
    </row>
    <row r="67" spans="1:4" ht="20.149999999999999" customHeight="1">
      <c r="A67" s="153" t="s">
        <v>695</v>
      </c>
      <c r="B67" s="138">
        <v>77175904.519999996</v>
      </c>
      <c r="C67" s="138">
        <v>16753869.08</v>
      </c>
      <c r="D67" s="139">
        <v>93929773.599999994</v>
      </c>
    </row>
    <row r="68" spans="1:4" ht="20.149999999999999" customHeight="1">
      <c r="A68" s="82" t="s">
        <v>696</v>
      </c>
      <c r="B68" s="83"/>
      <c r="C68" s="83"/>
      <c r="D68" s="136"/>
    </row>
    <row r="69" spans="1:4" ht="20.149999999999999" customHeight="1">
      <c r="A69" s="152" t="s">
        <v>697</v>
      </c>
      <c r="B69" s="134">
        <v>5941867231.3100004</v>
      </c>
      <c r="C69" s="134">
        <v>689161776.02999997</v>
      </c>
      <c r="D69" s="135">
        <v>6631029007.3400002</v>
      </c>
    </row>
    <row r="70" spans="1:4" ht="20.149999999999999" customHeight="1">
      <c r="A70" s="82" t="s">
        <v>698</v>
      </c>
      <c r="B70" s="83">
        <v>2681476604.29</v>
      </c>
      <c r="C70" s="83">
        <v>522266544.19999999</v>
      </c>
      <c r="D70" s="136">
        <v>3203743148.4899998</v>
      </c>
    </row>
    <row r="71" spans="1:4" ht="20.149999999999999" customHeight="1">
      <c r="A71" s="82" t="s">
        <v>699</v>
      </c>
      <c r="B71" s="83">
        <v>3260390627.02</v>
      </c>
      <c r="C71" s="83">
        <v>166895231.83000001</v>
      </c>
      <c r="D71" s="136">
        <v>3427285858.8499999</v>
      </c>
    </row>
    <row r="72" spans="1:4" ht="20.149999999999999" customHeight="1">
      <c r="A72" s="152" t="s">
        <v>700</v>
      </c>
      <c r="B72" s="134">
        <v>84495405.650000006</v>
      </c>
      <c r="C72" s="134">
        <v>12292990.25</v>
      </c>
      <c r="D72" s="135">
        <v>96788395.900000006</v>
      </c>
    </row>
    <row r="73" spans="1:4" ht="20.149999999999999" customHeight="1">
      <c r="A73" s="82" t="s">
        <v>701</v>
      </c>
      <c r="B73" s="83">
        <v>84495405.650000006</v>
      </c>
      <c r="C73" s="83">
        <v>12292990.25</v>
      </c>
      <c r="D73" s="136">
        <v>96788395.900000006</v>
      </c>
    </row>
    <row r="74" spans="1:4" ht="20.149999999999999" customHeight="1">
      <c r="A74" s="152" t="s">
        <v>702</v>
      </c>
      <c r="B74" s="134">
        <v>291003921.88</v>
      </c>
      <c r="C74" s="134">
        <v>101571841.61</v>
      </c>
      <c r="D74" s="135">
        <v>392575763.49000001</v>
      </c>
    </row>
    <row r="75" spans="1:4" ht="20.149999999999999" customHeight="1">
      <c r="A75" s="82" t="s">
        <v>703</v>
      </c>
      <c r="B75" s="83">
        <v>291003921.88</v>
      </c>
      <c r="C75" s="83">
        <v>101571841.61</v>
      </c>
      <c r="D75" s="136">
        <v>392575763.49000001</v>
      </c>
    </row>
    <row r="76" spans="1:4" ht="20.149999999999999" customHeight="1">
      <c r="A76" s="152" t="s">
        <v>704</v>
      </c>
      <c r="B76" s="134">
        <v>3422886848.3800001</v>
      </c>
      <c r="C76" s="134">
        <v>495095081.82999998</v>
      </c>
      <c r="D76" s="135">
        <v>3917981930.21</v>
      </c>
    </row>
    <row r="77" spans="1:4" ht="20.149999999999999" customHeight="1">
      <c r="A77" s="82" t="s">
        <v>705</v>
      </c>
      <c r="B77" s="83">
        <v>3223794006.2199998</v>
      </c>
      <c r="C77" s="83">
        <v>84581</v>
      </c>
      <c r="D77" s="136">
        <v>3223878587.2199998</v>
      </c>
    </row>
    <row r="78" spans="1:4" ht="20.149999999999999" customHeight="1">
      <c r="A78" s="82" t="s">
        <v>706</v>
      </c>
      <c r="B78" s="83">
        <v>11169895.039999999</v>
      </c>
      <c r="C78" s="83">
        <v>0</v>
      </c>
      <c r="D78" s="136">
        <v>11169895.039999999</v>
      </c>
    </row>
    <row r="79" spans="1:4" ht="20.149999999999999" customHeight="1">
      <c r="A79" s="82" t="s">
        <v>701</v>
      </c>
      <c r="B79" s="83">
        <v>0</v>
      </c>
      <c r="C79" s="83">
        <v>309619618.31999999</v>
      </c>
      <c r="D79" s="136">
        <v>309619618.31999999</v>
      </c>
    </row>
    <row r="80" spans="1:4" ht="20.149999999999999" customHeight="1">
      <c r="A80" s="82" t="s">
        <v>671</v>
      </c>
      <c r="B80" s="83">
        <v>187922947.12</v>
      </c>
      <c r="C80" s="83">
        <v>185390882.50999999</v>
      </c>
      <c r="D80" s="136">
        <v>373313829.63</v>
      </c>
    </row>
    <row r="81" spans="1:4" ht="20.149999999999999" customHeight="1">
      <c r="A81" s="152" t="s">
        <v>707</v>
      </c>
      <c r="B81" s="134">
        <v>2673044674</v>
      </c>
      <c r="C81" s="134">
        <v>400000000</v>
      </c>
      <c r="D81" s="135">
        <v>3073044674</v>
      </c>
    </row>
    <row r="82" spans="1:4" ht="20.149999999999999" customHeight="1">
      <c r="A82" s="82" t="s">
        <v>708</v>
      </c>
      <c r="B82" s="83">
        <v>0</v>
      </c>
      <c r="C82" s="83">
        <v>0</v>
      </c>
      <c r="D82" s="136">
        <v>0</v>
      </c>
    </row>
    <row r="83" spans="1:4" ht="20.149999999999999" customHeight="1">
      <c r="A83" s="82" t="s">
        <v>709</v>
      </c>
      <c r="B83" s="83"/>
      <c r="C83" s="83"/>
      <c r="D83" s="136"/>
    </row>
    <row r="84" spans="1:4" ht="20.149999999999999" customHeight="1">
      <c r="A84" s="82" t="s">
        <v>710</v>
      </c>
      <c r="B84" s="83">
        <v>2400000000</v>
      </c>
      <c r="C84" s="83">
        <v>0</v>
      </c>
      <c r="D84" s="136">
        <v>2400000000</v>
      </c>
    </row>
    <row r="85" spans="1:4" ht="20.149999999999999" customHeight="1">
      <c r="A85" s="82" t="s">
        <v>711</v>
      </c>
      <c r="B85" s="83">
        <v>273044674</v>
      </c>
      <c r="C85" s="83">
        <v>400000000</v>
      </c>
      <c r="D85" s="136">
        <v>673044674</v>
      </c>
    </row>
    <row r="86" spans="1:4" ht="20.149999999999999" customHeight="1">
      <c r="A86" s="82" t="s">
        <v>712</v>
      </c>
      <c r="B86" s="83">
        <v>0</v>
      </c>
      <c r="C86" s="83">
        <v>0</v>
      </c>
      <c r="D86" s="136">
        <v>0</v>
      </c>
    </row>
    <row r="87" spans="1:4" ht="20.149999999999999" customHeight="1">
      <c r="A87" s="152" t="s">
        <v>713</v>
      </c>
      <c r="B87" s="134">
        <v>102103207112.89999</v>
      </c>
      <c r="C87" s="134">
        <v>635104290</v>
      </c>
      <c r="D87" s="135">
        <v>102738311402.89999</v>
      </c>
    </row>
    <row r="88" spans="1:4" ht="20.149999999999999" customHeight="1">
      <c r="A88" s="82" t="s">
        <v>708</v>
      </c>
      <c r="B88" s="83"/>
      <c r="C88" s="83"/>
      <c r="D88" s="136"/>
    </row>
    <row r="89" spans="1:4" ht="20.149999999999999" customHeight="1">
      <c r="A89" s="82" t="s">
        <v>714</v>
      </c>
      <c r="B89" s="83">
        <v>101665668350.92</v>
      </c>
      <c r="C89" s="83">
        <v>635104290</v>
      </c>
      <c r="D89" s="136">
        <v>102300772640.92</v>
      </c>
    </row>
    <row r="90" spans="1:4" ht="20.149999999999999" customHeight="1">
      <c r="A90" s="82" t="s">
        <v>715</v>
      </c>
      <c r="B90" s="83">
        <v>437538761.98000002</v>
      </c>
      <c r="C90" s="83">
        <v>0</v>
      </c>
      <c r="D90" s="136">
        <v>437538761.98000002</v>
      </c>
    </row>
    <row r="91" spans="1:4" ht="20.149999999999999" customHeight="1">
      <c r="A91" s="154" t="s">
        <v>62</v>
      </c>
      <c r="B91" s="86">
        <v>405073333854.51001</v>
      </c>
      <c r="C91" s="86">
        <v>15081903944.83</v>
      </c>
      <c r="D91" s="87">
        <v>420155237799.34003</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zoomScaleNormal="100" workbookViewId="0">
      <selection activeCell="F5" sqref="F5"/>
    </sheetView>
  </sheetViews>
  <sheetFormatPr defaultColWidth="9.1796875" defaultRowHeight="12.5"/>
  <cols>
    <col min="1" max="1" width="48.453125" style="78" customWidth="1"/>
    <col min="2" max="3" width="18.1796875" style="78" customWidth="1"/>
    <col min="4" max="4" width="17.26953125" style="78" customWidth="1"/>
    <col min="5" max="5" width="4.7265625" style="78" customWidth="1"/>
    <col min="6" max="16384" width="9.1796875" style="78"/>
  </cols>
  <sheetData>
    <row r="1" spans="1:4" s="77" customFormat="1" ht="14.5" customHeight="1">
      <c r="A1" s="223" t="s">
        <v>237</v>
      </c>
      <c r="B1" s="223"/>
      <c r="C1" s="223"/>
      <c r="D1" s="223"/>
    </row>
    <row r="2" spans="1:4" s="77" customFormat="1" ht="15.75" customHeight="1">
      <c r="A2" s="224"/>
      <c r="B2" s="224"/>
      <c r="C2" s="224"/>
      <c r="D2" s="224"/>
    </row>
    <row r="3" spans="1:4" s="77" customFormat="1" ht="18.25" customHeight="1">
      <c r="B3" s="95" t="s">
        <v>907</v>
      </c>
      <c r="C3" s="95"/>
      <c r="D3" s="95"/>
    </row>
    <row r="4" spans="1:4" s="77" customFormat="1" ht="13.5" customHeight="1">
      <c r="A4" s="81"/>
      <c r="B4" s="81"/>
      <c r="C4" s="81"/>
      <c r="D4" s="81"/>
    </row>
    <row r="5" spans="1:4" s="77" customFormat="1" ht="18" customHeight="1"/>
    <row r="6" spans="1:4" s="77" customFormat="1" ht="31" customHeight="1">
      <c r="A6" s="198" t="s">
        <v>442</v>
      </c>
      <c r="B6" s="145" t="s">
        <v>443</v>
      </c>
      <c r="C6" s="145" t="s">
        <v>444</v>
      </c>
      <c r="D6" s="146" t="s">
        <v>13</v>
      </c>
    </row>
    <row r="7" spans="1:4" s="77" customFormat="1" ht="22.9" customHeight="1">
      <c r="A7" s="132" t="s">
        <v>445</v>
      </c>
      <c r="B7" s="83">
        <v>1176323148.3099999</v>
      </c>
      <c r="C7" s="83">
        <v>2325151</v>
      </c>
      <c r="D7" s="84">
        <v>1178648299.3099999</v>
      </c>
    </row>
    <row r="8" spans="1:4" s="77" customFormat="1" ht="22.9" customHeight="1">
      <c r="A8" s="132" t="s">
        <v>446</v>
      </c>
      <c r="B8" s="83">
        <v>332891115.45999998</v>
      </c>
      <c r="C8" s="83">
        <v>30421938.129999999</v>
      </c>
      <c r="D8" s="84">
        <v>363313053.58999997</v>
      </c>
    </row>
    <row r="9" spans="1:4" s="77" customFormat="1" ht="15.4" customHeight="1">
      <c r="A9" s="132" t="s">
        <v>447</v>
      </c>
      <c r="B9" s="83">
        <v>52020132933.480003</v>
      </c>
      <c r="C9" s="83">
        <v>1827431706.8399999</v>
      </c>
      <c r="D9" s="84">
        <v>53847564640.32</v>
      </c>
    </row>
    <row r="10" spans="1:4" s="77" customFormat="1" ht="15.4" customHeight="1">
      <c r="A10" s="132" t="s">
        <v>448</v>
      </c>
      <c r="B10" s="83">
        <v>23349387516.639999</v>
      </c>
      <c r="C10" s="83">
        <v>40694556.840000004</v>
      </c>
      <c r="D10" s="84">
        <v>23390082073.48</v>
      </c>
    </row>
    <row r="11" spans="1:4" s="77" customFormat="1" ht="15.4" customHeight="1">
      <c r="A11" s="132" t="s">
        <v>449</v>
      </c>
      <c r="B11" s="83">
        <v>10213344576.389999</v>
      </c>
      <c r="C11" s="83">
        <v>426964681.75</v>
      </c>
      <c r="D11" s="84">
        <v>10640309258.139999</v>
      </c>
    </row>
    <row r="12" spans="1:4" s="77" customFormat="1" ht="15.4" customHeight="1">
      <c r="A12" s="132" t="s">
        <v>450</v>
      </c>
      <c r="B12" s="83">
        <v>3552950738.8099999</v>
      </c>
      <c r="C12" s="83">
        <v>204635212.02000001</v>
      </c>
      <c r="D12" s="84">
        <v>3757585950.8299999</v>
      </c>
    </row>
    <row r="13" spans="1:4" s="77" customFormat="1" ht="15.4" customHeight="1">
      <c r="A13" s="132" t="s">
        <v>451</v>
      </c>
      <c r="B13" s="83">
        <v>4643817294.3299999</v>
      </c>
      <c r="C13" s="83">
        <v>316802338.16000003</v>
      </c>
      <c r="D13" s="84">
        <v>4960619632.4899998</v>
      </c>
    </row>
    <row r="14" spans="1:4" s="77" customFormat="1" ht="15.4" customHeight="1">
      <c r="A14" s="132" t="s">
        <v>452</v>
      </c>
      <c r="B14" s="83">
        <v>3890589632.3899999</v>
      </c>
      <c r="C14" s="83">
        <v>353820799.79000002</v>
      </c>
      <c r="D14" s="84">
        <v>4244410432.1799998</v>
      </c>
    </row>
    <row r="15" spans="1:4" s="77" customFormat="1" ht="15.4" customHeight="1">
      <c r="A15" s="132" t="s">
        <v>453</v>
      </c>
      <c r="B15" s="83">
        <v>392639873.85000002</v>
      </c>
      <c r="C15" s="83">
        <v>34558884.890000001</v>
      </c>
      <c r="D15" s="84">
        <v>427198758.74000001</v>
      </c>
    </row>
    <row r="16" spans="1:4" s="77" customFormat="1" ht="15.4" customHeight="1">
      <c r="A16" s="132" t="s">
        <v>454</v>
      </c>
      <c r="B16" s="83">
        <v>40909687.450000003</v>
      </c>
      <c r="C16" s="83">
        <v>8824688.2400000002</v>
      </c>
      <c r="D16" s="84">
        <v>49734375.689999998</v>
      </c>
    </row>
    <row r="17" spans="1:4" s="77" customFormat="1" ht="15.4" customHeight="1">
      <c r="A17" s="132" t="s">
        <v>455</v>
      </c>
      <c r="B17" s="83">
        <v>12468072634.59</v>
      </c>
      <c r="C17" s="83">
        <v>493687070.38999999</v>
      </c>
      <c r="D17" s="84">
        <v>12961759704.98</v>
      </c>
    </row>
    <row r="18" spans="1:4" s="77" customFormat="1" ht="15.4" customHeight="1">
      <c r="A18" s="132" t="s">
        <v>456</v>
      </c>
      <c r="B18" s="83">
        <v>5973962.8700000001</v>
      </c>
      <c r="C18" s="83">
        <v>10631070.24</v>
      </c>
      <c r="D18" s="84">
        <v>16605033.109999999</v>
      </c>
    </row>
    <row r="19" spans="1:4" s="77" customFormat="1" ht="15.4" customHeight="1">
      <c r="A19" s="132" t="s">
        <v>457</v>
      </c>
      <c r="B19" s="83">
        <v>5691903427.5299997</v>
      </c>
      <c r="C19" s="83">
        <v>642075657.15999997</v>
      </c>
      <c r="D19" s="84">
        <v>6333979084.6899996</v>
      </c>
    </row>
    <row r="20" spans="1:4" s="77" customFormat="1" ht="15.4" customHeight="1">
      <c r="A20" s="132" t="s">
        <v>458</v>
      </c>
      <c r="B20" s="83">
        <v>961394533.21000004</v>
      </c>
      <c r="C20" s="83">
        <v>758288027.99000001</v>
      </c>
      <c r="D20" s="84">
        <v>1719682561.2</v>
      </c>
    </row>
    <row r="21" spans="1:4" s="77" customFormat="1" ht="15.4" customHeight="1">
      <c r="A21" s="132" t="s">
        <v>459</v>
      </c>
      <c r="B21" s="83">
        <v>304865150.06</v>
      </c>
      <c r="C21" s="83">
        <v>200406322.97999999</v>
      </c>
      <c r="D21" s="84">
        <v>505271473.04000002</v>
      </c>
    </row>
    <row r="22" spans="1:4" s="77" customFormat="1" ht="22.9" customHeight="1">
      <c r="A22" s="132" t="s">
        <v>460</v>
      </c>
      <c r="B22" s="83">
        <v>839534843.15999997</v>
      </c>
      <c r="C22" s="83">
        <v>300734869.19</v>
      </c>
      <c r="D22" s="84">
        <v>1140269712.3499999</v>
      </c>
    </row>
    <row r="23" spans="1:4" s="77" customFormat="1" ht="15.4" customHeight="1">
      <c r="A23" s="132" t="s">
        <v>461</v>
      </c>
      <c r="B23" s="83">
        <v>1222092779.98</v>
      </c>
      <c r="C23" s="83">
        <v>26770029.469999999</v>
      </c>
      <c r="D23" s="84">
        <v>1248862809.45</v>
      </c>
    </row>
    <row r="24" spans="1:4" s="77" customFormat="1" ht="15.4" customHeight="1">
      <c r="A24" s="132" t="s">
        <v>462</v>
      </c>
      <c r="B24" s="83">
        <v>440118964.63</v>
      </c>
      <c r="C24" s="83">
        <v>65286475.149999999</v>
      </c>
      <c r="D24" s="84">
        <v>505405439.77999997</v>
      </c>
    </row>
    <row r="25" spans="1:4" s="77" customFormat="1" ht="15.4" customHeight="1">
      <c r="A25" s="132" t="s">
        <v>463</v>
      </c>
      <c r="B25" s="83">
        <v>132693692.48</v>
      </c>
      <c r="C25" s="83">
        <v>14494551.48</v>
      </c>
      <c r="D25" s="84">
        <v>147188243.96000001</v>
      </c>
    </row>
    <row r="26" spans="1:4" s="77" customFormat="1" ht="15.4" customHeight="1">
      <c r="A26" s="132" t="s">
        <v>464</v>
      </c>
      <c r="B26" s="83">
        <v>3817067643.75</v>
      </c>
      <c r="C26" s="83">
        <v>57638661.009999998</v>
      </c>
      <c r="D26" s="84">
        <v>3874706304.7600002</v>
      </c>
    </row>
    <row r="27" spans="1:4" s="77" customFormat="1" ht="15.4" customHeight="1">
      <c r="A27" s="132" t="s">
        <v>465</v>
      </c>
      <c r="B27" s="83">
        <v>939420529.71000004</v>
      </c>
      <c r="C27" s="83">
        <v>444581489.55000001</v>
      </c>
      <c r="D27" s="84">
        <v>1384002019.26</v>
      </c>
    </row>
    <row r="28" spans="1:4" s="77" customFormat="1" ht="15.4" customHeight="1">
      <c r="A28" s="132" t="s">
        <v>466</v>
      </c>
      <c r="B28" s="83">
        <v>23607663883.049999</v>
      </c>
      <c r="C28" s="83">
        <v>562075632.86000001</v>
      </c>
      <c r="D28" s="84">
        <v>24169739515.91</v>
      </c>
    </row>
    <row r="29" spans="1:4" s="77" customFormat="1" ht="15.4" customHeight="1">
      <c r="A29" s="132" t="s">
        <v>467</v>
      </c>
      <c r="B29" s="83">
        <v>1245619568</v>
      </c>
      <c r="C29" s="83">
        <v>2263711.34</v>
      </c>
      <c r="D29" s="84">
        <v>1247883279.3399999</v>
      </c>
    </row>
    <row r="30" spans="1:4" s="77" customFormat="1" ht="15.4" customHeight="1">
      <c r="A30" s="132" t="s">
        <v>468</v>
      </c>
      <c r="B30" s="83">
        <v>20062757866.279999</v>
      </c>
      <c r="C30" s="83">
        <v>961486608.17999995</v>
      </c>
      <c r="D30" s="84">
        <v>21024244474.459999</v>
      </c>
    </row>
    <row r="31" spans="1:4" s="77" customFormat="1" ht="15.4" customHeight="1">
      <c r="A31" s="132" t="s">
        <v>469</v>
      </c>
      <c r="B31" s="83">
        <v>52472811949.169998</v>
      </c>
      <c r="C31" s="83">
        <v>2034651.66</v>
      </c>
      <c r="D31" s="84">
        <v>52474846600.830002</v>
      </c>
    </row>
    <row r="32" spans="1:4" s="77" customFormat="1" ht="15.4" customHeight="1">
      <c r="A32" s="132" t="s">
        <v>470</v>
      </c>
      <c r="B32" s="83">
        <v>5395577446.0799999</v>
      </c>
      <c r="C32" s="83">
        <v>3003324921.0500002</v>
      </c>
      <c r="D32" s="84">
        <v>8398902367.1300001</v>
      </c>
    </row>
    <row r="33" spans="1:4" s="77" customFormat="1" ht="15.4" customHeight="1">
      <c r="A33" s="132" t="s">
        <v>471</v>
      </c>
      <c r="B33" s="83">
        <v>1489677491.2</v>
      </c>
      <c r="C33" s="83">
        <v>198427785.28</v>
      </c>
      <c r="D33" s="84">
        <v>1688105276.48</v>
      </c>
    </row>
    <row r="34" spans="1:4" s="77" customFormat="1" ht="15.4" customHeight="1">
      <c r="A34" s="132" t="s">
        <v>472</v>
      </c>
      <c r="B34" s="83">
        <v>6451509.6100000003</v>
      </c>
      <c r="C34" s="83">
        <v>2078407008.1600001</v>
      </c>
      <c r="D34" s="84">
        <v>2084858517.77</v>
      </c>
    </row>
    <row r="35" spans="1:4" s="77" customFormat="1" ht="22.9" customHeight="1">
      <c r="A35" s="132" t="s">
        <v>473</v>
      </c>
      <c r="B35" s="83">
        <v>41418850920.419998</v>
      </c>
      <c r="C35" s="83">
        <v>956435319.57000005</v>
      </c>
      <c r="D35" s="84">
        <v>42375286239.989998</v>
      </c>
    </row>
    <row r="36" spans="1:4" s="77" customFormat="1" ht="15.4" customHeight="1">
      <c r="A36" s="132" t="s">
        <v>474</v>
      </c>
      <c r="B36" s="83">
        <v>896123828.65999997</v>
      </c>
      <c r="C36" s="83">
        <v>1286581</v>
      </c>
      <c r="D36" s="84">
        <v>897410409.65999997</v>
      </c>
    </row>
    <row r="37" spans="1:4" s="77" customFormat="1" ht="15.4" customHeight="1">
      <c r="A37" s="132" t="s">
        <v>475</v>
      </c>
      <c r="B37" s="83">
        <v>31773563.27</v>
      </c>
      <c r="C37" s="83">
        <v>273814331.11000001</v>
      </c>
      <c r="D37" s="84">
        <v>305587894.38</v>
      </c>
    </row>
    <row r="38" spans="1:4" s="77" customFormat="1" ht="15.4" customHeight="1">
      <c r="A38" s="132" t="s">
        <v>476</v>
      </c>
      <c r="B38" s="83">
        <v>940726594.56999898</v>
      </c>
      <c r="C38" s="83">
        <v>145669572.34999999</v>
      </c>
      <c r="D38" s="84">
        <v>1086396166.9200001</v>
      </c>
    </row>
    <row r="39" spans="1:4" s="77" customFormat="1" ht="15.4" customHeight="1">
      <c r="A39" s="132" t="s">
        <v>477</v>
      </c>
      <c r="B39" s="83">
        <v>87060.47</v>
      </c>
      <c r="C39" s="83">
        <v>0</v>
      </c>
      <c r="D39" s="84">
        <v>87060.47</v>
      </c>
    </row>
    <row r="40" spans="1:4" s="77" customFormat="1" ht="15.4" customHeight="1">
      <c r="A40" s="132" t="s">
        <v>478</v>
      </c>
      <c r="B40" s="83">
        <v>131069087494.64999</v>
      </c>
      <c r="C40" s="83">
        <v>635603640</v>
      </c>
      <c r="D40" s="84">
        <v>131704691134.64999</v>
      </c>
    </row>
    <row r="41" spans="1:4" s="77" customFormat="1" ht="26.15" customHeight="1">
      <c r="A41" s="85" t="s">
        <v>62</v>
      </c>
      <c r="B41" s="86">
        <v>405073333854.51001</v>
      </c>
      <c r="C41" s="86">
        <v>15081903944.83</v>
      </c>
      <c r="D41" s="87">
        <v>420155237799.34003</v>
      </c>
    </row>
    <row r="42" spans="1:4" s="77" customFormat="1" ht="60.25" customHeight="1">
      <c r="A42" s="78"/>
      <c r="B42" s="78"/>
      <c r="C42" s="78"/>
      <c r="D42" s="78"/>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2021-08-02T09:35:03Z</dcterms:modified>
</cp:coreProperties>
</file>