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Revisione CRT\CRT in lavorazione\ANNO 2021\NOVEMBRE 2021\"/>
    </mc:Choice>
  </mc:AlternateContent>
  <bookViews>
    <workbookView xWindow="-20" yWindow="6770" windowWidth="25230" windowHeight="5600" tabRatio="817" firstSheet="1" activeTab="3"/>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s>
  <externalReferences>
    <externalReference r:id="rId18"/>
  </externalReferences>
  <definedNames>
    <definedName name="_Toc473634309" localSheetId="1">'Tav. B'!$A$4</definedName>
    <definedName name="_xlnm.Print_Area" localSheetId="3">'Tav. D'!$B$5:$C$39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62913"/>
</workbook>
</file>

<file path=xl/calcChain.xml><?xml version="1.0" encoding="utf-8"?>
<calcChain xmlns="http://schemas.openxmlformats.org/spreadsheetml/2006/main">
  <c r="C27" i="32" l="1"/>
  <c r="D26" i="32"/>
  <c r="D25" i="32"/>
  <c r="D24" i="32"/>
  <c r="D23" i="32"/>
  <c r="D22" i="32"/>
  <c r="D21" i="32"/>
  <c r="D27" i="32" s="1"/>
  <c r="C16" i="32"/>
  <c r="D15" i="32"/>
  <c r="D14" i="32"/>
  <c r="D13" i="32"/>
  <c r="D12" i="32"/>
  <c r="D11" i="32"/>
  <c r="D10" i="32"/>
  <c r="D9" i="32"/>
  <c r="D8" i="32"/>
  <c r="D7" i="32"/>
  <c r="D6" i="32"/>
  <c r="D16" i="32" s="1"/>
  <c r="E14" i="31"/>
  <c r="D14" i="31"/>
  <c r="C14" i="31"/>
  <c r="E13" i="31"/>
  <c r="E12" i="31"/>
  <c r="E11" i="31"/>
  <c r="E10" i="31"/>
  <c r="E9" i="31"/>
  <c r="E8" i="31"/>
  <c r="E7" i="31"/>
  <c r="D34" i="4"/>
  <c r="D33" i="4"/>
  <c r="E33" i="4" s="1"/>
  <c r="C33" i="4"/>
  <c r="B33" i="4"/>
  <c r="E32" i="4"/>
  <c r="E31" i="4"/>
  <c r="E30" i="4"/>
  <c r="D28" i="4"/>
  <c r="C28" i="4"/>
  <c r="B28" i="4"/>
  <c r="E28" i="4" s="1"/>
  <c r="E27" i="4"/>
  <c r="E26" i="4"/>
  <c r="E25" i="4"/>
  <c r="E24" i="4"/>
  <c r="E22" i="4"/>
  <c r="E21" i="4"/>
  <c r="E20" i="4"/>
  <c r="E18" i="4"/>
  <c r="E17" i="4"/>
  <c r="E15" i="4"/>
  <c r="E14" i="4"/>
  <c r="E13" i="4"/>
  <c r="E12" i="4"/>
  <c r="D10" i="4"/>
  <c r="C10" i="4"/>
  <c r="C34" i="4" s="1"/>
  <c r="B10" i="4"/>
  <c r="E10" i="4" s="1"/>
  <c r="E34" i="4" s="1"/>
  <c r="E9" i="4"/>
  <c r="E8" i="4"/>
  <c r="E7" i="4"/>
  <c r="D23" i="3"/>
  <c r="D22" i="3"/>
  <c r="C22" i="3"/>
  <c r="B22" i="3"/>
  <c r="E21" i="3"/>
  <c r="E20" i="3"/>
  <c r="E22" i="3" s="1"/>
  <c r="E19" i="3"/>
  <c r="E18" i="3"/>
  <c r="D16" i="3"/>
  <c r="C16" i="3"/>
  <c r="B16" i="3"/>
  <c r="E15" i="3"/>
  <c r="E14" i="3"/>
  <c r="E16" i="3" s="1"/>
  <c r="E13" i="3"/>
  <c r="E12" i="3"/>
  <c r="D10" i="3"/>
  <c r="C10" i="3"/>
  <c r="C23" i="3" s="1"/>
  <c r="B10" i="3"/>
  <c r="B23" i="3" s="1"/>
  <c r="E23" i="3" s="1"/>
  <c r="E9" i="3"/>
  <c r="E8" i="3"/>
  <c r="E10" i="3" s="1"/>
  <c r="E7" i="3"/>
  <c r="D16" i="42"/>
  <c r="C16" i="42"/>
  <c r="B16" i="42"/>
  <c r="D15" i="42"/>
  <c r="D14" i="42"/>
  <c r="D13" i="42"/>
  <c r="C11" i="42"/>
  <c r="C18" i="42" s="1"/>
  <c r="C20" i="42" s="1"/>
  <c r="B11" i="42"/>
  <c r="D11" i="42" s="1"/>
  <c r="B34" i="4" l="1"/>
  <c r="B18" i="42"/>
  <c r="B20" i="42" s="1"/>
  <c r="D20" i="42" s="1"/>
</calcChain>
</file>

<file path=xl/sharedStrings.xml><?xml version="1.0" encoding="utf-8"?>
<sst xmlns="http://schemas.openxmlformats.org/spreadsheetml/2006/main" count="1177" uniqueCount="936">
  <si>
    <t>Buoni ordinari del Tesoro (valore nominale)</t>
  </si>
  <si>
    <t>Operazioni su  mercati finanziari (raccolta)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</si>
  <si>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</si>
  <si>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</si>
  <si>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</si>
  <si>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</si>
  <si>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</si>
  <si>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</si>
  <si>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</si>
  <si>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</si>
  <si>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</si>
  <si>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</si>
  <si>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</si>
  <si>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</si>
  <si>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</si>
  <si>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</si>
  <si>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</si>
  <si>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</si>
  <si>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</si>
  <si>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</si>
  <si>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</si>
  <si>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</si>
  <si>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</si>
  <si>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</si>
  <si>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</si>
  <si>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</si>
  <si>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</si>
  <si>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</si>
  <si>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</si>
  <si>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</si>
  <si>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</si>
  <si>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</si>
  <si>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</si>
  <si>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</si>
  <si>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</si>
  <si>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</si>
  <si>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</si>
  <si>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</si>
  <si>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</si>
  <si>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</si>
  <si>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</si>
  <si>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</si>
  <si>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</si>
  <si>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</si>
  <si>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</si>
  <si>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</si>
  <si>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Variazione conti di soggetti della Pubblica Amministrazione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</si>
  <si>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</si>
  <si>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</si>
  <si>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</si>
  <si>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</si>
  <si>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</si>
  <si>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</si>
  <si>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</si>
  <si>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</si>
  <si>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conti di soggetti esterni all Pubblica Amministrazione</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</si>
  <si>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</si>
  <si>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</si>
  <si>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</si>
  <si>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</si>
  <si>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</si>
  <si>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</si>
  <si>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</si>
  <si>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</si>
  <si>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</si>
  <si>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</si>
  <si>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</si>
  <si>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</si>
  <si>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xml:space="preserve">Monete d'argento da     € 10,00 </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</si>
  <si>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</si>
  <si>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</si>
  <si>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</si>
  <si>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</si>
  <si>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</si>
  <si>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</si>
  <si>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</si>
  <si>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</si>
  <si>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</si>
  <si>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</si>
  <si>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</si>
  <si>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</si>
  <si>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</si>
  <si>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</si>
  <si>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Conti correnti e Contabilità speciali</t>
  </si>
  <si>
    <t>Anticipazioni a INPS ex art. 35 L. 448/1998</t>
  </si>
  <si>
    <t xml:space="preserve">   per memoria:</t>
  </si>
  <si>
    <t>Totale complessivo al netto della Disponibilità del Tesoro per il servizio di tesoreria</t>
  </si>
  <si>
    <t>Monete d'argento da     €   5,00</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</si>
  <si>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</si>
  <si>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</si>
  <si>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</si>
  <si>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</si>
  <si>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</si>
  <si>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</si>
  <si>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</si>
  <si>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</si>
  <si>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</si>
  <si>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</si>
  <si>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</si>
  <si>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</si>
  <si>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</si>
  <si>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</si>
  <si>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</si>
  <si>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</si>
  <si>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</si>
  <si>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</si>
  <si>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</si>
  <si>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</si>
  <si>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</si>
  <si>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</si>
  <si>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</si>
  <si>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</si>
  <si>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</si>
  <si>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</si>
  <si>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</si>
  <si>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</si>
  <si>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</si>
  <si>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</si>
  <si>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</si>
  <si>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</si>
  <si>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</si>
  <si>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</si>
  <si>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</si>
  <si>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</si>
  <si>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</si>
  <si>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</si>
  <si>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</si>
  <si>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</si>
  <si>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</si>
  <si>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COMILITER-DIREZIONI AMMINISTR.</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</si>
  <si>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</si>
  <si>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</si>
  <si>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</si>
  <si>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</si>
  <si>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</si>
  <si>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</si>
  <si>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</si>
  <si>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</si>
  <si>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</si>
  <si>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LEGGE N. 61 - 30.03.98</t>
  </si>
  <si>
    <t>DIPARTIMENTO DELLA GIOVENTU E DEL SERVIZIO CIVILE NAZIONALE</t>
  </si>
  <si>
    <t>PROVV.OO.PP. TERREMOTI</t>
  </si>
  <si>
    <t>P.G.R.CAMP.COMM.STR.GOV.887-84</t>
  </si>
  <si>
    <t>COMM.STR.CONTENZ.D.L.131-97</t>
  </si>
  <si>
    <t>COMUNE MATERA L. 771-86</t>
  </si>
  <si>
    <t>PR.REG.MARCHE ORD.FPC.2668-97</t>
  </si>
  <si>
    <t>5 PER MILLE PAGAMENTI N.B.F.</t>
  </si>
  <si>
    <t>CONTRIBUTI INVESTIMENTI BENI STRUMENTALI DL N. 91-14</t>
  </si>
  <si>
    <t>DIP TESORO ART. 8 DL 201-11</t>
  </si>
  <si>
    <t>FONDO AGEVOLAZIONI RICERCA-FAR</t>
  </si>
  <si>
    <t>RAGIONERIE TERRITORIALI ORDINATIVI NON ANDATI A BUON FINE</t>
  </si>
  <si>
    <t>PRES.MAG.ACQUE VE-L.206-95</t>
  </si>
  <si>
    <t>FONDO DI ROTAZIONE ANTICIPAZIONI ENTI LOCALI</t>
  </si>
  <si>
    <t>L.46-82 INNOVAZ. TECNOLOGICA</t>
  </si>
  <si>
    <t>INTERVENTI AREE DEPRESSE</t>
  </si>
  <si>
    <t>PROGETTI INFORMATIZZAZIONE AMMINISTRAZIONI</t>
  </si>
  <si>
    <t>RICEVITORIE PRINCIPALI DOGANE</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</si>
  <si>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</si>
  <si>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</si>
  <si>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</si>
  <si>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</si>
  <si>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</si>
  <si>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</si>
  <si>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</si>
  <si>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</si>
  <si>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</si>
  <si>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</si>
  <si>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</si>
  <si>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</si>
  <si>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INTERNO COMMISSIONE NAZ. DIRITTO ASILO RIMBORSI COMMISS UE</t>
  </si>
  <si>
    <t>AMMINISTRAZIONI CENTRALI PROGRAMMI UE E COMPLEMENTARI</t>
  </si>
  <si>
    <t>Incassi fiscali e contributivi</t>
  </si>
  <si>
    <t>INTROITI FISCALI E CONTRIBUT</t>
  </si>
  <si>
    <t>AGENZIA DELLE ENTRATE-DIR.CENTRO OPERATIVO-IVA NON RESIDENTI</t>
  </si>
  <si>
    <t>AGENZIA ENTRATE REGIMI SPECIALI IVA MOSS</t>
  </si>
  <si>
    <t>COMM. GAR. L. 146-90</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</si>
  <si>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</si>
  <si>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</si>
  <si>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</si>
  <si>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</si>
  <si>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</si>
  <si>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</si>
  <si>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</si>
  <si>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</si>
  <si>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</si>
  <si>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</si>
  <si>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</si>
  <si>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</si>
  <si>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</si>
  <si>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</si>
  <si>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</si>
  <si>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</si>
  <si>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</si>
  <si>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</si>
  <si>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</si>
  <si>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</si>
  <si>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</si>
  <si>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</si>
  <si>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</si>
  <si>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</si>
  <si>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</si>
  <si>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</si>
  <si>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</si>
  <si>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</si>
  <si>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</si>
  <si>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</si>
  <si>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</si>
  <si>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</si>
  <si>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</si>
  <si>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</si>
  <si>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</si>
  <si>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</si>
  <si>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</si>
  <si>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</si>
  <si>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</si>
  <si>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</si>
  <si>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UNIVERSITA'-EDIL.UNIVERSITARIA</t>
  </si>
  <si>
    <t>GENIO CIVILE</t>
  </si>
  <si>
    <t>ISTITUTO PER LA VIGILANZA SULLE ASSICURAZIONI</t>
  </si>
  <si>
    <t>COMM.NAZ.SOCIETA' E BORSA</t>
  </si>
  <si>
    <t>COMMISSIONE DI VIGILANZA SUI FONDI PENSIONI</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</si>
  <si>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</si>
  <si>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</si>
  <si>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</si>
  <si>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</si>
  <si>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</si>
  <si>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</si>
  <si>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</si>
  <si>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</si>
  <si>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</si>
  <si>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</si>
  <si>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</si>
  <si>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</si>
  <si>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</si>
  <si>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</si>
  <si>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</si>
  <si>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</si>
  <si>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</si>
  <si>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</si>
  <si>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COMM STRAORD ILVA DL 1-2015</t>
  </si>
  <si>
    <t>MATERA CAPITALE EUROPEA CULTURA 2019</t>
  </si>
  <si>
    <t>FONDO SVILUPPO INVESTIMENTI NEL CINEMA E AUDIOVISIVO</t>
  </si>
  <si>
    <t>CORTE DEI CONTI</t>
  </si>
  <si>
    <t>C.N.E.L.</t>
  </si>
  <si>
    <t>CONSIGLIO DI STATO E T.A.R</t>
  </si>
  <si>
    <t>DIP.TES-MOV.FONDI CON L'ESTERO</t>
  </si>
  <si>
    <t>MINTES DIP.TES.DL 143-98 ART.7</t>
  </si>
  <si>
    <t>FONDO ROTAZIONE LEGGE 179-92</t>
  </si>
  <si>
    <t>MIN.TESORO - PENSIONI DI STATO</t>
  </si>
  <si>
    <t>EDIL.SOVVENZ.PROGR.CENTRALI</t>
  </si>
  <si>
    <t>EDILIZIA AGEVOL.PROGR.CENTRALI</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</si>
  <si>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</si>
  <si>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</si>
  <si>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</si>
  <si>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</si>
  <si>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</si>
  <si>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</si>
  <si>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</si>
  <si>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</si>
  <si>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</si>
  <si>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</si>
  <si>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</si>
  <si>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CONSAP F. CENTR.GARANZ</t>
  </si>
  <si>
    <t>CONSAP FONDO GARANZIA ARTIG.</t>
  </si>
  <si>
    <t>DIP.TESORO ART.2 L.341-95</t>
  </si>
  <si>
    <t>MEDCEN L.662-96 GARANZIA PIM</t>
  </si>
  <si>
    <t>SIMEST D.LGS.143-98 F.ESTERO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</si>
  <si>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</si>
  <si>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</si>
  <si>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</si>
  <si>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</si>
  <si>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</si>
  <si>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</si>
  <si>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</si>
  <si>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</si>
  <si>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</si>
  <si>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</si>
  <si>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FERROTRAMVIARIE SPA</t>
  </si>
  <si>
    <t>MIUR ALLOGGI STUDENTI L.338-00</t>
  </si>
  <si>
    <t>CASSA DD PP F. ROTAT. L. 49-87</t>
  </si>
  <si>
    <t>FONDO SVIL MECC AGRIC L.910-66</t>
  </si>
  <si>
    <t>MEDCEN CAPIT RISCHIO PMI L.388</t>
  </si>
  <si>
    <t>ARTIGIANCASSA F. GAR. PC STUD</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</si>
  <si>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</si>
  <si>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</si>
  <si>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</si>
  <si>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</si>
  <si>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</si>
  <si>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</si>
  <si>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</si>
  <si>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</si>
  <si>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</si>
  <si>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</si>
  <si>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</si>
  <si>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</si>
  <si>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</si>
  <si>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</si>
  <si>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</si>
  <si>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</si>
  <si>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</si>
  <si>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</si>
  <si>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</si>
  <si>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</si>
  <si>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</si>
  <si>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</si>
  <si>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</si>
  <si>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</si>
  <si>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</si>
  <si>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</si>
  <si>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</si>
  <si>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</si>
  <si>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</si>
  <si>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</si>
  <si>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</si>
  <si>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</si>
  <si>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</si>
  <si>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</si>
  <si>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</si>
  <si>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</si>
  <si>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</si>
  <si>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</si>
  <si>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</si>
  <si>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</si>
  <si>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</si>
  <si>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</si>
  <si>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</si>
  <si>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</si>
  <si>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</si>
  <si>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</si>
  <si>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</si>
  <si>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</si>
  <si>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</si>
  <si>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</si>
  <si>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</si>
  <si>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</si>
  <si>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</si>
  <si>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</si>
  <si>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</si>
  <si>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</si>
  <si>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</si>
  <si>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</si>
  <si>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</si>
  <si>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</si>
  <si>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</si>
  <si>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</si>
  <si>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</si>
  <si>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</si>
  <si>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</si>
  <si>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</si>
  <si>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</si>
  <si>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</si>
  <si>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</si>
  <si>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</si>
  <si>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</si>
  <si>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</si>
  <si>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</si>
  <si>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</si>
  <si>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</si>
  <si>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</si>
  <si>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</si>
  <si>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</si>
  <si>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</si>
  <si>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</si>
  <si>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</si>
  <si>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</si>
  <si>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</si>
  <si>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</si>
  <si>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</si>
  <si>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</si>
  <si>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</si>
  <si>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</si>
  <si>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</si>
  <si>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</si>
  <si>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</si>
  <si>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</si>
  <si>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</si>
  <si>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</si>
  <si>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</si>
  <si>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</si>
  <si>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</si>
  <si>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</si>
  <si>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</si>
  <si>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</si>
  <si>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</si>
  <si>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</si>
  <si>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R.A.SARDEGNA -RIS.CEE-COF.NAZ.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</si>
  <si>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</si>
  <si>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</si>
  <si>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</si>
  <si>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</si>
  <si>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</si>
  <si>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</si>
  <si>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</si>
  <si>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</si>
  <si>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</si>
  <si>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</si>
  <si>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</si>
  <si>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</si>
  <si>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</si>
  <si>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</si>
  <si>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</si>
  <si>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</si>
  <si>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</si>
  <si>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</si>
  <si>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</si>
  <si>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</si>
  <si>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</si>
  <si>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</si>
  <si>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</si>
  <si>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</si>
  <si>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</si>
  <si>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</si>
  <si>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</si>
  <si>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</si>
  <si>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</si>
  <si>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</si>
  <si>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</si>
  <si>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</si>
  <si>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</si>
  <si>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</si>
  <si>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</si>
  <si>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</si>
  <si>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</si>
  <si>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</si>
  <si>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</si>
  <si>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</si>
  <si>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</si>
  <si>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</si>
  <si>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</si>
  <si>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</si>
  <si>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</si>
  <si>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</si>
  <si>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</si>
  <si>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</si>
  <si>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</si>
  <si>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</si>
  <si>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</si>
  <si>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</si>
  <si>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</si>
  <si>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</si>
  <si>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</si>
  <si>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</si>
  <si>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</si>
  <si>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</si>
  <si>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</si>
  <si>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</si>
  <si>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</si>
  <si>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</si>
  <si>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</si>
  <si>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</si>
  <si>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</si>
  <si>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</si>
  <si>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</si>
  <si>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</si>
  <si>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</si>
  <si>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</si>
  <si>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</si>
  <si>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</si>
  <si>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</si>
  <si>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</si>
  <si>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</si>
  <si>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</si>
  <si>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</si>
  <si>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</si>
  <si>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</si>
  <si>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</si>
  <si>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</si>
  <si>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</si>
  <si>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</si>
  <si>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</si>
  <si>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</si>
  <si>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</si>
  <si>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</si>
  <si>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</si>
  <si>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</si>
  <si>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</si>
  <si>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</si>
  <si>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</si>
  <si>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</si>
  <si>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</si>
  <si>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</si>
  <si>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</si>
  <si>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</si>
  <si>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</si>
  <si>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</si>
  <si>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</si>
  <si>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</si>
  <si>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</si>
  <si>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</si>
  <si>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</si>
  <si>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</si>
  <si>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</si>
  <si>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</si>
  <si>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</si>
  <si>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</si>
  <si>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</si>
  <si>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</si>
  <si>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</si>
  <si>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</si>
  <si>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Ruoli di Spesa fissa</t>
  </si>
  <si>
    <t>Note di Imputazione</t>
  </si>
  <si>
    <t>Stipendi</t>
  </si>
  <si>
    <t>Classificazione economica</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</si>
  <si>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</si>
  <si>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</si>
  <si>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</si>
  <si>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</si>
  <si>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</si>
  <si>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</si>
  <si>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</si>
  <si>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dell'interno</t>
  </si>
  <si>
    <t>Ministero della difesa</t>
  </si>
  <si>
    <t>Ministero della salute</t>
  </si>
  <si>
    <t>TOTALE  TITOLO I - SPESE CORRENTI</t>
  </si>
  <si>
    <t>TITOLO II - SPESE IN CONTO CAPITALE</t>
  </si>
  <si>
    <t>TOTALE  TITOLO II - SPESE IN CONTO CAPITALE</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</si>
  <si>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</si>
  <si>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</si>
  <si>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</si>
  <si>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</si>
  <si>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</si>
  <si>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</si>
  <si>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</si>
  <si>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</si>
  <si>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</si>
  <si>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</si>
  <si>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</si>
  <si>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</si>
  <si>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</si>
  <si>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</si>
  <si>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</si>
  <si>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</si>
  <si>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</si>
  <si>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</si>
  <si>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</si>
  <si>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</si>
  <si>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</si>
  <si>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</si>
  <si>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</si>
  <si>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</si>
  <si>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</si>
  <si>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</si>
  <si>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</si>
  <si>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</si>
  <si>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</si>
  <si>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</si>
  <si>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</si>
  <si>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</si>
  <si>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</si>
  <si>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</si>
  <si>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</si>
  <si>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</si>
  <si>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</si>
  <si>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</si>
  <si>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</si>
  <si>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</si>
  <si>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</si>
  <si>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</si>
  <si>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</si>
  <si>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</si>
  <si>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</si>
  <si>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</si>
  <si>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</si>
  <si>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</si>
  <si>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</si>
  <si>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</si>
  <si>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</si>
  <si>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</si>
  <si>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</si>
  <si>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</si>
  <si>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</si>
  <si>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</si>
  <si>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</si>
  <si>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</si>
  <si>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</si>
  <si>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</si>
  <si>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</si>
  <si>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</si>
  <si>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</si>
  <si>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</si>
  <si>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</si>
  <si>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</si>
  <si>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</si>
  <si>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</si>
  <si>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</si>
  <si>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</si>
  <si>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</si>
  <si>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</si>
  <si>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</si>
  <si>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</si>
  <si>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</si>
  <si>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</si>
  <si>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</si>
  <si>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</si>
  <si>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</si>
  <si>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</si>
  <si>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Somme corrispondenti all'incremento dell'aliquota di prodotto dovuto annualmente dal titolare unico o contitolare di ciascuna concessione per le produzioni di idrocarburi liquidi e gassosi estratti in mare</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</si>
  <si>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</si>
  <si>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</si>
  <si>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</si>
  <si>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</si>
  <si>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</si>
  <si>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</si>
  <si>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</si>
  <si>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</si>
  <si>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CATEGORIA X - INTERESSI SU ANTICIPAZIONI E CREDITI VARI DEL TESORO</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</si>
  <si>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</si>
  <si>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</si>
  <si>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</si>
  <si>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</si>
  <si>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</si>
  <si>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</si>
  <si>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</si>
  <si>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</si>
  <si>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</si>
  <si>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</si>
  <si>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</si>
  <si>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</si>
  <si>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</si>
  <si>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</si>
  <si>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</si>
  <si>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</si>
  <si>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</si>
  <si>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</si>
  <si>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</si>
  <si>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</si>
  <si>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Versamenti relativi al controvalore dei Titoli di Stato, ai proventi relativi alla vendita di Partecipazioni dello Stato, nonchè ad entrate straordinarie dello Stato nei limiti stabiliti dalla legge, da destinare al Fondo per l'Ammortamento dei Titoli di Stato</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</si>
  <si>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</si>
  <si>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</si>
  <si>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</si>
  <si>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</si>
  <si>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</si>
  <si>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</si>
  <si>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LIGESTRA S.R.L</t>
  </si>
  <si>
    <t>Contributi agli investimenti ad amministrazioni pubbliche</t>
  </si>
  <si>
    <t>P.A. TRENTO -RIS.CEE-COF.NAZ.</t>
  </si>
  <si>
    <t>Versamento da parte degli enti territoriali della quota di capitale delle somme anticipate dallo stato, ai sensi del decreto-legge 35 del 2013 e del decreto legge 66 del 2014, da destinare al fondo ammortamento dei titoli di stato</t>
  </si>
  <si>
    <t>INVITALIA ART.1 C.17 DL 91-17</t>
  </si>
  <si>
    <t>REGOLAMENTO UE LEGGE 28-12-2015, N. 208</t>
  </si>
  <si>
    <t>TITOLO III - RIMBORSO PASSIVITA' FINANZIARIE</t>
  </si>
  <si>
    <t>TOTALE  TITOLO III - RIMBORSO PASSIVITA' FINANZIARIE</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</si>
  <si>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</si>
  <si>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</si>
  <si>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</si>
  <si>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</si>
  <si>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</si>
  <si>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</si>
  <si>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</si>
  <si>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</si>
  <si>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</si>
  <si>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</si>
  <si>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</si>
  <si>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</si>
  <si>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 a rilevanza costituzionale e amministrazioni statali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</si>
  <si>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</si>
  <si>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</si>
  <si>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</si>
  <si>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</si>
  <si>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</si>
  <si>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</si>
  <si>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</si>
  <si>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</si>
  <si>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</si>
  <si>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</si>
  <si>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</si>
  <si>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</si>
  <si>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</si>
  <si>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</si>
  <si>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</si>
  <si>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</si>
  <si>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</si>
  <si>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</si>
  <si>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</si>
  <si>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</si>
  <si>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</si>
  <si>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</si>
  <si>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</si>
  <si>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</si>
  <si>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</si>
  <si>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</si>
  <si>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</si>
  <si>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</si>
  <si>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</si>
  <si>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</si>
  <si>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</si>
  <si>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</si>
  <si>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</si>
  <si>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</si>
  <si>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</si>
  <si>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</si>
  <si>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</si>
  <si>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Contributi agli investimenti ad amministrazioni pubbliche</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</si>
  <si>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</si>
  <si>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</si>
  <si>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</si>
  <si>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</si>
  <si>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</si>
  <si>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</si>
  <si>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</si>
  <si>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</si>
  <si>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</si>
  <si>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</si>
  <si>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</si>
  <si>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</si>
  <si>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</si>
  <si>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</si>
  <si>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</si>
  <si>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</si>
  <si>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</si>
  <si>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Altri conti attivi</t>
  </si>
  <si>
    <t xml:space="preserve">   Rimborso passivita' finanziarie</t>
  </si>
  <si>
    <t xml:space="preserve">               Titoli</t>
  </si>
  <si>
    <t xml:space="preserve">               Prestiti</t>
  </si>
  <si>
    <t>Diritti dovuti in relazione alle operazioni tecniche e tecnico-amministrative</t>
  </si>
  <si>
    <t>Versamento di somme da parte dei concessionari di gioco praticato mediante apparecchi di cui all'articolo 110, c. 6,  t.u. di cui al r. d. 18 giugno 1931, n. 773</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</si>
  <si>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</si>
  <si>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 xml:space="preserve">                        Amministrazioni centrali</t>
  </si>
  <si>
    <t>CONSAP SPA ART 1 C.348 L232-16</t>
  </si>
  <si>
    <t>SINDACI PA E CT STRAORD.ESIGEN</t>
  </si>
  <si>
    <t>MAE DGUE RIMBORSI COMMISS UE</t>
  </si>
  <si>
    <t>DT OP AEREI A6 C2 D. LVO 30-13</t>
  </si>
  <si>
    <t>DT IM FISSI A19 C2 D LVO 30-13</t>
  </si>
  <si>
    <t>FONDO EUROP INV PROGR INIZ PMI</t>
  </si>
  <si>
    <t>CONI</t>
  </si>
  <si>
    <t>SPORT E SALUTE SPA</t>
  </si>
  <si>
    <t>INPS REDD PEN CIT A 12 DL 4-19</t>
  </si>
  <si>
    <t>AGENZIA NAZ GIOVANI L 662-96</t>
  </si>
  <si>
    <t>FUNIVIE SPA</t>
  </si>
  <si>
    <t>PROGRAMMI COMUNITARI UFFICI PERIFERICI MIBACT</t>
  </si>
  <si>
    <t xml:space="preserve">Conti di soggetti esterni alla P.A. </t>
  </si>
  <si>
    <t xml:space="preserve">Conti correnti di enti della P. A. </t>
  </si>
  <si>
    <t xml:space="preserve">Contabilità speciali di T.U. </t>
  </si>
  <si>
    <t>INVITALIA GAR A3 C3 DM22-12-17</t>
  </si>
  <si>
    <t>INVITALIA EROGA3 C3 DM22-12-17</t>
  </si>
  <si>
    <t>PROGRAMMI COMUNITARI PREFETTURE</t>
  </si>
  <si>
    <t>Ministero delle politiche agricole alimentari e forestali</t>
  </si>
  <si>
    <t xml:space="preserve"> </t>
  </si>
  <si>
    <t>MEF-GARAN CARIGE DL1-19 A22-C3</t>
  </si>
  <si>
    <t>INPS FONDI GAR. APE L.232-2016 E TFS L. 26-2019</t>
  </si>
  <si>
    <t>Altre rettifiche</t>
  </si>
  <si>
    <t>RETE FERROVIARIA ITALIANA</t>
  </si>
  <si>
    <t>GEST.GOVERNATIVE FERRO LACUALI</t>
  </si>
  <si>
    <t>ISTITUTI SPECIALI BB.CC.</t>
  </si>
  <si>
    <t>SCUOLA SUPERIORE DELLA MAGISTRATURA</t>
  </si>
  <si>
    <t>POSTE - PAG.PENSIONI DI STATO</t>
  </si>
  <si>
    <t>POSTE - PAG.SPESE GIUSTIZIA</t>
  </si>
  <si>
    <t>POSTE - PAG.TITOLI P-C. TESORO</t>
  </si>
  <si>
    <t>DEPOSITI GOVERNATIVI CONTI ASSIMILABILI DM 26-06-2015</t>
  </si>
  <si>
    <t>ISTITUZIONI SCOLATICHE ART. 7 DL95-2012</t>
  </si>
  <si>
    <t>Agenzie fiscali</t>
  </si>
  <si>
    <t>AGENZIE FISCALI</t>
  </si>
  <si>
    <t>ENTE NAZIONALE PER IL MICROCREDITO</t>
  </si>
  <si>
    <t>AGENZ. NAZION. SICUREZZA VOLO</t>
  </si>
  <si>
    <t>AMMINISTRAZIONI CENTRALI</t>
  </si>
  <si>
    <t>A. R. A. N.</t>
  </si>
  <si>
    <t>AG. NAZ. SICUREZZA FERROVIE E INF. STR. AUTOSTRAD.(ANSFISA)</t>
  </si>
  <si>
    <t>AGENZIA ITALIA DIGITALE</t>
  </si>
  <si>
    <t>ISPETTORATO NAZIONALE DEL LAVORO</t>
  </si>
  <si>
    <t>AGENZIA NAZIONALE POLITICHE ATTIVE DEL LAVORO</t>
  </si>
  <si>
    <t>AGENZIA NAZ. BENI SEQUEST. E CONFISC. ALLA CRIMIN. ORGANIZZ.</t>
  </si>
  <si>
    <t>REGISTRO AERON. ITALIANO</t>
  </si>
  <si>
    <t>E. N. I. T.</t>
  </si>
  <si>
    <t>AGENZIA PER LA COESIONE TERRITORIALE</t>
  </si>
  <si>
    <t>AGENZIA ITALIANA PER LA COOPERAZIONE ALLO SVILUPPO</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</si>
  <si>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</si>
  <si>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</si>
  <si>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</si>
  <si>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</si>
  <si>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</si>
  <si>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</si>
  <si>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</si>
  <si>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</si>
  <si>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ORGANISMI PAGATORI AGEA</t>
  </si>
  <si>
    <t>COMITATO ITALIANO PARALIMPICO</t>
  </si>
  <si>
    <t>ACCADEMIA NAZIONALE LINCEI</t>
  </si>
  <si>
    <t>LEGA ITALIANA LOTTA TUMORI</t>
  </si>
  <si>
    <t>ACCADEMIA DELLA CRUSCA</t>
  </si>
  <si>
    <t>SCUOLA ARCHEOLOGICA ITALIANA IN ATENE</t>
  </si>
  <si>
    <t>ENTE STRUMENTALE ALLA CROCE ROSSA ITALIANA</t>
  </si>
  <si>
    <t>ISTIT NAZ PROM SALUTE POP MIGR</t>
  </si>
  <si>
    <t>ISTITUTO NAZIONALE ANALISI POLITICHE PUBBLICHE</t>
  </si>
  <si>
    <t>BIBLIOTECA DOCUM.PEDAGOD.</t>
  </si>
  <si>
    <t>IST. SUP. PROTEZ. E RIC. AMB.</t>
  </si>
  <si>
    <t>ISTITUTI SPERIM. AGRARI</t>
  </si>
  <si>
    <t>CONS. AREA PROV. TRIESTE</t>
  </si>
  <si>
    <t>INVALSI</t>
  </si>
  <si>
    <t>OSSERV. GEOF. SPER. TRIESTE</t>
  </si>
  <si>
    <t>ISTITUTO NAZ. DI GEOFISICA</t>
  </si>
  <si>
    <t>ISTITUTO NAZIONALE DI RICERCA METROLOGICA</t>
  </si>
  <si>
    <t>ENTE GEOPALEONTOLOGICO DI PIETRAROJA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</si>
  <si>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</si>
  <si>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</si>
  <si>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</si>
  <si>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</si>
  <si>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</si>
  <si>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</si>
  <si>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</si>
  <si>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</si>
  <si>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</si>
  <si>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CONS.CANALE MILANO-CREMONA-PO</t>
  </si>
  <si>
    <t>ENTE ACQUEDOTTI SICILIANI</t>
  </si>
  <si>
    <t>ISPETTORATO NAZIONALE SICUREZZA NUCLEARE RADIOPROTEZIONE</t>
  </si>
  <si>
    <t>AERO CLUB D'ITALIA</t>
  </si>
  <si>
    <t>CLUB ALPINO ITALIANO</t>
  </si>
  <si>
    <t>ENTE CELLULOSA E CARTA</t>
  </si>
  <si>
    <t>LEGA NAVALE ITALIANA</t>
  </si>
  <si>
    <t>IST.ITAL.MEDIO-ESTR.ORIENTE</t>
  </si>
  <si>
    <t>ISTITUTO STORICO ITALIANO PER IL MEDIOEVO</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</si>
  <si>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</si>
  <si>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</si>
  <si>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</si>
  <si>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</si>
  <si>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</si>
  <si>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</si>
  <si>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</si>
  <si>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</si>
  <si>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</si>
  <si>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</si>
  <si>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COMPARTO SANITA' T.U. MISTA</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</si>
  <si>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</si>
  <si>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</si>
  <si>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</si>
  <si>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</si>
  <si>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</si>
  <si>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</si>
  <si>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</si>
  <si>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</si>
  <si>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</si>
  <si>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</si>
  <si>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</si>
  <si>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</si>
  <si>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</si>
  <si>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</si>
  <si>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</si>
  <si>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</si>
  <si>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</si>
  <si>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</si>
  <si>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</si>
  <si>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</si>
  <si>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</si>
  <si>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</si>
  <si>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</si>
  <si>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</si>
  <si>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</si>
  <si>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</si>
  <si>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</si>
  <si>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</si>
  <si>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</si>
  <si>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</si>
  <si>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</si>
  <si>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</si>
  <si>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</si>
  <si>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</si>
  <si>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</si>
  <si>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</si>
  <si>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</si>
  <si>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</si>
  <si>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</si>
  <si>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ENTI PARCHI REGIONALI</t>
  </si>
  <si>
    <t>CAMERE DI COMMERCIO 2015</t>
  </si>
  <si>
    <t>ENTI REG. SVILUPPO AGRICOLO</t>
  </si>
  <si>
    <t>ENTI PORTUALI</t>
  </si>
  <si>
    <t>ENTE AUT. DEL FLUMENDOSA</t>
  </si>
  <si>
    <t>ENTE VAL.FOND. AR.PG.SI.TR.</t>
  </si>
  <si>
    <t>Valore nominale delle monete metalliche</t>
  </si>
  <si>
    <t>di cui: Disponibilità del tesoro per il servizio di tesoreria</t>
  </si>
  <si>
    <t>INVITALIA ART.5 C.6 DL 18-20</t>
  </si>
  <si>
    <t>MEF-DT DL 34-20 DEBITI DIVERSI</t>
  </si>
  <si>
    <t>ISMEA ART. 13 C. 11 DL 23-2020</t>
  </si>
  <si>
    <t>FONDI PROG.SURE REG. UE 672-20</t>
  </si>
  <si>
    <t>ISTITUTO NAZIONALE DI STATISTICA</t>
  </si>
  <si>
    <t>al 31 dicembre 2020</t>
  </si>
  <si>
    <t>al  31 dicembre 2020</t>
  </si>
  <si>
    <t>SACE GAR.ITALIA A1C14 DL23-20</t>
  </si>
  <si>
    <t>SACE GAR.GREEN A.64C.5 DL76-20</t>
  </si>
  <si>
    <t>FONDO GAR.PANEUR. A.36 DL34-20</t>
  </si>
  <si>
    <t>FONDO GAR.BANCHE A.165 DL34-20</t>
  </si>
  <si>
    <t>FONDAZIONE HUMAN TECHNOPOLE</t>
  </si>
  <si>
    <t>Operazioni pronti contro termine (raccolta)</t>
  </si>
  <si>
    <t>Operazioni pronti contro termine  (impieghi)</t>
  </si>
  <si>
    <t>Al 31 Dicembre 2020</t>
  </si>
  <si>
    <t>Ministero dell'istruzione</t>
  </si>
  <si>
    <t>Ministero dell'universita' e della ricerca</t>
  </si>
  <si>
    <t>Versamenti delle somme dovute in base all'invito al contraddittorio in attuazione della procedura di collaborazione volontaria per l'emersione delle attività finanziarie e patrimoniali costituite o detenute fuori del territorio dello Stato</t>
  </si>
  <si>
    <t>Versamento della quota interessi delle rate dei mutui erogati dalla Cassa Depositi e Prestiti trasferiti al Ministero dell'Economia e delle Finanze da destinare al pagamento degli interessi relativi ai Buoni fruttiferi postali</t>
  </si>
  <si>
    <t>Versamento da parte dell'Inps e dell'Inail dei fondi riscossi e già destinati per legge all'Onpi da ripartire tra le Regioni ai sensi dell'articolo 1 duodecies della legge 21 ottobre 1978, n.641</t>
  </si>
  <si>
    <t>Versamento della quota capitale delle rate dei mutui erogati dalla Cassa Depositi e Prestiti</t>
  </si>
  <si>
    <t>SACE FONDO A.2 C.1B DL 23-20</t>
  </si>
  <si>
    <t>Ministero delle infrastrutture e della mobilita' sostenibili</t>
  </si>
  <si>
    <t>Ministero della cultura</t>
  </si>
  <si>
    <t>Ministero della transizione ecologica</t>
  </si>
  <si>
    <t>Ministero del turismo</t>
  </si>
  <si>
    <t>CASSA SPEC.CONTO NUMISMATICO</t>
  </si>
  <si>
    <t>COM.ANCONA-EVENTI CALAMITOSI</t>
  </si>
  <si>
    <t>S.A.C.E. SPA</t>
  </si>
  <si>
    <t>Partecipazione dello Stato agli utili di gestione dell'Istituto di emissione</t>
  </si>
  <si>
    <t>Interessi sulle somme anticipate alle Regioni per il risanamento strutturale dei Servizi Sanitari Regionali</t>
  </si>
  <si>
    <t>Rimborso delle somme anticipate alle Regioni per il risanamento dei Servizi Sanitari Regionali</t>
  </si>
  <si>
    <t>MIPAAF - FONDI ROTATIVI SVILUPPO</t>
  </si>
  <si>
    <t>IST.CRE.SPOR.A.14 C.1 DL 23-20</t>
  </si>
  <si>
    <t>AGENZIA DELLE ENTRATE-DIREZ.CENTR.OPER. E-COMMERCE (PE)</t>
  </si>
  <si>
    <t>Proventi derivanti dalla messa all'asta delle quantità di quote di emissione di gas ad effetto serra, determinate con decisione della commissione europea, direttiva 2003/87/ce</t>
  </si>
  <si>
    <t>Somme corrispondenti all'incremento percentuale dell'aliquota di prodotto dovuto annualmente dal titolare unico o contitolare di ciascuna concessione per le produzioni di idrocarburi liquidi e gassosi ottenute in terraferma</t>
  </si>
  <si>
    <t>Versamento dell'imposta municipale propria di spettanza dei comuni da destinare al fondo di solidarietà comunale</t>
  </si>
  <si>
    <t>Versamenti da parte degli Enti Nazionali di Previdenza e Assistenza Sociale Pubblici, nell'ambito della propria autonomia organizzativa, delle somme derivanti da ulteriori interventi di razionalizzazione per la riduzione delle proprie spese</t>
  </si>
  <si>
    <t>Ordini di Pagare</t>
  </si>
  <si>
    <t>Ordini di Accreditamento</t>
  </si>
  <si>
    <t>Erario</t>
  </si>
  <si>
    <t>Tesoreria</t>
  </si>
  <si>
    <t>Esterno</t>
  </si>
  <si>
    <t>Spesa Secondaria del Funzionario Delegato</t>
  </si>
  <si>
    <t>INPS-TFR ART.1 C.755 L.296-06</t>
  </si>
  <si>
    <t>Altre entrate Categoria IX</t>
  </si>
  <si>
    <t>Versamenti relativi ai Comuni ed alle Province, effettuati in caso di incapienza - negli importi da erogare da parte del Bilancio dello Stato - delle somme da recuperare a carico degli stessi</t>
  </si>
  <si>
    <t>Somme prelevate dal C/C di Tesoreria infruttifero relativo al capitale dei BPF trasferiti, da destinare al rimborso del capitale</t>
  </si>
  <si>
    <t>CDP SPA-PATRIMONIO RILANCIO</t>
  </si>
  <si>
    <t>CATEGORIA XX - ACCENSIONE DI PRESTITI</t>
  </si>
  <si>
    <t>Ricavo netto dei mutui stipulati con la Banca Europea degli investimenti per finanziamento di progetti immediatamente eseguibili per interventi di rilevante interesse economico</t>
  </si>
  <si>
    <t>MEF-NGEU-SC-PNRR-PREST-L178-20</t>
  </si>
  <si>
    <t>MEF-DT DL 34-20 DEBITI SSN</t>
  </si>
  <si>
    <t>MEF-NGEU-SC-PNRR-FPERD-L178-20</t>
  </si>
  <si>
    <t>FONDO SVILUPPO E COESIONE</t>
  </si>
  <si>
    <t>Imposta sostitutiva dell'imposta sul reddito delle persone fisiche e delle relative addizionali, nonchè delle imposte di registro e di bollo sul 
contratto di locazione (cedolare secca)</t>
  </si>
  <si>
    <t>Somme prelevate dal conto corrente di tesoreria intestato al ministero dell'economia e delle finanze su cui affluiscono i contributi a fondo perduto erogati dall'unione europea per l'attuazione del dispositivo di ripresa e resilienza ai sensi dell'articolo 1, comma 1041, della legge n.178/2020</t>
  </si>
  <si>
    <t>Somme prelevate dal conto corrente di tesoreria intestato al ministero dell'economia e delle finanze su cui affluiscono i contributi a titolo di prestito erogati dall'unione europea per l'attuazione del dispositivo di ripresa e resilienza ai sensi dell'articolo 1, comma 1041, della legge n.178/2020</t>
  </si>
  <si>
    <t>dal 1 gennaio - al 30 novembre 2021</t>
  </si>
  <si>
    <t>al 30 novembre 2021</t>
  </si>
  <si>
    <t>al  30 novembre 2021</t>
  </si>
  <si>
    <t>Monete emesse al     30 novembre 2021</t>
  </si>
  <si>
    <t>Monete emesse al    30 novembre 2021</t>
  </si>
  <si>
    <t>Monete da                        €   2,00</t>
  </si>
  <si>
    <t>Monete d'oro da             € 10,00</t>
  </si>
  <si>
    <t>Monete d'oro da             € 20,00</t>
  </si>
  <si>
    <t>Monete d'oro da             € 50,00</t>
  </si>
  <si>
    <t>DIPTES OPERAZ SU MERCATI FINAN</t>
  </si>
  <si>
    <t>Contributi a titolo di prestito erogati dall’Unione Europea per l’attuazione del dispositivo di ripresa e resilienza, ai sensi dell’articolo 1, comma 1041, della legge n.178/2020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</si>
</sst>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 numFmtId="170" formatCode="#,##0.00_ ;\-#,##0.00\ "/>
  </numFmts>
  <fonts count="50">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amily val="2"/>
    </font>
    <font>
      <sz val="10"/>
      <color rgb="FF000000"/>
      <name val="Arial"/>
      <family val="2"/>
    </font>
    <font>
      <b/>
      <sz val="8"/>
      <color rgb="FF000000"/>
      <name val="Frutiger LT 45 Light"/>
      <family val="2"/>
    </font>
    <font>
      <sz val="9"/>
      <color rgb="FF000000"/>
      <name val="Frutiger LT 45 Light"/>
      <family val="2"/>
    </font>
    <font>
      <b/>
      <sz val="10"/>
      <name val="Arial"/>
      <family val="2"/>
    </font>
    <font>
      <b/>
      <sz val="8"/>
      <color rgb="FF000000"/>
      <name val="Arial"/>
    </font>
    <font>
      <sz val="8"/>
      <color indexed="63"/>
      <name val="Arial"/>
    </font>
    <font>
      <b/>
      <sz val="8"/>
      <color indexed="63"/>
      <name val="Arial"/>
    </font>
    <font>
      <b/>
      <sz val="8"/>
      <color theme="0"/>
      <name val="Arial"/>
      <family val="2"/>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theme="0"/>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EBEBEB"/>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cellStyleXfs>
  <cellXfs count="240">
    <xf numFmtId="0" fontId="0" fillId="0" borderId="0" xfId="0"/>
    <xf numFmtId="43" fontId="0" fillId="0" borderId="0" xfId="1" applyFont="1"/>
    <xf numFmtId="0" fontId="10" fillId="0" borderId="0" xfId="0" applyFont="1"/>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9"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6" fillId="0" borderId="8" xfId="0" applyFont="1" applyBorder="1" applyAlignment="1">
      <alignment horizontal="right" vertical="center" wrapText="1" indent="1"/>
    </xf>
    <xf numFmtId="0" fontId="7" fillId="0" borderId="8" xfId="0" applyFont="1" applyBorder="1" applyAlignment="1">
      <alignment horizontal="right" vertical="center" wrapText="1" indent="1"/>
    </xf>
    <xf numFmtId="0" fontId="6" fillId="0" borderId="9"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0" xfId="0" applyFont="1" applyFill="1" applyBorder="1" applyAlignment="1">
      <alignment horizontal="left" vertical="center" wrapText="1"/>
    </xf>
    <xf numFmtId="4" fontId="8" fillId="4" borderId="11" xfId="0" applyNumberFormat="1" applyFont="1" applyFill="1" applyBorder="1" applyAlignment="1">
      <alignment horizontal="right" vertical="center" wrapText="1" indent="1"/>
    </xf>
    <xf numFmtId="4" fontId="8" fillId="4" borderId="12"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7" xfId="0" applyFont="1" applyBorder="1" applyAlignment="1">
      <alignment horizontal="left" vertical="center" wrapText="1" indent="1"/>
    </xf>
    <xf numFmtId="0" fontId="0" fillId="0" borderId="8" xfId="0" applyBorder="1"/>
    <xf numFmtId="0" fontId="0" fillId="0" borderId="9" xfId="0" applyBorder="1"/>
    <xf numFmtId="0" fontId="7" fillId="0" borderId="10" xfId="0" applyFont="1" applyBorder="1" applyAlignment="1">
      <alignment horizontal="left" vertical="center" wrapText="1" indent="1"/>
    </xf>
    <xf numFmtId="4" fontId="7" fillId="0" borderId="11" xfId="0" applyNumberFormat="1" applyFont="1" applyBorder="1" applyAlignment="1">
      <alignment horizontal="right" vertical="center" wrapText="1" indent="1"/>
    </xf>
    <xf numFmtId="4" fontId="7" fillId="0" borderId="12"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0" xfId="0" applyFont="1" applyBorder="1" applyAlignment="1">
      <alignment horizontal="left" vertical="center" wrapText="1" indent="1"/>
    </xf>
    <xf numFmtId="4" fontId="11" fillId="0" borderId="11"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0" xfId="0" applyFont="1" applyFill="1" applyBorder="1" applyAlignment="1">
      <alignment horizontal="left" vertical="center" wrapText="1" indent="1"/>
    </xf>
    <xf numFmtId="4" fontId="8" fillId="6" borderId="11" xfId="0" applyNumberFormat="1" applyFont="1" applyFill="1" applyBorder="1" applyAlignment="1">
      <alignment horizontal="right" vertical="center" wrapText="1" indent="1"/>
    </xf>
    <xf numFmtId="4" fontId="8" fillId="6" borderId="12"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2"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7"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18" xfId="0" applyNumberFormat="1" applyFont="1" applyFill="1" applyBorder="1" applyAlignment="1">
      <alignment horizontal="right" vertical="center"/>
    </xf>
    <xf numFmtId="49" fontId="12" fillId="2" borderId="13" xfId="0" applyNumberFormat="1" applyFont="1" applyFill="1" applyBorder="1" applyAlignment="1">
      <alignment horizontal="left" vertical="center"/>
    </xf>
    <xf numFmtId="167" fontId="12" fillId="2" borderId="19" xfId="0" applyNumberFormat="1" applyFont="1" applyFill="1" applyBorder="1" applyAlignment="1">
      <alignment horizontal="right" vertical="center"/>
    </xf>
    <xf numFmtId="167" fontId="12" fillId="2" borderId="20"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4" borderId="2" xfId="0" applyNumberFormat="1" applyFont="1" applyFill="1" applyBorder="1" applyAlignment="1">
      <alignment horizontal="right" vertical="center"/>
    </xf>
    <xf numFmtId="39" fontId="35" fillId="15" borderId="2" xfId="0" applyNumberFormat="1" applyFont="1" applyFill="1" applyBorder="1" applyAlignment="1">
      <alignment horizontal="right" vertical="center"/>
    </xf>
    <xf numFmtId="39" fontId="36" fillId="11" borderId="11" xfId="0" applyNumberFormat="1" applyFont="1" applyFill="1" applyBorder="1" applyAlignment="1">
      <alignment horizontal="right" vertical="center"/>
    </xf>
    <xf numFmtId="49" fontId="28" fillId="7" borderId="17"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18" xfId="0" applyNumberFormat="1" applyFont="1" applyFill="1" applyBorder="1" applyAlignment="1">
      <alignment horizontal="right" vertical="center"/>
    </xf>
    <xf numFmtId="49" fontId="28" fillId="7" borderId="26" xfId="0" applyNumberFormat="1" applyFont="1" applyFill="1" applyBorder="1" applyAlignment="1">
      <alignment horizontal="left" vertical="center" wrapText="1"/>
    </xf>
    <xf numFmtId="49" fontId="39" fillId="15" borderId="28" xfId="0" applyNumberFormat="1" applyFont="1" applyFill="1" applyBorder="1" applyAlignment="1">
      <alignment horizontal="left" vertical="center" wrapText="1"/>
    </xf>
    <xf numFmtId="39" fontId="35" fillId="15" borderId="29" xfId="0" applyNumberFormat="1" applyFont="1" applyFill="1" applyBorder="1" applyAlignment="1">
      <alignment horizontal="right" vertical="center"/>
    </xf>
    <xf numFmtId="49" fontId="40" fillId="11" borderId="22"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3" xfId="0" applyNumberFormat="1" applyFont="1" applyFill="1" applyBorder="1" applyAlignment="1">
      <alignment horizontal="right" vertical="center"/>
    </xf>
    <xf numFmtId="49" fontId="40" fillId="11" borderId="24" xfId="0" applyNumberFormat="1" applyFont="1" applyFill="1" applyBorder="1" applyAlignment="1">
      <alignment horizontal="left" vertical="center" wrapText="1"/>
    </xf>
    <xf numFmtId="39" fontId="36" fillId="11" borderId="25" xfId="0" applyNumberFormat="1" applyFont="1" applyFill="1" applyBorder="1" applyAlignment="1">
      <alignment horizontal="right" vertical="center"/>
    </xf>
    <xf numFmtId="39" fontId="29" fillId="2" borderId="2" xfId="0" applyNumberFormat="1" applyFont="1" applyFill="1" applyBorder="1" applyAlignment="1">
      <alignment horizontal="right" vertical="center"/>
    </xf>
    <xf numFmtId="39" fontId="29" fillId="2" borderId="31" xfId="0" applyNumberFormat="1" applyFont="1" applyFill="1" applyBorder="1" applyAlignment="1">
      <alignment horizontal="right" vertical="center"/>
    </xf>
    <xf numFmtId="49" fontId="33"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0"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1" xfId="0" applyNumberFormat="1" applyFont="1" applyFill="1" applyBorder="1" applyAlignment="1">
      <alignment horizontal="right" vertical="center"/>
    </xf>
    <xf numFmtId="49" fontId="22" fillId="7" borderId="17" xfId="0" applyNumberFormat="1" applyFont="1" applyFill="1" applyBorder="1" applyAlignment="1">
      <alignment horizontal="left" vertical="center" wrapText="1"/>
    </xf>
    <xf numFmtId="168" fontId="12" fillId="7" borderId="18" xfId="0" applyNumberFormat="1" applyFont="1" applyFill="1" applyBorder="1" applyAlignment="1">
      <alignment horizontal="right" vertical="center"/>
    </xf>
    <xf numFmtId="167" fontId="12" fillId="9" borderId="19" xfId="0" applyNumberFormat="1" applyFont="1" applyFill="1" applyBorder="1" applyAlignment="1">
      <alignment horizontal="right" vertical="center"/>
    </xf>
    <xf numFmtId="167" fontId="12" fillId="9" borderId="20" xfId="0" applyNumberFormat="1" applyFont="1" applyFill="1" applyBorder="1" applyAlignment="1">
      <alignment horizontal="right" vertical="center"/>
    </xf>
    <xf numFmtId="167" fontId="22" fillId="7" borderId="18" xfId="0" applyNumberFormat="1" applyFont="1" applyFill="1" applyBorder="1" applyAlignment="1">
      <alignment horizontal="right" vertical="center"/>
    </xf>
    <xf numFmtId="167" fontId="12" fillId="7" borderId="0" xfId="0" applyNumberFormat="1" applyFont="1" applyFill="1" applyAlignment="1">
      <alignment horizontal="right" vertical="center"/>
    </xf>
    <xf numFmtId="167" fontId="28" fillId="7" borderId="0" xfId="0" applyNumberFormat="1" applyFont="1" applyFill="1" applyAlignment="1">
      <alignment horizontal="right" vertical="center"/>
    </xf>
    <xf numFmtId="167" fontId="28" fillId="7" borderId="18" xfId="0" applyNumberFormat="1" applyFont="1" applyFill="1" applyBorder="1" applyAlignment="1">
      <alignment horizontal="right" vertical="center"/>
    </xf>
    <xf numFmtId="49" fontId="21" fillId="8" borderId="15" xfId="0" applyNumberFormat="1" applyFont="1" applyFill="1" applyBorder="1" applyAlignment="1">
      <alignment horizontal="center" vertical="center"/>
    </xf>
    <xf numFmtId="49" fontId="21" fillId="8" borderId="16" xfId="0" applyNumberFormat="1" applyFont="1" applyFill="1" applyBorder="1" applyAlignment="1">
      <alignment horizontal="center" vertical="center"/>
    </xf>
    <xf numFmtId="49" fontId="21" fillId="8" borderId="19"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xf>
    <xf numFmtId="49" fontId="35" fillId="14" borderId="28" xfId="0" applyNumberFormat="1" applyFont="1" applyFill="1" applyBorder="1" applyAlignment="1">
      <alignment horizontal="left" vertical="center" wrapText="1"/>
    </xf>
    <xf numFmtId="39" fontId="35" fillId="14" borderId="29" xfId="0" applyNumberFormat="1" applyFont="1" applyFill="1" applyBorder="1" applyAlignment="1">
      <alignment horizontal="right" vertical="center"/>
    </xf>
    <xf numFmtId="49" fontId="12" fillId="7" borderId="0" xfId="0" applyNumberFormat="1" applyFont="1" applyFill="1" applyAlignment="1">
      <alignment horizontal="left" vertical="center"/>
    </xf>
    <xf numFmtId="49" fontId="12" fillId="9" borderId="13" xfId="0" applyNumberFormat="1" applyFont="1" applyFill="1" applyBorder="1" applyAlignment="1">
      <alignment horizontal="left" vertical="center"/>
    </xf>
    <xf numFmtId="49" fontId="28" fillId="7" borderId="17" xfId="0" applyNumberFormat="1" applyFont="1" applyFill="1" applyBorder="1" applyAlignment="1">
      <alignment horizontal="left" vertical="center"/>
    </xf>
    <xf numFmtId="49" fontId="29" fillId="2" borderId="32" xfId="0" applyNumberFormat="1" applyFont="1" applyFill="1" applyBorder="1" applyAlignment="1">
      <alignment horizontal="left" vertical="center"/>
    </xf>
    <xf numFmtId="0" fontId="14" fillId="0" borderId="0" xfId="0" applyFont="1"/>
    <xf numFmtId="4" fontId="43" fillId="4" borderId="2" xfId="0" applyNumberFormat="1" applyFont="1" applyFill="1" applyBorder="1" applyAlignment="1">
      <alignment horizontal="right" vertical="center" indent="1"/>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5" fillId="15" borderId="1" xfId="0" applyNumberFormat="1" applyFont="1" applyFill="1" applyBorder="1" applyAlignment="1">
      <alignment horizontal="left" vertical="center" wrapText="1"/>
    </xf>
    <xf numFmtId="39" fontId="35" fillId="15" borderId="3" xfId="0" applyNumberFormat="1" applyFont="1" applyFill="1" applyBorder="1" applyAlignment="1">
      <alignment horizontal="right" vertical="center"/>
    </xf>
    <xf numFmtId="49" fontId="36" fillId="11" borderId="4" xfId="0" applyNumberFormat="1" applyFont="1" applyFill="1" applyBorder="1" applyAlignment="1">
      <alignment horizontal="left" vertical="center" wrapText="1"/>
    </xf>
    <xf numFmtId="39" fontId="36" fillId="11" borderId="0" xfId="0" applyNumberFormat="1" applyFont="1" applyFill="1" applyBorder="1" applyAlignment="1">
      <alignment horizontal="right" vertical="center"/>
    </xf>
    <xf numFmtId="39" fontId="36" fillId="11" borderId="5" xfId="0" applyNumberFormat="1" applyFont="1" applyFill="1" applyBorder="1" applyAlignment="1">
      <alignment horizontal="right" vertical="center"/>
    </xf>
    <xf numFmtId="0" fontId="44" fillId="7" borderId="0" xfId="0" applyFont="1" applyFill="1" applyAlignment="1">
      <alignment horizontal="left"/>
    </xf>
    <xf numFmtId="170" fontId="23" fillId="0" borderId="0" xfId="25" applyNumberFormat="1"/>
    <xf numFmtId="49" fontId="36" fillId="11" borderId="10" xfId="0" applyNumberFormat="1" applyFont="1" applyFill="1" applyBorder="1" applyAlignment="1">
      <alignment horizontal="left" vertical="center" wrapText="1"/>
    </xf>
    <xf numFmtId="39" fontId="36" fillId="11" borderId="12" xfId="0" applyNumberFormat="1" applyFont="1" applyFill="1" applyBorder="1" applyAlignment="1">
      <alignment horizontal="right" vertical="center"/>
    </xf>
    <xf numFmtId="49" fontId="36" fillId="12" borderId="22" xfId="0" applyNumberFormat="1" applyFont="1" applyFill="1" applyBorder="1" applyAlignment="1">
      <alignment horizontal="left" vertical="center" wrapText="1"/>
    </xf>
    <xf numFmtId="39" fontId="36" fillId="12" borderId="0" xfId="0" applyNumberFormat="1" applyFont="1" applyFill="1" applyAlignment="1">
      <alignment horizontal="right" vertical="center"/>
    </xf>
    <xf numFmtId="39" fontId="36" fillId="12" borderId="23" xfId="0" applyNumberFormat="1" applyFont="1" applyFill="1" applyBorder="1" applyAlignment="1">
      <alignment horizontal="right" vertical="center"/>
    </xf>
    <xf numFmtId="49" fontId="28" fillId="7" borderId="0" xfId="0" applyNumberFormat="1" applyFont="1" applyFill="1" applyBorder="1" applyAlignment="1">
      <alignment horizontal="left" vertical="center" wrapText="1"/>
    </xf>
    <xf numFmtId="39" fontId="28" fillId="7" borderId="0" xfId="0" applyNumberFormat="1" applyFont="1" applyFill="1" applyBorder="1" applyAlignment="1">
      <alignment horizontal="right" vertical="center"/>
    </xf>
    <xf numFmtId="39" fontId="28" fillId="7" borderId="5" xfId="0" applyNumberFormat="1" applyFont="1" applyFill="1" applyBorder="1" applyAlignment="1">
      <alignment horizontal="right" vertical="center"/>
    </xf>
    <xf numFmtId="39" fontId="28" fillId="7" borderId="0" xfId="0" applyNumberFormat="1" applyFont="1" applyFill="1" applyAlignment="1">
      <alignment horizontal="right" vertical="center"/>
    </xf>
    <xf numFmtId="39" fontId="28" fillId="7" borderId="18" xfId="0" applyNumberFormat="1" applyFont="1" applyFill="1" applyBorder="1" applyAlignment="1">
      <alignment horizontal="right" vertical="center"/>
    </xf>
    <xf numFmtId="39" fontId="28" fillId="7" borderId="11" xfId="0" applyNumberFormat="1" applyFont="1" applyFill="1" applyBorder="1" applyAlignment="1">
      <alignment horizontal="right" vertical="center"/>
    </xf>
    <xf numFmtId="0" fontId="14" fillId="0" borderId="0" xfId="0" applyFont="1" applyAlignment="1">
      <alignment horizontal="center" vertical="center"/>
    </xf>
    <xf numFmtId="0" fontId="0" fillId="0" borderId="0" xfId="0" applyAlignment="1">
      <alignment horizontal="center"/>
    </xf>
    <xf numFmtId="4" fontId="43" fillId="4" borderId="3" xfId="0" applyNumberFormat="1" applyFont="1" applyFill="1" applyBorder="1" applyAlignment="1">
      <alignment horizontal="right" vertical="center" indent="1"/>
    </xf>
    <xf numFmtId="0" fontId="7" fillId="0" borderId="8" xfId="0" applyFont="1" applyFill="1" applyBorder="1" applyAlignment="1">
      <alignment horizontal="left" vertical="center" wrapText="1"/>
    </xf>
    <xf numFmtId="49" fontId="34" fillId="13" borderId="7" xfId="0" applyNumberFormat="1" applyFont="1" applyFill="1" applyBorder="1" applyAlignment="1">
      <alignment horizontal="center" vertical="center"/>
    </xf>
    <xf numFmtId="49" fontId="34" fillId="13" borderId="8" xfId="0" applyNumberFormat="1" applyFont="1" applyFill="1" applyBorder="1" applyAlignment="1">
      <alignment horizontal="center" vertical="center"/>
    </xf>
    <xf numFmtId="49" fontId="34" fillId="13" borderId="9" xfId="0" applyNumberFormat="1" applyFont="1" applyFill="1" applyBorder="1" applyAlignment="1">
      <alignment horizontal="center" vertical="center"/>
    </xf>
    <xf numFmtId="39" fontId="28" fillId="10" borderId="11" xfId="0" applyNumberFormat="1" applyFont="1" applyFill="1" applyBorder="1" applyAlignment="1">
      <alignment horizontal="right" vertical="center"/>
    </xf>
    <xf numFmtId="39" fontId="28" fillId="10" borderId="27" xfId="0" applyNumberFormat="1" applyFont="1" applyFill="1" applyBorder="1" applyAlignment="1">
      <alignment horizontal="right" vertical="center"/>
    </xf>
    <xf numFmtId="49" fontId="29" fillId="2" borderId="30" xfId="0" applyNumberFormat="1" applyFont="1" applyFill="1" applyBorder="1" applyAlignment="1">
      <alignment horizontal="left" vertical="center"/>
    </xf>
    <xf numFmtId="49" fontId="39" fillId="14" borderId="28" xfId="0" applyNumberFormat="1" applyFont="1" applyFill="1" applyBorder="1" applyAlignment="1">
      <alignment horizontal="left" vertical="center" wrapText="1"/>
    </xf>
    <xf numFmtId="0" fontId="45" fillId="0" borderId="0" xfId="0" applyFont="1" applyAlignment="1">
      <alignment horizontal="left" vertical="center"/>
    </xf>
    <xf numFmtId="49" fontId="29" fillId="2" borderId="30" xfId="0" applyNumberFormat="1" applyFont="1" applyFill="1" applyBorder="1" applyAlignment="1">
      <alignment horizontal="left" vertical="center" wrapText="1"/>
    </xf>
    <xf numFmtId="49" fontId="28" fillId="7" borderId="33" xfId="0" applyNumberFormat="1" applyFont="1" applyFill="1" applyBorder="1" applyAlignment="1">
      <alignment horizontal="left" vertical="center" wrapText="1"/>
    </xf>
    <xf numFmtId="39" fontId="28" fillId="7" borderId="15" xfId="0" applyNumberFormat="1" applyFont="1" applyFill="1" applyBorder="1" applyAlignment="1">
      <alignment horizontal="right" vertical="center"/>
    </xf>
    <xf numFmtId="39" fontId="28" fillId="7" borderId="16" xfId="0" applyNumberFormat="1" applyFont="1" applyFill="1" applyBorder="1" applyAlignment="1">
      <alignment horizontal="right" vertical="center"/>
    </xf>
    <xf numFmtId="39" fontId="28" fillId="7" borderId="12" xfId="0" applyNumberFormat="1" applyFont="1" applyFill="1" applyBorder="1" applyAlignment="1">
      <alignment horizontal="right" vertical="center"/>
    </xf>
    <xf numFmtId="39" fontId="29" fillId="2" borderId="2" xfId="0" applyNumberFormat="1" applyFont="1" applyFill="1" applyBorder="1" applyAlignment="1">
      <alignment horizontal="right" vertical="center" wrapText="1"/>
    </xf>
    <xf numFmtId="39" fontId="29" fillId="2" borderId="31" xfId="0" applyNumberFormat="1" applyFont="1" applyFill="1" applyBorder="1" applyAlignment="1">
      <alignment horizontal="right" vertical="center" wrapText="1"/>
    </xf>
    <xf numFmtId="43" fontId="7" fillId="0" borderId="0" xfId="0" applyNumberFormat="1" applyFont="1"/>
    <xf numFmtId="168" fontId="46" fillId="2" borderId="20" xfId="0" applyNumberFormat="1" applyFont="1" applyFill="1" applyBorder="1" applyAlignment="1">
      <alignment horizontal="right" vertical="center"/>
    </xf>
    <xf numFmtId="0" fontId="21" fillId="8" borderId="34" xfId="0" applyFont="1" applyFill="1" applyBorder="1" applyAlignment="1">
      <alignment horizontal="center"/>
    </xf>
    <xf numFmtId="49" fontId="21" fillId="8" borderId="21" xfId="0" applyNumberFormat="1" applyFont="1" applyFill="1" applyBorder="1" applyAlignment="1">
      <alignment horizontal="center" vertical="center"/>
    </xf>
    <xf numFmtId="0" fontId="39" fillId="13" borderId="35" xfId="0" applyFont="1" applyFill="1" applyBorder="1" applyAlignment="1">
      <alignment horizontal="left" vertical="center"/>
    </xf>
    <xf numFmtId="49" fontId="34" fillId="13" borderId="36" xfId="0" applyNumberFormat="1" applyFont="1" applyFill="1" applyBorder="1" applyAlignment="1">
      <alignment horizontal="center" vertical="center"/>
    </xf>
    <xf numFmtId="49" fontId="34" fillId="13" borderId="37"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21" fillId="8" borderId="14" xfId="0" applyNumberFormat="1" applyFont="1" applyFill="1" applyBorder="1" applyAlignment="1">
      <alignment horizontal="center" vertical="center"/>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49" fontId="21" fillId="8" borderId="13" xfId="0" applyNumberFormat="1" applyFont="1" applyFill="1" applyBorder="1" applyAlignment="1">
      <alignment horizontal="center" vertical="center"/>
    </xf>
    <xf numFmtId="49" fontId="21" fillId="8" borderId="19" xfId="0" applyNumberFormat="1" applyFont="1" applyFill="1" applyBorder="1" applyAlignment="1">
      <alignment horizontal="center" vertical="center" wrapText="1"/>
    </xf>
    <xf numFmtId="49" fontId="21" fillId="8" borderId="20" xfId="0" applyNumberFormat="1" applyFont="1" applyFill="1" applyBorder="1" applyAlignment="1">
      <alignment horizontal="center" vertical="center" wrapText="1"/>
    </xf>
    <xf numFmtId="49" fontId="21" fillId="8" borderId="13" xfId="0" applyNumberFormat="1" applyFont="1" applyFill="1" applyBorder="1" applyAlignment="1">
      <alignment horizontal="center" vertical="center" wrapText="1"/>
    </xf>
    <xf numFmtId="49" fontId="28" fillId="7" borderId="7" xfId="0" applyNumberFormat="1" applyFont="1" applyFill="1" applyBorder="1" applyAlignment="1">
      <alignment horizontal="left" vertical="center" wrapText="1"/>
    </xf>
    <xf numFmtId="39" fontId="28" fillId="7" borderId="8" xfId="0" applyNumberFormat="1" applyFont="1" applyFill="1" applyBorder="1" applyAlignment="1">
      <alignment horizontal="right" vertical="center"/>
    </xf>
    <xf numFmtId="39" fontId="28" fillId="7" borderId="9" xfId="0" applyNumberFormat="1" applyFont="1" applyFill="1" applyBorder="1" applyAlignment="1">
      <alignment horizontal="right" vertical="center"/>
    </xf>
    <xf numFmtId="49" fontId="28" fillId="7" borderId="10" xfId="0" applyNumberFormat="1" applyFont="1" applyFill="1" applyBorder="1" applyAlignment="1">
      <alignment horizontal="left" vertical="center" wrapText="1"/>
    </xf>
    <xf numFmtId="49" fontId="21" fillId="8" borderId="13" xfId="0" applyNumberFormat="1" applyFont="1" applyFill="1" applyBorder="1" applyAlignment="1">
      <alignment horizontal="center" vertical="center"/>
    </xf>
    <xf numFmtId="49" fontId="34" fillId="13" borderId="41" xfId="0" applyNumberFormat="1" applyFont="1" applyFill="1" applyBorder="1" applyAlignment="1">
      <alignment horizontal="center" vertical="center" wrapText="1"/>
    </xf>
    <xf numFmtId="49" fontId="47" fillId="11" borderId="22" xfId="0" applyNumberFormat="1" applyFont="1" applyFill="1" applyBorder="1" applyAlignment="1">
      <alignment horizontal="left" vertical="center"/>
    </xf>
    <xf numFmtId="169" fontId="47" fillId="11" borderId="0" xfId="0" applyNumberFormat="1" applyFont="1" applyFill="1" applyAlignment="1">
      <alignment horizontal="right" vertical="center"/>
    </xf>
    <xf numFmtId="169" fontId="48" fillId="11" borderId="23" xfId="0" applyNumberFormat="1" applyFont="1" applyFill="1" applyBorder="1" applyAlignment="1">
      <alignment horizontal="right" vertical="center"/>
    </xf>
    <xf numFmtId="49" fontId="49" fillId="13" borderId="38" xfId="0" applyNumberFormat="1" applyFont="1" applyFill="1" applyBorder="1" applyAlignment="1">
      <alignment horizontal="left" vertical="center" wrapText="1"/>
    </xf>
    <xf numFmtId="169" fontId="49" fillId="13" borderId="39" xfId="0" applyNumberFormat="1" applyFont="1" applyFill="1" applyBorder="1" applyAlignment="1">
      <alignment horizontal="right" vertical="center"/>
    </xf>
    <xf numFmtId="169" fontId="49" fillId="13" borderId="40"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0" fillId="7" borderId="0" xfId="24" applyFont="1" applyFill="1" applyAlignment="1">
      <alignment horizontal="center" vertical="center" wrapText="1"/>
    </xf>
    <xf numFmtId="0" fontId="38" fillId="0" borderId="0" xfId="21" applyFont="1" applyAlignment="1">
      <alignment horizontal="left" vertical="center"/>
    </xf>
    <xf numFmtId="49" fontId="25" fillId="7" borderId="0" xfId="0" applyNumberFormat="1" applyFont="1" applyFill="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49" fontId="21" fillId="8" borderId="13" xfId="0" applyNumberFormat="1" applyFont="1" applyFill="1" applyBorder="1" applyAlignment="1">
      <alignment horizontal="center" vertical="center"/>
    </xf>
    <xf numFmtId="49" fontId="21" fillId="8" borderId="14" xfId="0" applyNumberFormat="1" applyFont="1" applyFill="1" applyBorder="1" applyAlignment="1">
      <alignment horizontal="center" vertical="center"/>
    </xf>
    <xf numFmtId="49" fontId="25" fillId="7" borderId="21" xfId="0" applyNumberFormat="1" applyFont="1" applyFill="1" applyBorder="1" applyAlignment="1">
      <alignment horizontal="left" vertical="center"/>
    </xf>
    <xf numFmtId="0" fontId="0" fillId="0" borderId="0" xfId="0" applyAlignment="1">
      <alignment horizontal="left"/>
    </xf>
    <xf numFmtId="49" fontId="34" fillId="13" borderId="39" xfId="0" applyNumberFormat="1" applyFont="1" applyFill="1" applyBorder="1" applyAlignment="1">
      <alignment horizontal="center" vertical="center" wrapText="1"/>
    </xf>
    <xf numFmtId="49" fontId="34" fillId="13" borderId="40" xfId="0" applyNumberFormat="1" applyFont="1" applyFill="1" applyBorder="1" applyAlignment="1">
      <alignment horizontal="center" vertical="center" wrapText="1"/>
    </xf>
    <xf numFmtId="49" fontId="30" fillId="7" borderId="0" xfId="0" applyNumberFormat="1" applyFont="1" applyFill="1" applyAlignment="1">
      <alignment horizontal="center" vertical="center"/>
    </xf>
    <xf numFmtId="49" fontId="34" fillId="13" borderId="38" xfId="0" applyNumberFormat="1" applyFont="1" applyFill="1" applyBorder="1" applyAlignment="1">
      <alignment horizontal="center" vertical="center" wrapText="1"/>
    </xf>
    <xf numFmtId="49" fontId="34" fillId="13" borderId="36" xfId="0" applyNumberFormat="1"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4" xfId="0" applyFont="1" applyFill="1" applyBorder="1" applyAlignment="1">
      <alignment horizontal="center" vertical="center"/>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0B64A0"/>
      <color rgb="FFDBE5F1"/>
      <color rgb="FFFFFFFF"/>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topLeftCell="A4" zoomScaleNormal="100" workbookViewId="0">
      <selection activeCell="F6" sqref="F6"/>
    </sheetView>
  </sheetViews>
  <sheetFormatPr defaultRowHeight="12.5"/>
  <cols>
    <col min="1" max="1" width="23.453125" customWidth="1"/>
    <col min="2" max="2" width="22" customWidth="1"/>
    <col min="3" max="3" width="22.453125" customWidth="1"/>
    <col min="4" max="4" width="22.26953125" customWidth="1"/>
    <col min="5" max="5" width="19.1796875" bestFit="1" customWidth="1"/>
  </cols>
  <sheetData>
    <row r="1" spans="1:4">
      <c r="A1" s="91" t="s">
        <v>221</v>
      </c>
      <c r="B1" s="92"/>
      <c r="C1" s="92"/>
    </row>
    <row r="2" spans="1:4">
      <c r="A2" s="92"/>
      <c r="B2" s="92"/>
      <c r="C2" s="92"/>
    </row>
    <row r="3" spans="1:4">
      <c r="A3" s="92"/>
      <c r="B3" s="91" t="s">
        <v>925</v>
      </c>
      <c r="C3" s="92"/>
    </row>
    <row r="4" spans="1:4">
      <c r="A4" s="92"/>
      <c r="B4" s="92"/>
      <c r="C4" s="92"/>
    </row>
    <row r="5" spans="1:4" ht="30" customHeight="1">
      <c r="A5" s="27"/>
      <c r="B5" s="28" t="s">
        <v>6</v>
      </c>
      <c r="C5" s="28" t="s">
        <v>7</v>
      </c>
      <c r="D5" s="29" t="s">
        <v>8</v>
      </c>
    </row>
    <row r="6" spans="1:4" ht="15" customHeight="1">
      <c r="A6" s="54" t="s">
        <v>9</v>
      </c>
      <c r="B6" s="39"/>
      <c r="C6" s="39"/>
      <c r="D6" s="40"/>
    </row>
    <row r="7" spans="1:4" ht="15" customHeight="1">
      <c r="A7" s="53" t="s">
        <v>10</v>
      </c>
      <c r="B7" s="35">
        <v>465547553791.48999</v>
      </c>
      <c r="C7" s="39"/>
      <c r="D7" s="40"/>
    </row>
    <row r="8" spans="1:4" ht="15" customHeight="1">
      <c r="A8" s="53" t="s">
        <v>11</v>
      </c>
      <c r="B8" s="39"/>
      <c r="C8" s="35">
        <v>649338115348.01001</v>
      </c>
      <c r="D8" s="40"/>
    </row>
    <row r="9" spans="1:4" ht="15" customHeight="1">
      <c r="A9" s="53" t="s">
        <v>12</v>
      </c>
      <c r="B9" s="39"/>
      <c r="C9" s="35">
        <v>217996657804.66</v>
      </c>
      <c r="D9" s="40"/>
    </row>
    <row r="10" spans="1:4" ht="15" customHeight="1">
      <c r="A10" s="53" t="s">
        <v>53</v>
      </c>
      <c r="B10" s="35">
        <v>352274873966.75</v>
      </c>
      <c r="C10" s="39"/>
      <c r="D10" s="40"/>
    </row>
    <row r="11" spans="1:4" ht="25.5" customHeight="1">
      <c r="A11" s="69" t="s">
        <v>13</v>
      </c>
      <c r="B11" s="70">
        <f>SUM(B6:B10)</f>
        <v>817822427758.23999</v>
      </c>
      <c r="C11" s="70">
        <f t="shared" ref="C11" si="0">SUM(C6:C10)</f>
        <v>867334773152.67004</v>
      </c>
      <c r="D11" s="71">
        <f>+B11-C11</f>
        <v>-49512345394.430054</v>
      </c>
    </row>
    <row r="12" spans="1:4" ht="15" customHeight="1">
      <c r="A12" s="54" t="s">
        <v>14</v>
      </c>
      <c r="B12" s="39"/>
      <c r="C12" s="39"/>
      <c r="D12" s="40"/>
    </row>
    <row r="13" spans="1:4" ht="15" customHeight="1">
      <c r="A13" s="53" t="s">
        <v>15</v>
      </c>
      <c r="B13" s="35">
        <v>2316720770401.27</v>
      </c>
      <c r="C13" s="35">
        <v>2228393877953.48</v>
      </c>
      <c r="D13" s="36">
        <f>B13-C13</f>
        <v>88326892447.790039</v>
      </c>
    </row>
    <row r="14" spans="1:4" ht="15" customHeight="1">
      <c r="A14" s="53" t="s">
        <v>16</v>
      </c>
      <c r="B14" s="35">
        <v>388459988274.92999</v>
      </c>
      <c r="C14" s="35">
        <v>427274535328.28998</v>
      </c>
      <c r="D14" s="36">
        <f>B14-C14</f>
        <v>-38814547053.359985</v>
      </c>
    </row>
    <row r="15" spans="1:4" ht="24" customHeight="1">
      <c r="A15" s="64" t="s">
        <v>865</v>
      </c>
      <c r="B15" s="65">
        <v>128813177123.55</v>
      </c>
      <c r="C15" s="65">
        <v>102319453165.74001</v>
      </c>
      <c r="D15" s="76">
        <f>B15-C15</f>
        <v>26493723957.809998</v>
      </c>
    </row>
    <row r="16" spans="1:4" ht="25.5" customHeight="1">
      <c r="A16" s="72" t="s">
        <v>13</v>
      </c>
      <c r="B16" s="73">
        <f>SUM(B13:B14)</f>
        <v>2705180758676.2002</v>
      </c>
      <c r="C16" s="73">
        <f>SUM(C13:C14)</f>
        <v>2655668413281.77</v>
      </c>
      <c r="D16" s="74">
        <f>+B16-C16</f>
        <v>49512345394.430176</v>
      </c>
    </row>
    <row r="17" spans="1:5" ht="15" customHeight="1">
      <c r="A17" s="53" t="s">
        <v>17</v>
      </c>
      <c r="B17" s="39"/>
      <c r="C17" s="39"/>
      <c r="D17" s="40"/>
    </row>
    <row r="18" spans="1:5" ht="25.5" customHeight="1">
      <c r="A18" s="61" t="s">
        <v>62</v>
      </c>
      <c r="B18" s="62">
        <f>+B11+B16</f>
        <v>3523003186434.4404</v>
      </c>
      <c r="C18" s="62">
        <f>+C11+C16</f>
        <v>3523003186434.4399</v>
      </c>
      <c r="D18" s="63"/>
      <c r="E18" s="68"/>
    </row>
    <row r="19" spans="1:5">
      <c r="A19" s="55" t="s">
        <v>85</v>
      </c>
      <c r="B19" s="56"/>
      <c r="C19" s="56"/>
      <c r="D19" s="57"/>
    </row>
    <row r="20" spans="1:5" ht="31.5">
      <c r="A20" s="58" t="s">
        <v>86</v>
      </c>
      <c r="B20" s="59">
        <f>B18-B15</f>
        <v>3394190009310.8906</v>
      </c>
      <c r="C20" s="59">
        <f>C18-C15</f>
        <v>3420683733268.6997</v>
      </c>
      <c r="D20" s="60">
        <f>B20-C20</f>
        <v>-26493723957.809082</v>
      </c>
    </row>
    <row r="23" spans="1:5">
      <c r="C23" s="6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zoomScale="80" zoomScaleNormal="80" workbookViewId="0">
      <selection activeCell="S3" sqref="S3"/>
    </sheetView>
  </sheetViews>
  <sheetFormatPr defaultColWidth="9.1796875" defaultRowHeight="12.5"/>
  <cols>
    <col min="1" max="1" width="36.08984375" style="78" customWidth="1"/>
    <col min="2" max="21" width="14.81640625" style="78" customWidth="1"/>
    <col min="22" max="22" width="14.90625" style="78" customWidth="1"/>
    <col min="23" max="16384" width="9.1796875" style="78"/>
  </cols>
  <sheetData>
    <row r="1" spans="1:22" s="77" customFormat="1" ht="14.5" customHeight="1">
      <c r="A1" s="224" t="s">
        <v>235</v>
      </c>
      <c r="B1" s="224"/>
      <c r="C1" s="224"/>
      <c r="D1" s="224"/>
      <c r="E1" s="231"/>
      <c r="F1" s="231"/>
      <c r="G1" s="231"/>
      <c r="H1" s="231"/>
      <c r="I1" s="224"/>
      <c r="J1" s="224"/>
      <c r="K1" s="224"/>
      <c r="L1" s="224"/>
      <c r="M1" s="231"/>
      <c r="N1" s="231"/>
      <c r="O1" s="231"/>
      <c r="P1" s="231"/>
    </row>
    <row r="2" spans="1:22" s="77" customFormat="1" ht="18" customHeight="1">
      <c r="A2" s="226"/>
      <c r="B2" s="226"/>
      <c r="C2" s="226"/>
      <c r="D2" s="226"/>
      <c r="E2" s="226"/>
      <c r="F2" s="226"/>
      <c r="G2" s="226"/>
    </row>
    <row r="3" spans="1:22" s="77" customFormat="1" ht="18.25" customHeight="1">
      <c r="A3" s="95"/>
      <c r="B3" s="95" t="s">
        <v>925</v>
      </c>
      <c r="C3" s="95"/>
      <c r="D3" s="95"/>
      <c r="E3" s="95"/>
      <c r="F3" s="95"/>
      <c r="G3" s="95"/>
      <c r="I3" s="95"/>
      <c r="K3" s="95"/>
    </row>
    <row r="4" spans="1:22" s="77" customFormat="1" ht="14.25" customHeight="1"/>
    <row r="5" spans="1:22" s="77" customFormat="1" ht="18.25" customHeight="1"/>
    <row r="6" spans="1:22" s="77" customFormat="1" ht="0.75" customHeight="1"/>
    <row r="7" spans="1:22" s="77" customFormat="1" ht="62.25" customHeight="1">
      <c r="A7" s="206" t="s">
        <v>442</v>
      </c>
      <c r="B7" s="204" t="s">
        <v>479</v>
      </c>
      <c r="C7" s="204" t="s">
        <v>480</v>
      </c>
      <c r="D7" s="204" t="s">
        <v>481</v>
      </c>
      <c r="E7" s="204" t="s">
        <v>482</v>
      </c>
      <c r="F7" s="204" t="s">
        <v>483</v>
      </c>
      <c r="G7" s="204" t="s">
        <v>484</v>
      </c>
      <c r="H7" s="204" t="s">
        <v>485</v>
      </c>
      <c r="I7" s="204" t="s">
        <v>486</v>
      </c>
      <c r="J7" s="204" t="s">
        <v>487</v>
      </c>
      <c r="K7" s="204" t="s">
        <v>488</v>
      </c>
      <c r="L7" s="204" t="s">
        <v>489</v>
      </c>
      <c r="M7" s="204" t="s">
        <v>490</v>
      </c>
      <c r="N7" s="204" t="s">
        <v>491</v>
      </c>
      <c r="O7" s="204" t="s">
        <v>634</v>
      </c>
      <c r="P7" s="204" t="s">
        <v>492</v>
      </c>
      <c r="Q7" s="204" t="s">
        <v>493</v>
      </c>
      <c r="R7" s="204" t="s">
        <v>494</v>
      </c>
      <c r="S7" s="204" t="s">
        <v>495</v>
      </c>
      <c r="T7" s="204" t="s">
        <v>496</v>
      </c>
      <c r="U7" s="204" t="s">
        <v>497</v>
      </c>
      <c r="V7" s="205" t="s">
        <v>62</v>
      </c>
    </row>
    <row r="8" spans="1:22" s="77" customFormat="1" ht="22.9" customHeight="1">
      <c r="A8" s="132" t="s">
        <v>445</v>
      </c>
      <c r="B8" s="83"/>
      <c r="C8" s="83"/>
      <c r="D8" s="83"/>
      <c r="E8" s="83">
        <v>2859265642.1100001</v>
      </c>
      <c r="F8" s="83"/>
      <c r="G8" s="83"/>
      <c r="H8" s="83"/>
      <c r="I8" s="83"/>
      <c r="J8" s="83"/>
      <c r="K8" s="83"/>
      <c r="L8" s="83"/>
      <c r="M8" s="83"/>
      <c r="N8" s="83"/>
      <c r="O8" s="83">
        <v>47248399</v>
      </c>
      <c r="P8" s="83"/>
      <c r="Q8" s="83"/>
      <c r="R8" s="83"/>
      <c r="S8" s="83">
        <v>46000000</v>
      </c>
      <c r="T8" s="83"/>
      <c r="U8" s="83"/>
      <c r="V8" s="133">
        <v>2952514041.1100001</v>
      </c>
    </row>
    <row r="9" spans="1:22" s="77" customFormat="1" ht="32.5" customHeight="1">
      <c r="A9" s="132" t="s">
        <v>446</v>
      </c>
      <c r="B9" s="83">
        <v>324708348.47000003</v>
      </c>
      <c r="C9" s="83">
        <v>225175728.30000001</v>
      </c>
      <c r="D9" s="83">
        <v>20658086.530000001</v>
      </c>
      <c r="E9" s="83">
        <v>15204892</v>
      </c>
      <c r="F9" s="83"/>
      <c r="G9" s="83">
        <v>89607092.109999999</v>
      </c>
      <c r="H9" s="83"/>
      <c r="I9" s="83"/>
      <c r="J9" s="83">
        <v>12600</v>
      </c>
      <c r="K9" s="83"/>
      <c r="L9" s="83"/>
      <c r="M9" s="83"/>
      <c r="N9" s="83">
        <v>2671180.17</v>
      </c>
      <c r="O9" s="83">
        <v>75000000</v>
      </c>
      <c r="P9" s="83"/>
      <c r="Q9" s="83"/>
      <c r="R9" s="83"/>
      <c r="S9" s="83"/>
      <c r="T9" s="83"/>
      <c r="U9" s="83"/>
      <c r="V9" s="133">
        <v>753037927.58000004</v>
      </c>
    </row>
    <row r="10" spans="1:22" s="77" customFormat="1" ht="18.25" customHeight="1">
      <c r="A10" s="132" t="s">
        <v>447</v>
      </c>
      <c r="B10" s="83">
        <v>32530126.399999999</v>
      </c>
      <c r="C10" s="83">
        <v>10566967.890000001</v>
      </c>
      <c r="D10" s="83">
        <v>2045902.45</v>
      </c>
      <c r="E10" s="83">
        <v>94674819753.169998</v>
      </c>
      <c r="F10" s="83">
        <v>150000</v>
      </c>
      <c r="G10" s="83"/>
      <c r="H10" s="83"/>
      <c r="I10" s="83"/>
      <c r="J10" s="83">
        <v>565462401.95000005</v>
      </c>
      <c r="K10" s="83">
        <v>87067.02</v>
      </c>
      <c r="L10" s="83"/>
      <c r="M10" s="83">
        <v>49224.53</v>
      </c>
      <c r="N10" s="83">
        <v>7652544.6900000004</v>
      </c>
      <c r="O10" s="83">
        <v>2731462142.4000001</v>
      </c>
      <c r="P10" s="83"/>
      <c r="Q10" s="83"/>
      <c r="R10" s="83"/>
      <c r="S10" s="83">
        <v>250000000</v>
      </c>
      <c r="T10" s="83">
        <v>81160324</v>
      </c>
      <c r="U10" s="83">
        <v>512974042.20999998</v>
      </c>
      <c r="V10" s="133">
        <v>98868960496.710007</v>
      </c>
    </row>
    <row r="11" spans="1:22" s="77" customFormat="1" ht="18.25" customHeight="1">
      <c r="A11" s="132" t="s">
        <v>448</v>
      </c>
      <c r="B11" s="83">
        <v>590119748.13999999</v>
      </c>
      <c r="C11" s="83">
        <v>107716997.75</v>
      </c>
      <c r="D11" s="83">
        <v>6414054.3200000003</v>
      </c>
      <c r="E11" s="83">
        <v>722327830.19000006</v>
      </c>
      <c r="F11" s="83">
        <v>25950778.699999999</v>
      </c>
      <c r="G11" s="83"/>
      <c r="H11" s="83">
        <v>1326647823.48</v>
      </c>
      <c r="I11" s="83">
        <v>20648446275.5</v>
      </c>
      <c r="J11" s="83">
        <v>2441.79</v>
      </c>
      <c r="K11" s="83"/>
      <c r="L11" s="83"/>
      <c r="M11" s="83">
        <v>780864390.27999997</v>
      </c>
      <c r="N11" s="83">
        <v>11800566.91</v>
      </c>
      <c r="O11" s="83">
        <v>38907700000</v>
      </c>
      <c r="P11" s="83"/>
      <c r="Q11" s="83"/>
      <c r="R11" s="83">
        <v>88533444.439999998</v>
      </c>
      <c r="S11" s="83"/>
      <c r="T11" s="83">
        <v>426692997.35000002</v>
      </c>
      <c r="U11" s="83"/>
      <c r="V11" s="133">
        <v>63643217348.849998</v>
      </c>
    </row>
    <row r="12" spans="1:22" s="77" customFormat="1" ht="18.25" customHeight="1">
      <c r="A12" s="132" t="s">
        <v>449</v>
      </c>
      <c r="B12" s="83">
        <v>13930577740.459999</v>
      </c>
      <c r="C12" s="83">
        <v>1200764745.22</v>
      </c>
      <c r="D12" s="83">
        <v>868474745.14999998</v>
      </c>
      <c r="E12" s="83"/>
      <c r="F12" s="83">
        <v>1400147.2</v>
      </c>
      <c r="G12" s="83"/>
      <c r="H12" s="83">
        <v>80486.399999999994</v>
      </c>
      <c r="I12" s="83"/>
      <c r="J12" s="83">
        <v>37161.17</v>
      </c>
      <c r="K12" s="83">
        <v>396290297.19999999</v>
      </c>
      <c r="L12" s="83"/>
      <c r="M12" s="83">
        <v>16624653.390000001</v>
      </c>
      <c r="N12" s="83">
        <v>2518902760.6399999</v>
      </c>
      <c r="O12" s="83"/>
      <c r="P12" s="83"/>
      <c r="Q12" s="83">
        <v>7308.16</v>
      </c>
      <c r="R12" s="83">
        <v>49648043</v>
      </c>
      <c r="S12" s="83">
        <v>16500000</v>
      </c>
      <c r="T12" s="83"/>
      <c r="U12" s="83"/>
      <c r="V12" s="133">
        <v>18999308087.990002</v>
      </c>
    </row>
    <row r="13" spans="1:22" s="77" customFormat="1" ht="18.25" customHeight="1">
      <c r="A13" s="132" t="s">
        <v>450</v>
      </c>
      <c r="B13" s="83">
        <v>4680800159.0299997</v>
      </c>
      <c r="C13" s="83">
        <v>1613688981.47</v>
      </c>
      <c r="D13" s="83">
        <v>302615024.99000001</v>
      </c>
      <c r="E13" s="83">
        <v>296141675.60000002</v>
      </c>
      <c r="F13" s="83">
        <v>172054979.38</v>
      </c>
      <c r="G13" s="83"/>
      <c r="H13" s="83"/>
      <c r="I13" s="83"/>
      <c r="J13" s="83">
        <v>64140.76</v>
      </c>
      <c r="K13" s="83"/>
      <c r="L13" s="83"/>
      <c r="M13" s="83">
        <v>7208489.9400000004</v>
      </c>
      <c r="N13" s="83">
        <v>221686420.94</v>
      </c>
      <c r="O13" s="83"/>
      <c r="P13" s="83"/>
      <c r="Q13" s="83"/>
      <c r="R13" s="83"/>
      <c r="S13" s="83"/>
      <c r="T13" s="83"/>
      <c r="U13" s="83"/>
      <c r="V13" s="133">
        <v>7294259872.1099997</v>
      </c>
    </row>
    <row r="14" spans="1:22" s="77" customFormat="1" ht="18.25" customHeight="1">
      <c r="A14" s="132" t="s">
        <v>451</v>
      </c>
      <c r="B14" s="83">
        <v>6726533221.0900002</v>
      </c>
      <c r="C14" s="83">
        <v>1881163317.1600001</v>
      </c>
      <c r="D14" s="83">
        <v>427006500.05000001</v>
      </c>
      <c r="E14" s="83">
        <v>1100687.6399999999</v>
      </c>
      <c r="F14" s="83">
        <v>96956425.349999994</v>
      </c>
      <c r="G14" s="83"/>
      <c r="H14" s="83">
        <v>2470015.89</v>
      </c>
      <c r="I14" s="83"/>
      <c r="J14" s="83"/>
      <c r="K14" s="83">
        <v>49357314.409999996</v>
      </c>
      <c r="L14" s="83"/>
      <c r="M14" s="83">
        <v>19043299.09</v>
      </c>
      <c r="N14" s="83">
        <v>420965713.74000001</v>
      </c>
      <c r="O14" s="83">
        <v>4451161.04</v>
      </c>
      <c r="P14" s="83">
        <v>5860.23</v>
      </c>
      <c r="Q14" s="83"/>
      <c r="R14" s="83"/>
      <c r="S14" s="83"/>
      <c r="T14" s="83"/>
      <c r="U14" s="83"/>
      <c r="V14" s="133">
        <v>9629053515.6900005</v>
      </c>
    </row>
    <row r="15" spans="1:22" s="77" customFormat="1" ht="18.25" customHeight="1">
      <c r="A15" s="132" t="s">
        <v>452</v>
      </c>
      <c r="B15" s="83">
        <v>1520777077.1300001</v>
      </c>
      <c r="C15" s="83">
        <v>221423492</v>
      </c>
      <c r="D15" s="83">
        <v>97070305.260000005</v>
      </c>
      <c r="E15" s="83">
        <v>90086804</v>
      </c>
      <c r="F15" s="83">
        <v>17345108.550000001</v>
      </c>
      <c r="G15" s="83"/>
      <c r="H15" s="83">
        <v>3500</v>
      </c>
      <c r="I15" s="83"/>
      <c r="J15" s="83">
        <v>3317685.98</v>
      </c>
      <c r="K15" s="83">
        <v>6157896.71</v>
      </c>
      <c r="L15" s="83"/>
      <c r="M15" s="83">
        <v>752026.12</v>
      </c>
      <c r="N15" s="83">
        <v>178900214.33000001</v>
      </c>
      <c r="O15" s="83">
        <v>1064246070.11</v>
      </c>
      <c r="P15" s="83">
        <v>1941379.55</v>
      </c>
      <c r="Q15" s="83"/>
      <c r="R15" s="83"/>
      <c r="S15" s="83">
        <v>5608161010.6999998</v>
      </c>
      <c r="T15" s="83"/>
      <c r="U15" s="83">
        <v>19298438.329999998</v>
      </c>
      <c r="V15" s="133">
        <v>8829481008.7700005</v>
      </c>
    </row>
    <row r="16" spans="1:22" s="77" customFormat="1" ht="18.25" customHeight="1">
      <c r="A16" s="132" t="s">
        <v>453</v>
      </c>
      <c r="B16" s="83">
        <v>47555399.539999999</v>
      </c>
      <c r="C16" s="83">
        <v>31671824.010000002</v>
      </c>
      <c r="D16" s="83">
        <v>3027855.1</v>
      </c>
      <c r="E16" s="83">
        <v>369211261.62</v>
      </c>
      <c r="F16" s="83">
        <v>1383878.89</v>
      </c>
      <c r="G16" s="83">
        <v>202603563.44999999</v>
      </c>
      <c r="H16" s="83">
        <v>399549.77</v>
      </c>
      <c r="I16" s="83"/>
      <c r="J16" s="83"/>
      <c r="K16" s="83"/>
      <c r="L16" s="83"/>
      <c r="M16" s="83">
        <v>347116.65</v>
      </c>
      <c r="N16" s="83">
        <v>28617549.370000001</v>
      </c>
      <c r="O16" s="83">
        <v>110952277.58</v>
      </c>
      <c r="P16" s="83">
        <v>297670518.97000003</v>
      </c>
      <c r="Q16" s="83"/>
      <c r="R16" s="83"/>
      <c r="S16" s="83"/>
      <c r="T16" s="83"/>
      <c r="U16" s="83"/>
      <c r="V16" s="133">
        <v>1093440794.95</v>
      </c>
    </row>
    <row r="17" spans="1:22" s="77" customFormat="1" ht="18.25" customHeight="1">
      <c r="A17" s="132" t="s">
        <v>454</v>
      </c>
      <c r="B17" s="83">
        <v>7067138.1500000004</v>
      </c>
      <c r="C17" s="83">
        <v>2474808.6</v>
      </c>
      <c r="D17" s="83">
        <v>450111.09</v>
      </c>
      <c r="E17" s="83">
        <v>48431506.600000001</v>
      </c>
      <c r="F17" s="83"/>
      <c r="G17" s="83">
        <v>24952137.989999998</v>
      </c>
      <c r="H17" s="83">
        <v>49601</v>
      </c>
      <c r="I17" s="83"/>
      <c r="J17" s="83"/>
      <c r="K17" s="83"/>
      <c r="L17" s="83"/>
      <c r="M17" s="83">
        <v>628814.75</v>
      </c>
      <c r="N17" s="83">
        <v>311405810.36000001</v>
      </c>
      <c r="O17" s="83">
        <v>141406795</v>
      </c>
      <c r="P17" s="83"/>
      <c r="Q17" s="83"/>
      <c r="R17" s="83"/>
      <c r="S17" s="83">
        <v>10000000</v>
      </c>
      <c r="T17" s="83"/>
      <c r="U17" s="83"/>
      <c r="V17" s="133">
        <v>546866723.53999996</v>
      </c>
    </row>
    <row r="18" spans="1:22" s="77" customFormat="1" ht="18.25" customHeight="1">
      <c r="A18" s="132" t="s">
        <v>455</v>
      </c>
      <c r="B18" s="83">
        <v>23670501.699999999</v>
      </c>
      <c r="C18" s="83">
        <v>6004198.0099999998</v>
      </c>
      <c r="D18" s="83">
        <v>1485825.61</v>
      </c>
      <c r="E18" s="83">
        <v>847815000</v>
      </c>
      <c r="F18" s="83">
        <v>13257148601.82</v>
      </c>
      <c r="G18" s="83">
        <v>13734562624.42</v>
      </c>
      <c r="H18" s="83">
        <v>39010281.200000003</v>
      </c>
      <c r="I18" s="83"/>
      <c r="J18" s="83">
        <v>12720699.699999999</v>
      </c>
      <c r="K18" s="83">
        <v>4019289</v>
      </c>
      <c r="L18" s="83"/>
      <c r="M18" s="83">
        <v>1421101.55</v>
      </c>
      <c r="N18" s="83">
        <v>66308934.340000004</v>
      </c>
      <c r="O18" s="83">
        <v>15008054.76</v>
      </c>
      <c r="P18" s="83">
        <v>13487601323.459999</v>
      </c>
      <c r="Q18" s="83"/>
      <c r="R18" s="83"/>
      <c r="S18" s="83">
        <v>1093582880.6900001</v>
      </c>
      <c r="T18" s="83">
        <v>192213545</v>
      </c>
      <c r="U18" s="83">
        <v>172959801.5</v>
      </c>
      <c r="V18" s="133">
        <v>42955532662.760002</v>
      </c>
    </row>
    <row r="19" spans="1:22" s="77" customFormat="1" ht="18.25" customHeight="1">
      <c r="A19" s="132" t="s">
        <v>456</v>
      </c>
      <c r="B19" s="83">
        <v>4769932.47</v>
      </c>
      <c r="C19" s="83">
        <v>2023881.02</v>
      </c>
      <c r="D19" s="83">
        <v>299191.44</v>
      </c>
      <c r="E19" s="83">
        <v>11795091.289999999</v>
      </c>
      <c r="F19" s="83">
        <v>161539.20000000001</v>
      </c>
      <c r="G19" s="83"/>
      <c r="H19" s="83">
        <v>567970</v>
      </c>
      <c r="I19" s="83"/>
      <c r="J19" s="83"/>
      <c r="K19" s="83"/>
      <c r="L19" s="83"/>
      <c r="M19" s="83">
        <v>228841.12</v>
      </c>
      <c r="N19" s="83">
        <v>27118.35</v>
      </c>
      <c r="O19" s="83"/>
      <c r="P19" s="83"/>
      <c r="Q19" s="83"/>
      <c r="R19" s="83"/>
      <c r="S19" s="83"/>
      <c r="T19" s="83"/>
      <c r="U19" s="83"/>
      <c r="V19" s="133">
        <v>19873564.890000001</v>
      </c>
    </row>
    <row r="20" spans="1:22" s="77" customFormat="1" ht="22.9" customHeight="1">
      <c r="A20" s="132" t="s">
        <v>457</v>
      </c>
      <c r="B20" s="83">
        <v>113440381.52</v>
      </c>
      <c r="C20" s="83">
        <v>133466359.72</v>
      </c>
      <c r="D20" s="83">
        <v>6906205.4000000004</v>
      </c>
      <c r="E20" s="83">
        <v>4968744860.2299995</v>
      </c>
      <c r="F20" s="83">
        <v>96741.73</v>
      </c>
      <c r="G20" s="83">
        <v>1984943835.9200001</v>
      </c>
      <c r="H20" s="83">
        <v>873223.92</v>
      </c>
      <c r="I20" s="83"/>
      <c r="J20" s="83"/>
      <c r="K20" s="83">
        <v>361608.37</v>
      </c>
      <c r="L20" s="83"/>
      <c r="M20" s="83">
        <v>4105625.01</v>
      </c>
      <c r="N20" s="83">
        <v>20378721.719999999</v>
      </c>
      <c r="O20" s="83">
        <v>554295085.21000004</v>
      </c>
      <c r="P20" s="83">
        <v>4480820718.9499998</v>
      </c>
      <c r="Q20" s="83"/>
      <c r="R20" s="83"/>
      <c r="S20" s="83"/>
      <c r="T20" s="83"/>
      <c r="U20" s="83"/>
      <c r="V20" s="133">
        <v>12268433367.700001</v>
      </c>
    </row>
    <row r="21" spans="1:22" s="77" customFormat="1" ht="18.25" customHeight="1">
      <c r="A21" s="132" t="s">
        <v>458</v>
      </c>
      <c r="B21" s="83">
        <v>76754343.920000002</v>
      </c>
      <c r="C21" s="83">
        <v>16590587.68</v>
      </c>
      <c r="D21" s="83">
        <v>4761002.66</v>
      </c>
      <c r="E21" s="83"/>
      <c r="F21" s="83"/>
      <c r="G21" s="83"/>
      <c r="H21" s="83"/>
      <c r="I21" s="83"/>
      <c r="J21" s="83"/>
      <c r="K21" s="83"/>
      <c r="L21" s="83"/>
      <c r="M21" s="83"/>
      <c r="N21" s="83">
        <v>205457960.19</v>
      </c>
      <c r="O21" s="83">
        <v>2026055915.49</v>
      </c>
      <c r="P21" s="83">
        <v>218281342.88</v>
      </c>
      <c r="Q21" s="83">
        <v>1433183.38</v>
      </c>
      <c r="R21" s="83">
        <v>8631</v>
      </c>
      <c r="S21" s="83">
        <v>469742236.30000001</v>
      </c>
      <c r="T21" s="83">
        <v>350000</v>
      </c>
      <c r="U21" s="83"/>
      <c r="V21" s="133">
        <v>3019435203.5</v>
      </c>
    </row>
    <row r="22" spans="1:22" s="77" customFormat="1" ht="18.25" customHeight="1">
      <c r="A22" s="132" t="s">
        <v>459</v>
      </c>
      <c r="B22" s="83">
        <v>33254780.420000002</v>
      </c>
      <c r="C22" s="83">
        <v>13524595.74</v>
      </c>
      <c r="D22" s="83">
        <v>2103837.31</v>
      </c>
      <c r="E22" s="83">
        <v>222180900.41999999</v>
      </c>
      <c r="F22" s="83"/>
      <c r="G22" s="83">
        <v>380519428.56999999</v>
      </c>
      <c r="H22" s="83">
        <v>5747435</v>
      </c>
      <c r="I22" s="83"/>
      <c r="J22" s="83"/>
      <c r="K22" s="83">
        <v>178765.21</v>
      </c>
      <c r="L22" s="83"/>
      <c r="M22" s="83">
        <v>9468.9</v>
      </c>
      <c r="N22" s="83">
        <v>1277354.48</v>
      </c>
      <c r="O22" s="83"/>
      <c r="P22" s="83">
        <v>34697669.43</v>
      </c>
      <c r="Q22" s="83">
        <v>174091695.40000001</v>
      </c>
      <c r="R22" s="83"/>
      <c r="S22" s="83"/>
      <c r="T22" s="83"/>
      <c r="U22" s="83"/>
      <c r="V22" s="133">
        <v>867585930.88</v>
      </c>
    </row>
    <row r="23" spans="1:22" s="77" customFormat="1" ht="22.9" customHeight="1">
      <c r="A23" s="132" t="s">
        <v>460</v>
      </c>
      <c r="B23" s="83">
        <v>2274263.21</v>
      </c>
      <c r="C23" s="83">
        <v>9273897.3699999992</v>
      </c>
      <c r="D23" s="83">
        <v>136474.93</v>
      </c>
      <c r="E23" s="83">
        <v>87093740.409999996</v>
      </c>
      <c r="F23" s="83">
        <v>1280222.08</v>
      </c>
      <c r="G23" s="83">
        <v>1460000000</v>
      </c>
      <c r="H23" s="83">
        <v>41951143.219999999</v>
      </c>
      <c r="I23" s="83"/>
      <c r="J23" s="83"/>
      <c r="K23" s="83"/>
      <c r="L23" s="83"/>
      <c r="M23" s="83"/>
      <c r="N23" s="83">
        <v>69426.240000000005</v>
      </c>
      <c r="O23" s="83">
        <v>140132096.59</v>
      </c>
      <c r="P23" s="83"/>
      <c r="Q23" s="83"/>
      <c r="R23" s="83"/>
      <c r="S23" s="83"/>
      <c r="T23" s="83"/>
      <c r="U23" s="83"/>
      <c r="V23" s="133">
        <v>1742211264.05</v>
      </c>
    </row>
    <row r="24" spans="1:22" s="77" customFormat="1" ht="18.25" customHeight="1">
      <c r="A24" s="132" t="s">
        <v>461</v>
      </c>
      <c r="B24" s="83">
        <v>21325816.25</v>
      </c>
      <c r="C24" s="83">
        <v>13935500.85</v>
      </c>
      <c r="D24" s="83">
        <v>1367810.28</v>
      </c>
      <c r="E24" s="83">
        <v>354276049.88999999</v>
      </c>
      <c r="F24" s="83">
        <v>77347945.560000002</v>
      </c>
      <c r="G24" s="83"/>
      <c r="H24" s="83">
        <v>144370</v>
      </c>
      <c r="I24" s="83"/>
      <c r="J24" s="83"/>
      <c r="K24" s="83"/>
      <c r="L24" s="83"/>
      <c r="M24" s="83"/>
      <c r="N24" s="83">
        <v>3878404.54</v>
      </c>
      <c r="O24" s="83">
        <v>2248450627.1999998</v>
      </c>
      <c r="P24" s="83"/>
      <c r="Q24" s="83">
        <v>7000000</v>
      </c>
      <c r="R24" s="83"/>
      <c r="S24" s="83">
        <v>430120997</v>
      </c>
      <c r="T24" s="83"/>
      <c r="U24" s="83"/>
      <c r="V24" s="133">
        <v>3157847521.5700002</v>
      </c>
    </row>
    <row r="25" spans="1:22" s="77" customFormat="1" ht="22.9" customHeight="1">
      <c r="A25" s="132" t="s">
        <v>462</v>
      </c>
      <c r="B25" s="83">
        <v>384080232.01999998</v>
      </c>
      <c r="C25" s="83">
        <v>92524468.790000007</v>
      </c>
      <c r="D25" s="83">
        <v>24940682.52</v>
      </c>
      <c r="E25" s="83">
        <v>1176870583.52</v>
      </c>
      <c r="F25" s="83">
        <v>1012118</v>
      </c>
      <c r="G25" s="83">
        <v>1797563.23</v>
      </c>
      <c r="H25" s="83">
        <v>9746285.6500000004</v>
      </c>
      <c r="I25" s="83"/>
      <c r="J25" s="83">
        <v>681289.19</v>
      </c>
      <c r="K25" s="83"/>
      <c r="L25" s="83"/>
      <c r="M25" s="83">
        <v>9630775.3800000008</v>
      </c>
      <c r="N25" s="83">
        <v>50428981.619999997</v>
      </c>
      <c r="O25" s="83">
        <v>185052493.34999999</v>
      </c>
      <c r="P25" s="83">
        <v>3479894.54</v>
      </c>
      <c r="Q25" s="83"/>
      <c r="R25" s="83">
        <v>87408596.010000005</v>
      </c>
      <c r="S25" s="83"/>
      <c r="T25" s="83"/>
      <c r="U25" s="83">
        <v>1211165.1499999999</v>
      </c>
      <c r="V25" s="133">
        <v>2028865128.97</v>
      </c>
    </row>
    <row r="26" spans="1:22" s="77" customFormat="1" ht="18.25" customHeight="1">
      <c r="A26" s="132" t="s">
        <v>463</v>
      </c>
      <c r="B26" s="83">
        <v>2334520.59</v>
      </c>
      <c r="C26" s="83">
        <v>25702.5</v>
      </c>
      <c r="D26" s="83">
        <v>142574.85999999999</v>
      </c>
      <c r="E26" s="83">
        <v>487376320.72000003</v>
      </c>
      <c r="F26" s="83"/>
      <c r="G26" s="83">
        <v>24262280.149999999</v>
      </c>
      <c r="H26" s="83"/>
      <c r="I26" s="83"/>
      <c r="J26" s="83"/>
      <c r="K26" s="83"/>
      <c r="L26" s="83"/>
      <c r="M26" s="83"/>
      <c r="N26" s="83">
        <v>23982100</v>
      </c>
      <c r="O26" s="83">
        <v>10735699.199999999</v>
      </c>
      <c r="P26" s="83">
        <v>202565468.08000001</v>
      </c>
      <c r="Q26" s="83">
        <v>298000000</v>
      </c>
      <c r="R26" s="83"/>
      <c r="S26" s="83"/>
      <c r="T26" s="83"/>
      <c r="U26" s="83"/>
      <c r="V26" s="133">
        <v>1049424666.1</v>
      </c>
    </row>
    <row r="27" spans="1:22" s="77" customFormat="1" ht="18.25" customHeight="1">
      <c r="A27" s="132" t="s">
        <v>464</v>
      </c>
      <c r="B27" s="83">
        <v>92522224.120000005</v>
      </c>
      <c r="C27" s="83">
        <v>620478261.03999996</v>
      </c>
      <c r="D27" s="83">
        <v>5924359.3600000003</v>
      </c>
      <c r="E27" s="83">
        <v>377472033.56999999</v>
      </c>
      <c r="F27" s="83">
        <v>3649919255.0300002</v>
      </c>
      <c r="G27" s="83"/>
      <c r="H27" s="83">
        <v>14751832.359999999</v>
      </c>
      <c r="I27" s="83"/>
      <c r="J27" s="83"/>
      <c r="K27" s="83"/>
      <c r="L27" s="83"/>
      <c r="M27" s="83"/>
      <c r="N27" s="83">
        <v>1034869.98</v>
      </c>
      <c r="O27" s="83">
        <v>106410590.43000001</v>
      </c>
      <c r="P27" s="83"/>
      <c r="Q27" s="83"/>
      <c r="R27" s="83"/>
      <c r="S27" s="83">
        <v>46805</v>
      </c>
      <c r="T27" s="83"/>
      <c r="U27" s="83"/>
      <c r="V27" s="133">
        <v>4868560230.8900003</v>
      </c>
    </row>
    <row r="28" spans="1:22" s="77" customFormat="1" ht="22.9" customHeight="1">
      <c r="A28" s="132" t="s">
        <v>465</v>
      </c>
      <c r="B28" s="83">
        <v>393855604.38</v>
      </c>
      <c r="C28" s="83">
        <v>218070006.12</v>
      </c>
      <c r="D28" s="83">
        <v>25116835.469999999</v>
      </c>
      <c r="E28" s="83">
        <v>343377161.94</v>
      </c>
      <c r="F28" s="83">
        <v>338061857.32999998</v>
      </c>
      <c r="G28" s="83">
        <v>226139156.28</v>
      </c>
      <c r="H28" s="83">
        <v>350000</v>
      </c>
      <c r="I28" s="83"/>
      <c r="J28" s="83">
        <v>4108004.37</v>
      </c>
      <c r="K28" s="83"/>
      <c r="L28" s="83"/>
      <c r="M28" s="83">
        <v>195792.56</v>
      </c>
      <c r="N28" s="83">
        <v>238614076.05000001</v>
      </c>
      <c r="O28" s="83">
        <v>3941668.77</v>
      </c>
      <c r="P28" s="83">
        <v>235453173.50999999</v>
      </c>
      <c r="Q28" s="83">
        <v>27117077.719999999</v>
      </c>
      <c r="R28" s="83"/>
      <c r="S28" s="83"/>
      <c r="T28" s="83"/>
      <c r="U28" s="83">
        <v>33041484.41</v>
      </c>
      <c r="V28" s="133">
        <v>2087441898.9100001</v>
      </c>
    </row>
    <row r="29" spans="1:22" s="77" customFormat="1" ht="18.25" customHeight="1">
      <c r="A29" s="132" t="s">
        <v>466</v>
      </c>
      <c r="B29" s="83">
        <v>38579732669.089996</v>
      </c>
      <c r="C29" s="83">
        <v>1313011045.0999999</v>
      </c>
      <c r="D29" s="83">
        <v>2474327705.5999999</v>
      </c>
      <c r="E29" s="83">
        <v>135315631.59</v>
      </c>
      <c r="F29" s="83">
        <v>80363931.510000005</v>
      </c>
      <c r="G29" s="83">
        <v>542561988.97000003</v>
      </c>
      <c r="H29" s="83">
        <v>262006</v>
      </c>
      <c r="I29" s="83"/>
      <c r="J29" s="83"/>
      <c r="K29" s="83">
        <v>20985.07</v>
      </c>
      <c r="L29" s="83"/>
      <c r="M29" s="83">
        <v>2313567.12</v>
      </c>
      <c r="N29" s="83">
        <v>60764576.189999998</v>
      </c>
      <c r="O29" s="83">
        <v>183388664.80000001</v>
      </c>
      <c r="P29" s="83"/>
      <c r="Q29" s="83"/>
      <c r="R29" s="83"/>
      <c r="S29" s="83"/>
      <c r="T29" s="83"/>
      <c r="U29" s="83"/>
      <c r="V29" s="133">
        <v>43372062771.040001</v>
      </c>
    </row>
    <row r="30" spans="1:22" s="77" customFormat="1" ht="22.9" customHeight="1">
      <c r="A30" s="132" t="s">
        <v>467</v>
      </c>
      <c r="B30" s="83">
        <v>333962847.10000002</v>
      </c>
      <c r="C30" s="83">
        <v>7252269.7400000002</v>
      </c>
      <c r="D30" s="83">
        <v>21673781.59</v>
      </c>
      <c r="E30" s="83">
        <v>5813343472.4899998</v>
      </c>
      <c r="F30" s="83"/>
      <c r="G30" s="83">
        <v>47195038</v>
      </c>
      <c r="H30" s="83">
        <v>518143.18</v>
      </c>
      <c r="I30" s="83"/>
      <c r="J30" s="83">
        <v>1580780.82</v>
      </c>
      <c r="K30" s="83">
        <v>2623.75</v>
      </c>
      <c r="L30" s="83"/>
      <c r="M30" s="83">
        <v>56736493.960000001</v>
      </c>
      <c r="N30" s="83">
        <v>1356.96</v>
      </c>
      <c r="O30" s="83">
        <v>83446184.640000001</v>
      </c>
      <c r="P30" s="83">
        <v>1621600.22</v>
      </c>
      <c r="Q30" s="83"/>
      <c r="R30" s="83">
        <v>169440597.88999999</v>
      </c>
      <c r="S30" s="83"/>
      <c r="T30" s="83"/>
      <c r="U30" s="83">
        <v>1908672.38</v>
      </c>
      <c r="V30" s="133">
        <v>6538683862.7200003</v>
      </c>
    </row>
    <row r="31" spans="1:22" s="77" customFormat="1" ht="18.25" customHeight="1">
      <c r="A31" s="132" t="s">
        <v>468</v>
      </c>
      <c r="B31" s="83">
        <v>12948421.710000001</v>
      </c>
      <c r="C31" s="83">
        <v>7626032.8799999999</v>
      </c>
      <c r="D31" s="83">
        <v>791799.97</v>
      </c>
      <c r="E31" s="83">
        <v>43167479697.650002</v>
      </c>
      <c r="F31" s="83">
        <v>1359204457.8499999</v>
      </c>
      <c r="G31" s="83"/>
      <c r="H31" s="83"/>
      <c r="I31" s="83"/>
      <c r="J31" s="83"/>
      <c r="K31" s="83"/>
      <c r="L31" s="83"/>
      <c r="M31" s="83">
        <v>1711736.39</v>
      </c>
      <c r="N31" s="83">
        <v>37134600</v>
      </c>
      <c r="O31" s="83"/>
      <c r="P31" s="83"/>
      <c r="Q31" s="83"/>
      <c r="R31" s="83"/>
      <c r="S31" s="83"/>
      <c r="T31" s="83"/>
      <c r="U31" s="83"/>
      <c r="V31" s="133">
        <v>44586896746.449997</v>
      </c>
    </row>
    <row r="32" spans="1:22" s="77" customFormat="1" ht="18.25" customHeight="1">
      <c r="A32" s="132" t="s">
        <v>469</v>
      </c>
      <c r="B32" s="83">
        <v>11261311738.27</v>
      </c>
      <c r="C32" s="83">
        <v>141021.19</v>
      </c>
      <c r="D32" s="83">
        <v>206705.88</v>
      </c>
      <c r="E32" s="83">
        <v>96401885153.869995</v>
      </c>
      <c r="F32" s="83">
        <v>388100656.14999998</v>
      </c>
      <c r="G32" s="83">
        <v>1500000</v>
      </c>
      <c r="H32" s="83"/>
      <c r="I32" s="83"/>
      <c r="J32" s="83"/>
      <c r="K32" s="83">
        <v>42000000</v>
      </c>
      <c r="L32" s="83"/>
      <c r="M32" s="83"/>
      <c r="N32" s="83">
        <v>1624.49</v>
      </c>
      <c r="O32" s="83"/>
      <c r="P32" s="83"/>
      <c r="Q32" s="83"/>
      <c r="R32" s="83"/>
      <c r="S32" s="83"/>
      <c r="T32" s="83"/>
      <c r="U32" s="83"/>
      <c r="V32" s="133">
        <v>108095146899.85001</v>
      </c>
    </row>
    <row r="33" spans="1:22" s="77" customFormat="1" ht="18.25" customHeight="1">
      <c r="A33" s="132" t="s">
        <v>470</v>
      </c>
      <c r="B33" s="83">
        <v>10630484.050000001</v>
      </c>
      <c r="C33" s="83">
        <v>21215315.609999999</v>
      </c>
      <c r="D33" s="83">
        <v>673999.44</v>
      </c>
      <c r="E33" s="83">
        <v>16337370606.940001</v>
      </c>
      <c r="F33" s="83">
        <v>1113517439.6800001</v>
      </c>
      <c r="G33" s="83"/>
      <c r="H33" s="83"/>
      <c r="I33" s="83"/>
      <c r="J33" s="83"/>
      <c r="K33" s="83"/>
      <c r="L33" s="83"/>
      <c r="M33" s="83">
        <v>36463.17</v>
      </c>
      <c r="N33" s="83">
        <v>15113865.41</v>
      </c>
      <c r="O33" s="83">
        <v>25653649.5</v>
      </c>
      <c r="P33" s="83"/>
      <c r="Q33" s="83"/>
      <c r="R33" s="83"/>
      <c r="S33" s="83"/>
      <c r="T33" s="83"/>
      <c r="U33" s="83"/>
      <c r="V33" s="133">
        <v>17524211823.799999</v>
      </c>
    </row>
    <row r="34" spans="1:22" s="77" customFormat="1" ht="18.25" customHeight="1">
      <c r="A34" s="132" t="s">
        <v>471</v>
      </c>
      <c r="B34" s="83">
        <v>17454356.039999999</v>
      </c>
      <c r="C34" s="83">
        <v>28145924.210000001</v>
      </c>
      <c r="D34" s="83">
        <v>1112650.46</v>
      </c>
      <c r="E34" s="83">
        <v>424331303.86000001</v>
      </c>
      <c r="F34" s="83">
        <v>1763695368.4100001</v>
      </c>
      <c r="G34" s="83"/>
      <c r="H34" s="83">
        <v>3961566.27</v>
      </c>
      <c r="I34" s="83"/>
      <c r="J34" s="83"/>
      <c r="K34" s="83">
        <v>131650</v>
      </c>
      <c r="L34" s="83"/>
      <c r="M34" s="83">
        <v>36662.980000000003</v>
      </c>
      <c r="N34" s="83">
        <v>22925446.579999998</v>
      </c>
      <c r="O34" s="83"/>
      <c r="P34" s="83"/>
      <c r="Q34" s="83"/>
      <c r="R34" s="83"/>
      <c r="S34" s="83"/>
      <c r="T34" s="83"/>
      <c r="U34" s="83"/>
      <c r="V34" s="133">
        <v>2261794928.8099999</v>
      </c>
    </row>
    <row r="35" spans="1:22" s="77" customFormat="1" ht="18.25" customHeight="1">
      <c r="A35" s="132" t="s">
        <v>472</v>
      </c>
      <c r="B35" s="83"/>
      <c r="C35" s="83"/>
      <c r="D35" s="83"/>
      <c r="E35" s="83">
        <v>17975981.25</v>
      </c>
      <c r="F35" s="83"/>
      <c r="G35" s="83"/>
      <c r="H35" s="83"/>
      <c r="I35" s="83"/>
      <c r="J35" s="83"/>
      <c r="K35" s="83"/>
      <c r="L35" s="83"/>
      <c r="M35" s="83"/>
      <c r="N35" s="83"/>
      <c r="O35" s="83">
        <v>2898159515.8600001</v>
      </c>
      <c r="P35" s="83"/>
      <c r="Q35" s="83"/>
      <c r="R35" s="83"/>
      <c r="S35" s="83"/>
      <c r="T35" s="83"/>
      <c r="U35" s="83"/>
      <c r="V35" s="133">
        <v>2916135497.1100001</v>
      </c>
    </row>
    <row r="36" spans="1:22" s="77" customFormat="1" ht="22.9" customHeight="1">
      <c r="A36" s="132" t="s">
        <v>473</v>
      </c>
      <c r="B36" s="83">
        <v>2269849734.02</v>
      </c>
      <c r="C36" s="83">
        <v>744697749.45999897</v>
      </c>
      <c r="D36" s="83">
        <v>143501853.13999999</v>
      </c>
      <c r="E36" s="83">
        <v>1870924373.9400001</v>
      </c>
      <c r="F36" s="83">
        <v>1333923769.0899999</v>
      </c>
      <c r="G36" s="83">
        <v>13559180.199999999</v>
      </c>
      <c r="H36" s="83">
        <v>24527201.100000001</v>
      </c>
      <c r="I36" s="83"/>
      <c r="J36" s="83">
        <v>3388195567.8800001</v>
      </c>
      <c r="K36" s="83">
        <v>55631475649.489998</v>
      </c>
      <c r="L36" s="83"/>
      <c r="M36" s="83">
        <v>160909171.24000001</v>
      </c>
      <c r="N36" s="83">
        <v>206899635.75</v>
      </c>
      <c r="O36" s="83">
        <v>445601511.32999998</v>
      </c>
      <c r="P36" s="83">
        <v>81387244</v>
      </c>
      <c r="Q36" s="83"/>
      <c r="R36" s="83">
        <v>229038455</v>
      </c>
      <c r="S36" s="83">
        <v>669022258.00999999</v>
      </c>
      <c r="T36" s="83">
        <v>1110350000</v>
      </c>
      <c r="U36" s="83"/>
      <c r="V36" s="133">
        <v>68323863353.650002</v>
      </c>
    </row>
    <row r="37" spans="1:22" s="77" customFormat="1" ht="18.25" customHeight="1">
      <c r="A37" s="132" t="s">
        <v>474</v>
      </c>
      <c r="B37" s="83"/>
      <c r="C37" s="83"/>
      <c r="D37" s="83"/>
      <c r="E37" s="83">
        <v>2335124708.0799999</v>
      </c>
      <c r="F37" s="83"/>
      <c r="G37" s="83"/>
      <c r="H37" s="83"/>
      <c r="I37" s="83"/>
      <c r="J37" s="83"/>
      <c r="K37" s="83"/>
      <c r="L37" s="83"/>
      <c r="M37" s="83"/>
      <c r="N37" s="83"/>
      <c r="O37" s="83">
        <v>2125164.66</v>
      </c>
      <c r="P37" s="83"/>
      <c r="Q37" s="83"/>
      <c r="R37" s="83"/>
      <c r="S37" s="83">
        <v>153501209.75</v>
      </c>
      <c r="T37" s="83"/>
      <c r="U37" s="83"/>
      <c r="V37" s="133">
        <v>2490751082.4899998</v>
      </c>
    </row>
    <row r="38" spans="1:22" s="77" customFormat="1" ht="18.25" customHeight="1">
      <c r="A38" s="132" t="s">
        <v>475</v>
      </c>
      <c r="B38" s="83">
        <v>1193635.24</v>
      </c>
      <c r="C38" s="83">
        <v>11872.51</v>
      </c>
      <c r="D38" s="83">
        <v>77790.509999999995</v>
      </c>
      <c r="E38" s="83">
        <v>52172077.149999999</v>
      </c>
      <c r="F38" s="83"/>
      <c r="G38" s="83">
        <v>426138398.75999999</v>
      </c>
      <c r="H38" s="83"/>
      <c r="I38" s="83"/>
      <c r="J38" s="83"/>
      <c r="K38" s="83"/>
      <c r="L38" s="83"/>
      <c r="M38" s="83"/>
      <c r="N38" s="83">
        <v>141683.54</v>
      </c>
      <c r="O38" s="83">
        <v>328299</v>
      </c>
      <c r="P38" s="83"/>
      <c r="Q38" s="83"/>
      <c r="R38" s="83"/>
      <c r="S38" s="83"/>
      <c r="T38" s="83"/>
      <c r="U38" s="83"/>
      <c r="V38" s="133">
        <v>480063756.70999998</v>
      </c>
    </row>
    <row r="39" spans="1:22" s="77" customFormat="1" ht="22.9" customHeight="1">
      <c r="A39" s="132" t="s">
        <v>476</v>
      </c>
      <c r="B39" s="83">
        <v>942176394.88000095</v>
      </c>
      <c r="C39" s="83">
        <v>448751976.10000002</v>
      </c>
      <c r="D39" s="83">
        <v>29257284.440000001</v>
      </c>
      <c r="E39" s="83">
        <v>383373764.63999999</v>
      </c>
      <c r="F39" s="83">
        <v>73664355.090000004</v>
      </c>
      <c r="G39" s="83"/>
      <c r="H39" s="83">
        <v>104764443.72</v>
      </c>
      <c r="I39" s="83"/>
      <c r="J39" s="83">
        <v>329716.31</v>
      </c>
      <c r="K39" s="83">
        <v>45936662.149999999</v>
      </c>
      <c r="L39" s="83"/>
      <c r="M39" s="83">
        <v>35785090.219999999</v>
      </c>
      <c r="N39" s="83">
        <v>118941901.06</v>
      </c>
      <c r="O39" s="83">
        <v>34848000</v>
      </c>
      <c r="P39" s="83">
        <v>1700000</v>
      </c>
      <c r="Q39" s="83"/>
      <c r="R39" s="83"/>
      <c r="S39" s="83">
        <v>72000000</v>
      </c>
      <c r="T39" s="83"/>
      <c r="U39" s="83"/>
      <c r="V39" s="133">
        <v>2291529588.6100001</v>
      </c>
    </row>
    <row r="40" spans="1:22" s="77" customFormat="1" ht="18.25" customHeight="1">
      <c r="A40" s="132" t="s">
        <v>477</v>
      </c>
      <c r="B40" s="83">
        <v>259905454</v>
      </c>
      <c r="C40" s="83"/>
      <c r="D40" s="83"/>
      <c r="E40" s="83"/>
      <c r="F40" s="83"/>
      <c r="G40" s="83"/>
      <c r="H40" s="83"/>
      <c r="I40" s="83"/>
      <c r="J40" s="83"/>
      <c r="K40" s="83"/>
      <c r="L40" s="83"/>
      <c r="M40" s="83">
        <v>1744203784.47</v>
      </c>
      <c r="N40" s="83"/>
      <c r="O40" s="83"/>
      <c r="P40" s="83"/>
      <c r="Q40" s="83"/>
      <c r="R40" s="83"/>
      <c r="S40" s="83"/>
      <c r="T40" s="83"/>
      <c r="U40" s="83"/>
      <c r="V40" s="133">
        <v>2004109238.47</v>
      </c>
    </row>
    <row r="41" spans="1:22" s="77" customFormat="1" ht="18.25" customHeight="1">
      <c r="A41" s="132" t="s">
        <v>478</v>
      </c>
      <c r="B41" s="83"/>
      <c r="C41" s="83">
        <v>547515206.12</v>
      </c>
      <c r="D41" s="83"/>
      <c r="E41" s="83"/>
      <c r="F41" s="83"/>
      <c r="G41" s="83"/>
      <c r="H41" s="83"/>
      <c r="I41" s="83"/>
      <c r="J41" s="83">
        <v>59571392938.639999</v>
      </c>
      <c r="K41" s="83"/>
      <c r="L41" s="83"/>
      <c r="M41" s="83"/>
      <c r="N41" s="83"/>
      <c r="O41" s="83"/>
      <c r="P41" s="83"/>
      <c r="Q41" s="83"/>
      <c r="R41" s="83"/>
      <c r="S41" s="83"/>
      <c r="T41" s="83">
        <v>2400000000</v>
      </c>
      <c r="U41" s="83">
        <v>217255264200.67999</v>
      </c>
      <c r="V41" s="133">
        <v>279774172345.44</v>
      </c>
    </row>
    <row r="42" spans="1:22" s="77" customFormat="1" ht="26.15" customHeight="1">
      <c r="A42" s="85" t="s">
        <v>62</v>
      </c>
      <c r="B42" s="86">
        <v>82698117293.410004</v>
      </c>
      <c r="C42" s="86">
        <v>9538932734.1599998</v>
      </c>
      <c r="D42" s="86">
        <v>4472570955.8100004</v>
      </c>
      <c r="E42" s="86">
        <v>274892888566.38</v>
      </c>
      <c r="F42" s="86">
        <v>23752739576.599998</v>
      </c>
      <c r="G42" s="86">
        <v>19160342288.049999</v>
      </c>
      <c r="H42" s="86">
        <v>1576826878.1600001</v>
      </c>
      <c r="I42" s="86">
        <v>20648446275.5</v>
      </c>
      <c r="J42" s="86">
        <v>63547905428.559998</v>
      </c>
      <c r="K42" s="86">
        <v>56176019808.379997</v>
      </c>
      <c r="L42" s="86"/>
      <c r="M42" s="86">
        <v>2842842588.8200002</v>
      </c>
      <c r="N42" s="86">
        <v>4775985398.6400003</v>
      </c>
      <c r="O42" s="86">
        <v>52046100065.919998</v>
      </c>
      <c r="P42" s="86">
        <v>19047226193.82</v>
      </c>
      <c r="Q42" s="86">
        <v>507649264.66000003</v>
      </c>
      <c r="R42" s="86">
        <v>624077767.34000003</v>
      </c>
      <c r="S42" s="86">
        <v>8818677397.4500008</v>
      </c>
      <c r="T42" s="86">
        <v>4210766866.3499999</v>
      </c>
      <c r="U42" s="86">
        <v>217996657804.66</v>
      </c>
      <c r="V42" s="192">
        <v>867334773152.67004</v>
      </c>
    </row>
    <row r="43" spans="1:22" s="77" customFormat="1" ht="75.25"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showGridLines="0" topLeftCell="A16" zoomScaleNormal="100" workbookViewId="0">
      <selection activeCell="A35" sqref="A35"/>
    </sheetView>
  </sheetViews>
  <sheetFormatPr defaultColWidth="9.1796875" defaultRowHeight="12.5"/>
  <cols>
    <col min="1" max="1" width="48.1796875" style="78" customWidth="1"/>
    <col min="2" max="2" width="15.26953125" style="78" customWidth="1"/>
    <col min="3" max="3" width="17.1796875" style="78" customWidth="1"/>
    <col min="4" max="4" width="16.26953125" style="78" customWidth="1"/>
    <col min="5" max="6" width="15.08984375" style="78" customWidth="1"/>
    <col min="7" max="10" width="16.54296875" style="78" customWidth="1"/>
    <col min="11" max="11" width="4.7265625" style="78" customWidth="1"/>
    <col min="12" max="16384" width="9.1796875" style="78"/>
  </cols>
  <sheetData>
    <row r="1" spans="1:10" s="77" customFormat="1" ht="14.5" customHeight="1">
      <c r="A1" s="97" t="s">
        <v>227</v>
      </c>
      <c r="B1" s="81"/>
      <c r="C1" s="81"/>
      <c r="D1" s="81"/>
      <c r="E1" s="81"/>
      <c r="F1" s="81"/>
      <c r="G1" s="81"/>
      <c r="H1" s="81"/>
    </row>
    <row r="2" spans="1:10" s="77" customFormat="1" ht="14.25" customHeight="1">
      <c r="A2" s="234"/>
      <c r="B2" s="234"/>
      <c r="C2" s="234"/>
      <c r="D2" s="234"/>
      <c r="E2" s="234"/>
      <c r="F2" s="234"/>
      <c r="G2" s="234"/>
      <c r="H2" s="234"/>
    </row>
    <row r="3" spans="1:10" s="77" customFormat="1" ht="15" customHeight="1">
      <c r="A3" s="81"/>
      <c r="B3" s="98" t="s">
        <v>925</v>
      </c>
      <c r="C3" s="95"/>
      <c r="D3" s="98"/>
      <c r="E3" s="98"/>
      <c r="F3" s="98"/>
      <c r="G3" s="98"/>
      <c r="H3" s="98"/>
    </row>
    <row r="4" spans="1:10" s="77" customFormat="1" ht="15" customHeight="1">
      <c r="A4" s="89"/>
      <c r="B4" s="89"/>
      <c r="C4" s="89"/>
      <c r="D4" s="89"/>
      <c r="E4" s="89"/>
      <c r="F4" s="89"/>
      <c r="G4" s="89"/>
      <c r="H4" s="89"/>
    </row>
    <row r="5" spans="1:10" ht="12.5" customHeight="1">
      <c r="A5" s="235" t="s">
        <v>498</v>
      </c>
      <c r="B5" s="236" t="s">
        <v>905</v>
      </c>
      <c r="C5" s="236"/>
      <c r="D5" s="236"/>
      <c r="E5" s="236" t="s">
        <v>906</v>
      </c>
      <c r="F5" s="236"/>
      <c r="G5" s="236" t="s">
        <v>499</v>
      </c>
      <c r="H5" s="236"/>
      <c r="I5" s="232" t="s">
        <v>500</v>
      </c>
      <c r="J5" s="233" t="s">
        <v>62</v>
      </c>
    </row>
    <row r="6" spans="1:10" ht="31.5">
      <c r="A6" s="235"/>
      <c r="B6" s="212" t="s">
        <v>907</v>
      </c>
      <c r="C6" s="212" t="s">
        <v>908</v>
      </c>
      <c r="D6" s="212" t="s">
        <v>909</v>
      </c>
      <c r="E6" s="212" t="s">
        <v>908</v>
      </c>
      <c r="F6" s="212" t="s">
        <v>910</v>
      </c>
      <c r="G6" s="212" t="s">
        <v>501</v>
      </c>
      <c r="H6" s="212" t="s">
        <v>103</v>
      </c>
      <c r="I6" s="232"/>
      <c r="J6" s="233"/>
    </row>
    <row r="7" spans="1:10">
      <c r="A7" s="213" t="s">
        <v>479</v>
      </c>
      <c r="B7" s="214">
        <v>895094968.97000003</v>
      </c>
      <c r="C7" s="214">
        <v>10888048613.060001</v>
      </c>
      <c r="D7" s="214">
        <v>613071569.6900003</v>
      </c>
      <c r="E7" s="214">
        <v>0</v>
      </c>
      <c r="F7" s="214">
        <v>623347303.55000019</v>
      </c>
      <c r="G7" s="214">
        <v>69219065627.120071</v>
      </c>
      <c r="H7" s="214">
        <v>459489211.01999998</v>
      </c>
      <c r="I7" s="214"/>
      <c r="J7" s="215">
        <v>82698117293.41008</v>
      </c>
    </row>
    <row r="8" spans="1:10">
      <c r="A8" s="213" t="s">
        <v>480</v>
      </c>
      <c r="B8" s="214">
        <v>449116846.34000075</v>
      </c>
      <c r="C8" s="214">
        <v>3389068896.5200014</v>
      </c>
      <c r="D8" s="214">
        <v>2408447745.4300013</v>
      </c>
      <c r="E8" s="214">
        <v>0</v>
      </c>
      <c r="F8" s="214">
        <v>3219942595.6100001</v>
      </c>
      <c r="G8" s="214">
        <v>72356650.260000005</v>
      </c>
      <c r="H8" s="214">
        <v>0</v>
      </c>
      <c r="I8" s="214"/>
      <c r="J8" s="215">
        <v>9538932734.1600037</v>
      </c>
    </row>
    <row r="9" spans="1:10">
      <c r="A9" s="213" t="s">
        <v>481</v>
      </c>
      <c r="B9" s="214">
        <v>10255863.26</v>
      </c>
      <c r="C9" s="214">
        <v>2872698.01</v>
      </c>
      <c r="D9" s="214">
        <v>118302.23999999998</v>
      </c>
      <c r="E9" s="214">
        <v>0</v>
      </c>
      <c r="F9" s="214">
        <v>3250597.84</v>
      </c>
      <c r="G9" s="214">
        <v>4456073494.46</v>
      </c>
      <c r="H9" s="214">
        <v>0</v>
      </c>
      <c r="I9" s="214"/>
      <c r="J9" s="215">
        <v>4472570955.8100004</v>
      </c>
    </row>
    <row r="10" spans="1:10" ht="20" customHeight="1">
      <c r="A10" s="213" t="s">
        <v>482</v>
      </c>
      <c r="B10" s="214">
        <v>4145698531.7599993</v>
      </c>
      <c r="C10" s="214">
        <v>264985297369.17017</v>
      </c>
      <c r="D10" s="214">
        <v>4910297396.1299992</v>
      </c>
      <c r="E10" s="214">
        <v>26077829.75</v>
      </c>
      <c r="F10" s="214">
        <v>825337773.71000004</v>
      </c>
      <c r="G10" s="214">
        <v>179665.86</v>
      </c>
      <c r="H10" s="214">
        <v>0</v>
      </c>
      <c r="I10" s="214"/>
      <c r="J10" s="215">
        <v>274892888566.38019</v>
      </c>
    </row>
    <row r="11" spans="1:10" ht="20" customHeight="1">
      <c r="A11" s="213" t="s">
        <v>483</v>
      </c>
      <c r="B11" s="214">
        <v>4093241.7500000005</v>
      </c>
      <c r="C11" s="214">
        <v>17349639441.700001</v>
      </c>
      <c r="D11" s="214">
        <v>5121321732.1500015</v>
      </c>
      <c r="E11" s="214">
        <v>0</v>
      </c>
      <c r="F11" s="214">
        <v>650087021.24000001</v>
      </c>
      <c r="G11" s="214">
        <v>0</v>
      </c>
      <c r="H11" s="214">
        <v>627598139.76000011</v>
      </c>
      <c r="I11" s="214"/>
      <c r="J11" s="215">
        <v>23752739576.600002</v>
      </c>
    </row>
    <row r="12" spans="1:10">
      <c r="A12" s="213" t="s">
        <v>484</v>
      </c>
      <c r="B12" s="214">
        <v>75999149.019999981</v>
      </c>
      <c r="C12" s="214">
        <v>17181882643.740002</v>
      </c>
      <c r="D12" s="214">
        <v>1830419582.79</v>
      </c>
      <c r="E12" s="214">
        <v>0</v>
      </c>
      <c r="F12" s="214">
        <v>72040912.5</v>
      </c>
      <c r="G12" s="214">
        <v>0</v>
      </c>
      <c r="H12" s="214">
        <v>0</v>
      </c>
      <c r="I12" s="214"/>
      <c r="J12" s="215">
        <v>19160342288.050003</v>
      </c>
    </row>
    <row r="13" spans="1:10">
      <c r="A13" s="213" t="s">
        <v>485</v>
      </c>
      <c r="B13" s="214">
        <v>461309.09</v>
      </c>
      <c r="C13" s="214">
        <v>438076516.56</v>
      </c>
      <c r="D13" s="214">
        <v>1134179534.8199997</v>
      </c>
      <c r="E13" s="214">
        <v>0</v>
      </c>
      <c r="F13" s="214">
        <v>4109517.69</v>
      </c>
      <c r="G13" s="214">
        <v>0</v>
      </c>
      <c r="H13" s="214">
        <v>0</v>
      </c>
      <c r="I13" s="214"/>
      <c r="J13" s="215">
        <v>1576826878.1599998</v>
      </c>
    </row>
    <row r="14" spans="1:10">
      <c r="A14" s="213" t="s">
        <v>486</v>
      </c>
      <c r="B14" s="214">
        <v>0</v>
      </c>
      <c r="C14" s="214">
        <v>20648446275.5</v>
      </c>
      <c r="D14" s="214">
        <v>0</v>
      </c>
      <c r="E14" s="214">
        <v>0</v>
      </c>
      <c r="F14" s="214">
        <v>0</v>
      </c>
      <c r="G14" s="214">
        <v>0</v>
      </c>
      <c r="H14" s="214">
        <v>0</v>
      </c>
      <c r="I14" s="214"/>
      <c r="J14" s="215">
        <v>20648446275.5</v>
      </c>
    </row>
    <row r="15" spans="1:10">
      <c r="A15" s="213" t="s">
        <v>487</v>
      </c>
      <c r="B15" s="214">
        <v>112805.74</v>
      </c>
      <c r="C15" s="214">
        <v>10973848162.470003</v>
      </c>
      <c r="D15" s="214">
        <v>4323677582.5400009</v>
      </c>
      <c r="E15" s="214">
        <v>0</v>
      </c>
      <c r="F15" s="214">
        <v>128760013.87</v>
      </c>
      <c r="G15" s="214">
        <v>0</v>
      </c>
      <c r="H15" s="214">
        <v>0</v>
      </c>
      <c r="I15" s="214">
        <v>48121506863.940002</v>
      </c>
      <c r="J15" s="215">
        <v>63547905428.560005</v>
      </c>
    </row>
    <row r="16" spans="1:10">
      <c r="A16" s="213" t="s">
        <v>488</v>
      </c>
      <c r="B16" s="214">
        <v>953734487.33999991</v>
      </c>
      <c r="C16" s="214">
        <v>50607048936.789986</v>
      </c>
      <c r="D16" s="214">
        <v>3674808775.9100003</v>
      </c>
      <c r="E16" s="214">
        <v>0</v>
      </c>
      <c r="F16" s="214">
        <v>940427608.34000003</v>
      </c>
      <c r="G16" s="214">
        <v>0</v>
      </c>
      <c r="H16" s="214">
        <v>0</v>
      </c>
      <c r="I16" s="214"/>
      <c r="J16" s="215">
        <v>56176019808.379982</v>
      </c>
    </row>
    <row r="17" spans="1:10">
      <c r="A17" s="213" t="s">
        <v>489</v>
      </c>
      <c r="B17" s="214"/>
      <c r="C17" s="214"/>
      <c r="D17" s="214"/>
      <c r="E17" s="214"/>
      <c r="F17" s="214"/>
      <c r="G17" s="214"/>
      <c r="H17" s="214"/>
      <c r="I17" s="214"/>
      <c r="J17" s="215"/>
    </row>
    <row r="18" spans="1:10">
      <c r="A18" s="213" t="s">
        <v>490</v>
      </c>
      <c r="B18" s="214">
        <v>4519364.2799999993</v>
      </c>
      <c r="C18" s="214">
        <v>2601144521.5300002</v>
      </c>
      <c r="D18" s="214">
        <v>206877633.90000004</v>
      </c>
      <c r="E18" s="214">
        <v>0</v>
      </c>
      <c r="F18" s="214">
        <v>30301069.110000007</v>
      </c>
      <c r="G18" s="214">
        <v>0</v>
      </c>
      <c r="H18" s="214">
        <v>0</v>
      </c>
      <c r="I18" s="214"/>
      <c r="J18" s="215">
        <v>2842842588.8200006</v>
      </c>
    </row>
    <row r="19" spans="1:10" ht="20" customHeight="1">
      <c r="A19" s="213" t="s">
        <v>491</v>
      </c>
      <c r="B19" s="214">
        <v>499293869.3900001</v>
      </c>
      <c r="C19" s="214">
        <v>469927374.33000004</v>
      </c>
      <c r="D19" s="214">
        <v>3415359681.1100006</v>
      </c>
      <c r="E19" s="214">
        <v>97091.07</v>
      </c>
      <c r="F19" s="214">
        <v>391307382.73999989</v>
      </c>
      <c r="G19" s="214">
        <v>0</v>
      </c>
      <c r="H19" s="214">
        <v>0</v>
      </c>
      <c r="I19" s="214"/>
      <c r="J19" s="215">
        <v>4775985398.6400003</v>
      </c>
    </row>
    <row r="20" spans="1:10" ht="20" customHeight="1">
      <c r="A20" s="213" t="s">
        <v>634</v>
      </c>
      <c r="B20" s="214">
        <v>11222889.290000003</v>
      </c>
      <c r="C20" s="214">
        <v>51452073422.520012</v>
      </c>
      <c r="D20" s="214">
        <v>576106711.37000012</v>
      </c>
      <c r="E20" s="214">
        <v>40105</v>
      </c>
      <c r="F20" s="214">
        <v>6656937.7400000002</v>
      </c>
      <c r="G20" s="214">
        <v>0</v>
      </c>
      <c r="H20" s="214">
        <v>0</v>
      </c>
      <c r="I20" s="214"/>
      <c r="J20" s="215">
        <v>52046100065.920013</v>
      </c>
    </row>
    <row r="21" spans="1:10">
      <c r="A21" s="213" t="s">
        <v>492</v>
      </c>
      <c r="B21" s="214">
        <v>8912988.8699999992</v>
      </c>
      <c r="C21" s="214">
        <v>16895396838.929995</v>
      </c>
      <c r="D21" s="214">
        <v>2141391582.8300002</v>
      </c>
      <c r="E21" s="214">
        <v>0</v>
      </c>
      <c r="F21" s="214">
        <v>1524783.19</v>
      </c>
      <c r="G21" s="214">
        <v>0</v>
      </c>
      <c r="H21" s="214">
        <v>0</v>
      </c>
      <c r="I21" s="214"/>
      <c r="J21" s="215">
        <v>19047226193.819996</v>
      </c>
    </row>
    <row r="22" spans="1:10" ht="20" customHeight="1">
      <c r="A22" s="213" t="s">
        <v>493</v>
      </c>
      <c r="B22" s="214">
        <v>0</v>
      </c>
      <c r="C22" s="214">
        <v>473532186.94000006</v>
      </c>
      <c r="D22" s="214">
        <v>8749882</v>
      </c>
      <c r="E22" s="214">
        <v>0</v>
      </c>
      <c r="F22" s="214">
        <v>25367195.720000003</v>
      </c>
      <c r="G22" s="214">
        <v>0</v>
      </c>
      <c r="H22" s="214">
        <v>0</v>
      </c>
      <c r="I22" s="214"/>
      <c r="J22" s="215">
        <v>507649264.66000009</v>
      </c>
    </row>
    <row r="23" spans="1:10">
      <c r="A23" s="213" t="s">
        <v>494</v>
      </c>
      <c r="B23" s="214">
        <v>51360408.509999998</v>
      </c>
      <c r="C23" s="214">
        <v>0</v>
      </c>
      <c r="D23" s="214">
        <v>572717358.82999992</v>
      </c>
      <c r="E23" s="214">
        <v>0</v>
      </c>
      <c r="F23" s="214">
        <v>0</v>
      </c>
      <c r="G23" s="214">
        <v>0</v>
      </c>
      <c r="H23" s="214">
        <v>0</v>
      </c>
      <c r="I23" s="214"/>
      <c r="J23" s="215">
        <v>624077767.33999991</v>
      </c>
    </row>
    <row r="24" spans="1:10">
      <c r="A24" s="213" t="s">
        <v>495</v>
      </c>
      <c r="B24" s="214">
        <v>10980316.399999999</v>
      </c>
      <c r="C24" s="214">
        <v>7966020129.4100027</v>
      </c>
      <c r="D24" s="214">
        <v>180173898.97999999</v>
      </c>
      <c r="E24" s="214">
        <v>0</v>
      </c>
      <c r="F24" s="214">
        <v>661503052.66000009</v>
      </c>
      <c r="G24" s="214">
        <v>0</v>
      </c>
      <c r="H24" s="214">
        <v>0</v>
      </c>
      <c r="I24" s="214"/>
      <c r="J24" s="215">
        <v>8818677397.4500027</v>
      </c>
    </row>
    <row r="25" spans="1:10">
      <c r="A25" s="213" t="s">
        <v>496</v>
      </c>
      <c r="B25" s="214">
        <v>0</v>
      </c>
      <c r="C25" s="214">
        <v>2583366869</v>
      </c>
      <c r="D25" s="214">
        <v>1627399997.3499999</v>
      </c>
      <c r="E25" s="214">
        <v>0</v>
      </c>
      <c r="F25" s="214">
        <v>0</v>
      </c>
      <c r="G25" s="214">
        <v>0</v>
      </c>
      <c r="H25" s="214">
        <v>0</v>
      </c>
      <c r="I25" s="214"/>
      <c r="J25" s="215">
        <v>4210766866.3499999</v>
      </c>
    </row>
    <row r="26" spans="1:10">
      <c r="A26" s="213" t="s">
        <v>497</v>
      </c>
      <c r="B26" s="214">
        <v>0</v>
      </c>
      <c r="C26" s="214">
        <v>3051249277.9500008</v>
      </c>
      <c r="D26" s="214">
        <v>16362116336.119999</v>
      </c>
      <c r="E26" s="214">
        <v>0</v>
      </c>
      <c r="F26" s="214">
        <v>244057.93</v>
      </c>
      <c r="G26" s="214">
        <v>0</v>
      </c>
      <c r="H26" s="214">
        <v>0</v>
      </c>
      <c r="I26" s="214">
        <v>198583048132.66</v>
      </c>
      <c r="J26" s="215">
        <v>217996657804.66</v>
      </c>
    </row>
    <row r="27" spans="1:10" ht="20.5" customHeight="1">
      <c r="A27" s="216" t="s">
        <v>62</v>
      </c>
      <c r="B27" s="217">
        <v>7120857040.0100002</v>
      </c>
      <c r="C27" s="217">
        <v>481956940174.13025</v>
      </c>
      <c r="D27" s="217">
        <v>49107235304.190002</v>
      </c>
      <c r="E27" s="217">
        <v>26215025.82</v>
      </c>
      <c r="F27" s="217">
        <v>7584207823.4399996</v>
      </c>
      <c r="G27" s="217">
        <v>73747675437.700073</v>
      </c>
      <c r="H27" s="217">
        <v>1087087350.7800002</v>
      </c>
      <c r="I27" s="217">
        <v>246704554996.60001</v>
      </c>
      <c r="J27" s="218">
        <v>867334773152.67004</v>
      </c>
    </row>
  </sheetData>
  <mergeCells count="7">
    <mergeCell ref="I5:I6"/>
    <mergeCell ref="J5:J6"/>
    <mergeCell ref="A2:H2"/>
    <mergeCell ref="A5:A6"/>
    <mergeCell ref="B5:D5"/>
    <mergeCell ref="E5:F5"/>
    <mergeCell ref="G5:H5"/>
  </mergeCells>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5"/>
  <sheetViews>
    <sheetView showGridLines="0" topLeftCell="A22" zoomScale="110" zoomScaleNormal="110" workbookViewId="0">
      <selection activeCell="B29" sqref="B29"/>
    </sheetView>
  </sheetViews>
  <sheetFormatPr defaultColWidth="9.1796875" defaultRowHeight="12.5"/>
  <cols>
    <col min="1" max="1" width="30" style="80" customWidth="1"/>
    <col min="2" max="2" width="17.54296875" style="80" bestFit="1" customWidth="1"/>
    <col min="3" max="5" width="16.7265625" style="80" customWidth="1"/>
    <col min="6" max="6" width="4.7265625" style="80" customWidth="1"/>
    <col min="7" max="16384" width="9.1796875" style="80"/>
  </cols>
  <sheetData>
    <row r="1" spans="1:8" s="90" customFormat="1" ht="16" customHeight="1">
      <c r="A1" s="91" t="s">
        <v>228</v>
      </c>
      <c r="B1" s="81"/>
      <c r="C1" s="81"/>
      <c r="D1" s="81"/>
      <c r="E1" s="81"/>
      <c r="F1" s="81"/>
      <c r="G1" s="81"/>
      <c r="H1" s="81"/>
    </row>
    <row r="2" spans="1:8" s="90" customFormat="1" ht="16" customHeight="1">
      <c r="A2" s="234"/>
      <c r="B2" s="234"/>
      <c r="C2" s="234"/>
      <c r="D2" s="234"/>
      <c r="E2" s="234"/>
      <c r="F2" s="234"/>
      <c r="G2" s="234"/>
      <c r="H2" s="234"/>
    </row>
    <row r="3" spans="1:8" s="90" customFormat="1" ht="12.25" customHeight="1">
      <c r="A3" s="159"/>
      <c r="B3" s="98" t="s">
        <v>925</v>
      </c>
      <c r="C3" s="95"/>
      <c r="D3" s="98"/>
      <c r="E3" s="98"/>
      <c r="F3" s="98"/>
      <c r="G3" s="98"/>
      <c r="H3" s="98"/>
    </row>
    <row r="4" spans="1:8" ht="26.5" customHeight="1">
      <c r="A4" s="193"/>
      <c r="B4" s="194" t="s">
        <v>880</v>
      </c>
      <c r="C4" s="194" t="s">
        <v>104</v>
      </c>
      <c r="D4" s="194" t="s">
        <v>105</v>
      </c>
      <c r="E4" s="200" t="s">
        <v>106</v>
      </c>
    </row>
    <row r="5" spans="1:8" ht="22" customHeight="1">
      <c r="A5" s="184" t="s">
        <v>62</v>
      </c>
      <c r="B5" s="121">
        <v>212963564030.75</v>
      </c>
      <c r="C5" s="121">
        <v>215065924501.40002</v>
      </c>
      <c r="D5" s="121">
        <v>217980808400.97998</v>
      </c>
      <c r="E5" s="122">
        <v>210048680131.17004</v>
      </c>
    </row>
    <row r="6" spans="1:8">
      <c r="A6" s="110" t="s">
        <v>239</v>
      </c>
      <c r="B6" s="111">
        <v>909066358.45000005</v>
      </c>
      <c r="C6" s="111">
        <v>0</v>
      </c>
      <c r="D6" s="111">
        <v>52965430.329999998</v>
      </c>
      <c r="E6" s="112">
        <v>856100928.12</v>
      </c>
    </row>
    <row r="7" spans="1:8">
      <c r="A7" s="110" t="s">
        <v>107</v>
      </c>
      <c r="B7" s="111">
        <v>34998371548.370003</v>
      </c>
      <c r="C7" s="111">
        <v>2500100000.0100002</v>
      </c>
      <c r="D7" s="111">
        <v>4165189400.0300002</v>
      </c>
      <c r="E7" s="112">
        <v>33333282148.349998</v>
      </c>
    </row>
    <row r="8" spans="1:8">
      <c r="A8" s="110" t="s">
        <v>108</v>
      </c>
      <c r="B8" s="111">
        <v>1991472975.9000001</v>
      </c>
      <c r="C8" s="111">
        <v>95091981817.809998</v>
      </c>
      <c r="D8" s="111">
        <v>95092777514.619995</v>
      </c>
      <c r="E8" s="112">
        <v>1990677279.0899999</v>
      </c>
    </row>
    <row r="9" spans="1:8">
      <c r="A9" s="110" t="s">
        <v>109</v>
      </c>
      <c r="B9" s="111">
        <v>1448773127.95</v>
      </c>
      <c r="C9" s="111">
        <v>2191660168.3000002</v>
      </c>
      <c r="D9" s="111">
        <v>2900029046.52</v>
      </c>
      <c r="E9" s="112">
        <v>740404249.73000002</v>
      </c>
    </row>
    <row r="10" spans="1:8">
      <c r="A10" s="110" t="s">
        <v>110</v>
      </c>
      <c r="B10" s="111">
        <v>49120149.75</v>
      </c>
      <c r="C10" s="111">
        <v>591603359.25999999</v>
      </c>
      <c r="D10" s="111">
        <v>551357125.62</v>
      </c>
      <c r="E10" s="112">
        <v>89366383.390000001</v>
      </c>
    </row>
    <row r="11" spans="1:8">
      <c r="A11" s="110" t="s">
        <v>111</v>
      </c>
      <c r="B11" s="111">
        <v>96206106.340000004</v>
      </c>
      <c r="C11" s="111">
        <v>29788794.43</v>
      </c>
      <c r="D11" s="111">
        <v>37403332.990000002</v>
      </c>
      <c r="E11" s="112">
        <v>88591567.780000001</v>
      </c>
    </row>
    <row r="12" spans="1:8">
      <c r="A12" s="110" t="s">
        <v>112</v>
      </c>
      <c r="B12" s="111">
        <v>23503209.23</v>
      </c>
      <c r="C12" s="111">
        <v>0</v>
      </c>
      <c r="D12" s="111">
        <v>400000</v>
      </c>
      <c r="E12" s="112">
        <v>23103209.23</v>
      </c>
    </row>
    <row r="13" spans="1:8">
      <c r="A13" s="110" t="s">
        <v>113</v>
      </c>
      <c r="B13" s="111">
        <v>1394719679.1199999</v>
      </c>
      <c r="C13" s="111">
        <v>21220419325.630001</v>
      </c>
      <c r="D13" s="111">
        <v>19022310061.560001</v>
      </c>
      <c r="E13" s="112">
        <v>3592828943.1900001</v>
      </c>
    </row>
    <row r="14" spans="1:8">
      <c r="A14" s="110" t="s">
        <v>114</v>
      </c>
      <c r="B14" s="111">
        <v>224570.48</v>
      </c>
      <c r="C14" s="111">
        <v>8770930.0099999998</v>
      </c>
      <c r="D14" s="111">
        <v>8694690.8000000007</v>
      </c>
      <c r="E14" s="112">
        <v>300809.69</v>
      </c>
    </row>
    <row r="15" spans="1:8">
      <c r="A15" s="110" t="s">
        <v>894</v>
      </c>
      <c r="B15" s="111">
        <v>0</v>
      </c>
      <c r="C15" s="111">
        <v>101000</v>
      </c>
      <c r="D15" s="111">
        <v>0</v>
      </c>
      <c r="E15" s="112">
        <v>101000</v>
      </c>
    </row>
    <row r="16" spans="1:8">
      <c r="A16" s="110" t="s">
        <v>334</v>
      </c>
      <c r="B16" s="111">
        <v>23199399.600000001</v>
      </c>
      <c r="C16" s="111">
        <v>251753220.59999999</v>
      </c>
      <c r="D16" s="111">
        <v>266056706.87</v>
      </c>
      <c r="E16" s="112">
        <v>8895913.3300000001</v>
      </c>
    </row>
    <row r="17" spans="1:5">
      <c r="A17" s="110" t="s">
        <v>115</v>
      </c>
      <c r="B17" s="111">
        <v>1289105988.4400001</v>
      </c>
      <c r="C17" s="111">
        <v>115028000.20999999</v>
      </c>
      <c r="D17" s="111">
        <v>103746166.2</v>
      </c>
      <c r="E17" s="112">
        <v>1300387822.45</v>
      </c>
    </row>
    <row r="18" spans="1:5">
      <c r="A18" s="110" t="s">
        <v>116</v>
      </c>
      <c r="B18" s="111">
        <v>143761070.88</v>
      </c>
      <c r="C18" s="111">
        <v>435649130</v>
      </c>
      <c r="D18" s="111">
        <v>295000000</v>
      </c>
      <c r="E18" s="112">
        <v>284410200.88</v>
      </c>
    </row>
    <row r="19" spans="1:5">
      <c r="A19" s="110" t="s">
        <v>868</v>
      </c>
      <c r="B19" s="111">
        <v>349999996</v>
      </c>
      <c r="C19" s="111">
        <v>79999998</v>
      </c>
      <c r="D19" s="111">
        <v>0</v>
      </c>
      <c r="E19" s="112">
        <v>429999994</v>
      </c>
    </row>
    <row r="20" spans="1:5">
      <c r="A20" s="110" t="s">
        <v>869</v>
      </c>
      <c r="B20" s="111">
        <v>16636708000</v>
      </c>
      <c r="C20" s="111">
        <v>11075596304</v>
      </c>
      <c r="D20" s="111">
        <v>27712304304</v>
      </c>
      <c r="E20" s="112">
        <v>0</v>
      </c>
    </row>
    <row r="21" spans="1:5">
      <c r="A21" s="110" t="s">
        <v>918</v>
      </c>
      <c r="B21" s="169">
        <v>0</v>
      </c>
      <c r="C21" s="169">
        <v>36916835352</v>
      </c>
      <c r="D21" s="169">
        <v>15938235352</v>
      </c>
      <c r="E21" s="170">
        <v>20978600000</v>
      </c>
    </row>
    <row r="22" spans="1:5">
      <c r="A22" s="110" t="s">
        <v>117</v>
      </c>
      <c r="B22" s="169">
        <v>153518973592.5</v>
      </c>
      <c r="C22" s="169">
        <v>44372957138.75</v>
      </c>
      <c r="D22" s="169">
        <v>51658856389.739998</v>
      </c>
      <c r="E22" s="170">
        <v>146233074341.51001</v>
      </c>
    </row>
    <row r="23" spans="1:5">
      <c r="A23" s="110" t="s">
        <v>219</v>
      </c>
      <c r="B23" s="169">
        <v>15762098.27</v>
      </c>
      <c r="C23" s="169">
        <v>102215512.68000001</v>
      </c>
      <c r="D23" s="169">
        <v>112328746.01000001</v>
      </c>
      <c r="E23" s="170">
        <v>5648864.9400000004</v>
      </c>
    </row>
    <row r="24" spans="1:5" ht="20">
      <c r="A24" s="110" t="s">
        <v>220</v>
      </c>
      <c r="B24" s="169">
        <v>23757021.199999999</v>
      </c>
      <c r="C24" s="169">
        <v>15499745.67</v>
      </c>
      <c r="D24" s="169">
        <v>11602766.67</v>
      </c>
      <c r="E24" s="170">
        <v>27654000.199999999</v>
      </c>
    </row>
    <row r="25" spans="1:5" ht="20">
      <c r="A25" s="185" t="s">
        <v>218</v>
      </c>
      <c r="B25" s="186">
        <v>50839138.270000003</v>
      </c>
      <c r="C25" s="186">
        <v>65964704.039999999</v>
      </c>
      <c r="D25" s="186">
        <v>51551367.020000003</v>
      </c>
      <c r="E25" s="187">
        <v>65252475.289999999</v>
      </c>
    </row>
  </sheetData>
  <mergeCells count="1">
    <mergeCell ref="A2:H2"/>
  </mergeCells>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6"/>
  <sheetViews>
    <sheetView showGridLines="0" topLeftCell="A88" zoomScaleNormal="100" workbookViewId="0">
      <selection activeCell="G97" sqref="G97"/>
    </sheetView>
  </sheetViews>
  <sheetFormatPr defaultColWidth="9.1796875" defaultRowHeight="12.5"/>
  <cols>
    <col min="1" max="1" width="30" style="80" customWidth="1"/>
    <col min="2" max="5" width="16.7265625" style="80" customWidth="1"/>
    <col min="6" max="6" width="4.7265625" style="80" customWidth="1"/>
    <col min="7" max="7" width="16.81640625" style="80" bestFit="1" customWidth="1"/>
    <col min="8" max="16384" width="9.1796875" style="80"/>
  </cols>
  <sheetData>
    <row r="1" spans="1:5" s="90" customFormat="1" ht="16" customHeight="1">
      <c r="A1" s="91" t="s">
        <v>229</v>
      </c>
      <c r="B1"/>
      <c r="C1"/>
      <c r="D1" s="100"/>
    </row>
    <row r="2" spans="1:5" s="90" customFormat="1" ht="12.25" customHeight="1">
      <c r="A2" s="91"/>
      <c r="B2"/>
      <c r="C2"/>
      <c r="D2" s="99"/>
    </row>
    <row r="3" spans="1:5" s="90" customFormat="1" ht="12.25" customHeight="1">
      <c r="A3" s="101"/>
      <c r="B3" s="150" t="s">
        <v>925</v>
      </c>
      <c r="C3" s="95"/>
      <c r="D3" s="99"/>
    </row>
    <row r="4" spans="1:5" s="90" customFormat="1" ht="19.149999999999999" customHeight="1">
      <c r="A4" s="99"/>
      <c r="B4" s="99"/>
      <c r="C4" s="99"/>
      <c r="D4" s="99"/>
    </row>
    <row r="5" spans="1:5">
      <c r="A5" s="193"/>
      <c r="B5" s="194" t="s">
        <v>880</v>
      </c>
      <c r="C5" s="194" t="s">
        <v>104</v>
      </c>
      <c r="D5" s="194" t="s">
        <v>105</v>
      </c>
      <c r="E5" s="200" t="s">
        <v>106</v>
      </c>
    </row>
    <row r="6" spans="1:5" ht="22" customHeight="1">
      <c r="A6" s="184" t="s">
        <v>62</v>
      </c>
      <c r="B6" s="121">
        <v>214198672574.25</v>
      </c>
      <c r="C6" s="121">
        <v>559684081866.03003</v>
      </c>
      <c r="D6" s="121">
        <v>513714433689.39001</v>
      </c>
      <c r="E6" s="122">
        <v>260168320750.89001</v>
      </c>
    </row>
    <row r="7" spans="1:5" ht="21">
      <c r="A7" s="129" t="s">
        <v>118</v>
      </c>
      <c r="B7" s="130">
        <v>602456187.88999999</v>
      </c>
      <c r="C7" s="130">
        <v>601181935.16999996</v>
      </c>
      <c r="D7" s="130">
        <v>504905739.81999999</v>
      </c>
      <c r="E7" s="131">
        <v>698732383.24000001</v>
      </c>
    </row>
    <row r="8" spans="1:5">
      <c r="A8" s="110" t="s">
        <v>242</v>
      </c>
      <c r="B8" s="111">
        <v>337449163.05000001</v>
      </c>
      <c r="C8" s="111">
        <v>359257687.67000002</v>
      </c>
      <c r="D8" s="111">
        <v>297443780.49000001</v>
      </c>
      <c r="E8" s="112">
        <v>399263070.23000002</v>
      </c>
    </row>
    <row r="9" spans="1:5">
      <c r="A9" s="110" t="s">
        <v>243</v>
      </c>
      <c r="B9" s="111">
        <v>12487386.77</v>
      </c>
      <c r="C9" s="111">
        <v>7294839.6600000001</v>
      </c>
      <c r="D9" s="111">
        <v>7601633.9199999999</v>
      </c>
      <c r="E9" s="112">
        <v>12180592.51</v>
      </c>
    </row>
    <row r="10" spans="1:5">
      <c r="A10" s="110" t="s">
        <v>244</v>
      </c>
      <c r="B10" s="111">
        <v>252519638.06999999</v>
      </c>
      <c r="C10" s="111">
        <v>234629407.84</v>
      </c>
      <c r="D10" s="111">
        <v>199860325.41</v>
      </c>
      <c r="E10" s="112">
        <v>287288720.5</v>
      </c>
    </row>
    <row r="11" spans="1:5" ht="20.5" customHeight="1">
      <c r="A11" s="129" t="s">
        <v>119</v>
      </c>
      <c r="B11" s="130">
        <v>127113473394.63</v>
      </c>
      <c r="C11" s="130">
        <v>34628901138.529999</v>
      </c>
      <c r="D11" s="130">
        <v>20876386206.41</v>
      </c>
      <c r="E11" s="131">
        <v>140865988326.75</v>
      </c>
    </row>
    <row r="12" spans="1:5">
      <c r="A12" s="110" t="s">
        <v>245</v>
      </c>
      <c r="B12" s="111">
        <v>48551601.659999996</v>
      </c>
      <c r="C12" s="111">
        <v>218.91</v>
      </c>
      <c r="D12" s="111">
        <v>145.69999999999999</v>
      </c>
      <c r="E12" s="112">
        <v>48551674.869999997</v>
      </c>
    </row>
    <row r="13" spans="1:5">
      <c r="A13" s="110" t="s">
        <v>246</v>
      </c>
      <c r="B13" s="111">
        <v>66415073.229999997</v>
      </c>
      <c r="C13" s="111">
        <v>0</v>
      </c>
      <c r="D13" s="111">
        <v>0</v>
      </c>
      <c r="E13" s="112">
        <v>66415073.229999997</v>
      </c>
    </row>
    <row r="14" spans="1:5">
      <c r="A14" s="110" t="s">
        <v>247</v>
      </c>
      <c r="B14" s="111">
        <v>202822339.72</v>
      </c>
      <c r="C14" s="111">
        <v>0</v>
      </c>
      <c r="D14" s="111">
        <v>0</v>
      </c>
      <c r="E14" s="112">
        <v>202822339.72</v>
      </c>
    </row>
    <row r="15" spans="1:5">
      <c r="A15" s="110" t="s">
        <v>248</v>
      </c>
      <c r="B15" s="111">
        <v>19537467.760000002</v>
      </c>
      <c r="C15" s="111">
        <v>0</v>
      </c>
      <c r="D15" s="111">
        <v>0</v>
      </c>
      <c r="E15" s="112">
        <v>19537467.760000002</v>
      </c>
    </row>
    <row r="16" spans="1:5">
      <c r="A16" s="110" t="s">
        <v>249</v>
      </c>
      <c r="B16" s="111">
        <v>395616860.98000002</v>
      </c>
      <c r="C16" s="111">
        <v>0</v>
      </c>
      <c r="D16" s="111">
        <v>1629683.41</v>
      </c>
      <c r="E16" s="112">
        <v>393987177.56999999</v>
      </c>
    </row>
    <row r="17" spans="1:5">
      <c r="A17" s="110" t="s">
        <v>250</v>
      </c>
      <c r="B17" s="111">
        <v>1069745052.03</v>
      </c>
      <c r="C17" s="111">
        <v>0</v>
      </c>
      <c r="D17" s="111">
        <v>50528653.5</v>
      </c>
      <c r="E17" s="112">
        <v>1019216398.53</v>
      </c>
    </row>
    <row r="18" spans="1:5">
      <c r="A18" s="110" t="s">
        <v>251</v>
      </c>
      <c r="B18" s="111">
        <v>430407714.81</v>
      </c>
      <c r="C18" s="111">
        <v>37392.61</v>
      </c>
      <c r="D18" s="111">
        <v>19550367.969999999</v>
      </c>
      <c r="E18" s="112">
        <v>410894739.44999999</v>
      </c>
    </row>
    <row r="19" spans="1:5">
      <c r="A19" s="110" t="s">
        <v>252</v>
      </c>
      <c r="B19" s="111">
        <v>7660968233.0699997</v>
      </c>
      <c r="C19" s="111">
        <v>7291785000</v>
      </c>
      <c r="D19" s="111">
        <v>6957438415.9099998</v>
      </c>
      <c r="E19" s="112">
        <v>7995314817.1599998</v>
      </c>
    </row>
    <row r="20" spans="1:5">
      <c r="A20" s="110" t="s">
        <v>253</v>
      </c>
      <c r="B20" s="111">
        <v>40905021528.089996</v>
      </c>
      <c r="C20" s="111">
        <v>435220787.94999999</v>
      </c>
      <c r="D20" s="111">
        <v>500121336.23000002</v>
      </c>
      <c r="E20" s="112">
        <v>40840120979.809998</v>
      </c>
    </row>
    <row r="21" spans="1:5">
      <c r="A21" s="110" t="s">
        <v>254</v>
      </c>
      <c r="B21" s="111">
        <v>722681508.05999994</v>
      </c>
      <c r="C21" s="111">
        <v>17591.150000000001</v>
      </c>
      <c r="D21" s="111">
        <v>7278558.0800000001</v>
      </c>
      <c r="E21" s="112">
        <v>715420541.13</v>
      </c>
    </row>
    <row r="22" spans="1:5">
      <c r="A22" s="110" t="s">
        <v>255</v>
      </c>
      <c r="B22" s="111">
        <v>7125029.9199999999</v>
      </c>
      <c r="C22" s="111">
        <v>173586254.00999999</v>
      </c>
      <c r="D22" s="111">
        <v>36582811.670000002</v>
      </c>
      <c r="E22" s="112">
        <v>144128472.25999999</v>
      </c>
    </row>
    <row r="23" spans="1:5">
      <c r="A23" s="110" t="s">
        <v>256</v>
      </c>
      <c r="B23" s="111">
        <v>123325804.31</v>
      </c>
      <c r="C23" s="111">
        <v>5089.91</v>
      </c>
      <c r="D23" s="111">
        <v>0</v>
      </c>
      <c r="E23" s="112">
        <v>123330894.22</v>
      </c>
    </row>
    <row r="24" spans="1:5">
      <c r="A24" s="110" t="s">
        <v>257</v>
      </c>
      <c r="B24" s="111">
        <v>0.38</v>
      </c>
      <c r="C24" s="111">
        <v>0</v>
      </c>
      <c r="D24" s="111">
        <v>0</v>
      </c>
      <c r="E24" s="112">
        <v>0.38</v>
      </c>
    </row>
    <row r="25" spans="1:5">
      <c r="A25" s="110" t="s">
        <v>892</v>
      </c>
      <c r="B25" s="111">
        <v>0</v>
      </c>
      <c r="C25" s="111">
        <v>2557974.84</v>
      </c>
      <c r="D25" s="111">
        <v>1119808.8400000001</v>
      </c>
      <c r="E25" s="112">
        <v>1438166</v>
      </c>
    </row>
    <row r="26" spans="1:5">
      <c r="A26" s="110" t="s">
        <v>258</v>
      </c>
      <c r="B26" s="111">
        <v>2875290.27</v>
      </c>
      <c r="C26" s="111">
        <v>40336465.850000001</v>
      </c>
      <c r="D26" s="111">
        <v>0</v>
      </c>
      <c r="E26" s="112">
        <v>43211756.119999997</v>
      </c>
    </row>
    <row r="27" spans="1:5">
      <c r="A27" s="110" t="s">
        <v>259</v>
      </c>
      <c r="B27" s="111">
        <v>580091.84</v>
      </c>
      <c r="C27" s="111">
        <v>0</v>
      </c>
      <c r="D27" s="111">
        <v>0</v>
      </c>
      <c r="E27" s="112">
        <v>580091.84</v>
      </c>
    </row>
    <row r="28" spans="1:5">
      <c r="A28" s="110" t="s">
        <v>260</v>
      </c>
      <c r="B28" s="111">
        <v>4261049.8600000003</v>
      </c>
      <c r="C28" s="111">
        <v>10000000</v>
      </c>
      <c r="D28" s="111">
        <v>0</v>
      </c>
      <c r="E28" s="112">
        <v>14261049.859999999</v>
      </c>
    </row>
    <row r="29" spans="1:5">
      <c r="A29" s="110" t="s">
        <v>261</v>
      </c>
      <c r="B29" s="111">
        <v>31161919.530000001</v>
      </c>
      <c r="C29" s="111">
        <v>33922.01</v>
      </c>
      <c r="D29" s="111">
        <v>0</v>
      </c>
      <c r="E29" s="112">
        <v>31195841.539999999</v>
      </c>
    </row>
    <row r="30" spans="1:5">
      <c r="A30" s="110" t="s">
        <v>262</v>
      </c>
      <c r="B30" s="111">
        <v>86370758.909999996</v>
      </c>
      <c r="C30" s="111">
        <v>0</v>
      </c>
      <c r="D30" s="111">
        <v>3184688.94</v>
      </c>
      <c r="E30" s="112">
        <v>83186069.969999999</v>
      </c>
    </row>
    <row r="31" spans="1:5">
      <c r="A31" s="110" t="s">
        <v>263</v>
      </c>
      <c r="B31" s="111">
        <v>89551972.810000002</v>
      </c>
      <c r="C31" s="111">
        <v>0</v>
      </c>
      <c r="D31" s="111">
        <v>162174.42000000001</v>
      </c>
      <c r="E31" s="112">
        <v>89389798.390000001</v>
      </c>
    </row>
    <row r="32" spans="1:5">
      <c r="A32" s="110" t="s">
        <v>264</v>
      </c>
      <c r="B32" s="111">
        <v>157360451.43000001</v>
      </c>
      <c r="C32" s="111">
        <v>0</v>
      </c>
      <c r="D32" s="111">
        <v>0</v>
      </c>
      <c r="E32" s="112">
        <v>157360451.43000001</v>
      </c>
    </row>
    <row r="33" spans="1:5">
      <c r="A33" s="110" t="s">
        <v>265</v>
      </c>
      <c r="B33" s="111">
        <v>13482209036.73</v>
      </c>
      <c r="C33" s="111">
        <v>4061029822.5100002</v>
      </c>
      <c r="D33" s="111">
        <v>441453929.31999999</v>
      </c>
      <c r="E33" s="112">
        <v>17101784929.92</v>
      </c>
    </row>
    <row r="34" spans="1:5">
      <c r="A34" s="110" t="s">
        <v>266</v>
      </c>
      <c r="B34" s="111">
        <v>3216055657.7800002</v>
      </c>
      <c r="C34" s="111">
        <v>363357692.25</v>
      </c>
      <c r="D34" s="111">
        <v>15000000</v>
      </c>
      <c r="E34" s="112">
        <v>3564413350.0300002</v>
      </c>
    </row>
    <row r="35" spans="1:5">
      <c r="A35" s="110" t="s">
        <v>267</v>
      </c>
      <c r="B35" s="111">
        <v>35075133.340000004</v>
      </c>
      <c r="C35" s="111">
        <v>19744503.66</v>
      </c>
      <c r="D35" s="111">
        <v>10330947.49</v>
      </c>
      <c r="E35" s="112">
        <v>44488689.509999998</v>
      </c>
    </row>
    <row r="36" spans="1:5">
      <c r="A36" s="110" t="s">
        <v>268</v>
      </c>
      <c r="B36" s="111">
        <v>1058050301.75</v>
      </c>
      <c r="C36" s="111">
        <v>4233000000</v>
      </c>
      <c r="D36" s="111">
        <v>2617000000</v>
      </c>
      <c r="E36" s="112">
        <v>2674050301.75</v>
      </c>
    </row>
    <row r="37" spans="1:5">
      <c r="A37" s="110" t="s">
        <v>269</v>
      </c>
      <c r="B37" s="111">
        <v>173535026.16999999</v>
      </c>
      <c r="C37" s="111">
        <v>2000000</v>
      </c>
      <c r="D37" s="111">
        <v>24000000</v>
      </c>
      <c r="E37" s="112">
        <v>151535026.16999999</v>
      </c>
    </row>
    <row r="38" spans="1:5">
      <c r="A38" s="110" t="s">
        <v>270</v>
      </c>
      <c r="B38" s="111">
        <v>212126309.06</v>
      </c>
      <c r="C38" s="111">
        <v>0</v>
      </c>
      <c r="D38" s="111">
        <v>0</v>
      </c>
      <c r="E38" s="112">
        <v>212126309.06</v>
      </c>
    </row>
    <row r="39" spans="1:5">
      <c r="A39" s="110" t="s">
        <v>271</v>
      </c>
      <c r="B39" s="111">
        <v>5533239.1600000001</v>
      </c>
      <c r="C39" s="111">
        <v>52488.7</v>
      </c>
      <c r="D39" s="111">
        <v>0</v>
      </c>
      <c r="E39" s="112">
        <v>5585727.8600000003</v>
      </c>
    </row>
    <row r="40" spans="1:5">
      <c r="A40" s="110" t="s">
        <v>272</v>
      </c>
      <c r="B40" s="111">
        <v>10715595.57</v>
      </c>
      <c r="C40" s="111">
        <v>0</v>
      </c>
      <c r="D40" s="111">
        <v>339555</v>
      </c>
      <c r="E40" s="112">
        <v>10376040.57</v>
      </c>
    </row>
    <row r="41" spans="1:5">
      <c r="A41" s="110" t="s">
        <v>273</v>
      </c>
      <c r="B41" s="111">
        <v>114977.78</v>
      </c>
      <c r="C41" s="111">
        <v>0</v>
      </c>
      <c r="D41" s="111">
        <v>0</v>
      </c>
      <c r="E41" s="112">
        <v>114977.78</v>
      </c>
    </row>
    <row r="42" spans="1:5">
      <c r="A42" s="110" t="s">
        <v>274</v>
      </c>
      <c r="B42" s="111">
        <v>9351877.2100000009</v>
      </c>
      <c r="C42" s="111">
        <v>0</v>
      </c>
      <c r="D42" s="111">
        <v>0</v>
      </c>
      <c r="E42" s="112">
        <v>9351877.2100000009</v>
      </c>
    </row>
    <row r="43" spans="1:5">
      <c r="A43" s="110" t="s">
        <v>275</v>
      </c>
      <c r="B43" s="111">
        <v>22030771.699999999</v>
      </c>
      <c r="C43" s="111">
        <v>14164561.630000001</v>
      </c>
      <c r="D43" s="111">
        <v>8369274.5099999998</v>
      </c>
      <c r="E43" s="112">
        <v>27826058.82</v>
      </c>
    </row>
    <row r="44" spans="1:5">
      <c r="A44" s="110" t="s">
        <v>276</v>
      </c>
      <c r="B44" s="111">
        <v>10474703404.58</v>
      </c>
      <c r="C44" s="111">
        <v>9335683895.3700008</v>
      </c>
      <c r="D44" s="111">
        <v>6095795738.3599997</v>
      </c>
      <c r="E44" s="112">
        <v>13714591561.59</v>
      </c>
    </row>
    <row r="45" spans="1:5">
      <c r="A45" s="110" t="s">
        <v>278</v>
      </c>
      <c r="B45" s="111">
        <v>69083043.390000001</v>
      </c>
      <c r="C45" s="111">
        <v>77973362.939999998</v>
      </c>
      <c r="D45" s="111">
        <v>53629311.359999999</v>
      </c>
      <c r="E45" s="112">
        <v>93427094.969999999</v>
      </c>
    </row>
    <row r="46" spans="1:5">
      <c r="A46" s="110" t="s">
        <v>279</v>
      </c>
      <c r="B46" s="111">
        <v>2684572208.1999998</v>
      </c>
      <c r="C46" s="111">
        <v>44207755.119999997</v>
      </c>
      <c r="D46" s="111">
        <v>84951607.920000002</v>
      </c>
      <c r="E46" s="112">
        <v>2643828355.4000001</v>
      </c>
    </row>
    <row r="47" spans="1:5">
      <c r="A47" s="110" t="s">
        <v>280</v>
      </c>
      <c r="B47" s="111">
        <v>302841.28999999998</v>
      </c>
      <c r="C47" s="111">
        <v>0</v>
      </c>
      <c r="D47" s="111">
        <v>112032.27</v>
      </c>
      <c r="E47" s="112">
        <v>190809.02</v>
      </c>
    </row>
    <row r="48" spans="1:5">
      <c r="A48" s="110" t="s">
        <v>281</v>
      </c>
      <c r="B48" s="111">
        <v>32251980.949999999</v>
      </c>
      <c r="C48" s="111">
        <v>0</v>
      </c>
      <c r="D48" s="111">
        <v>0</v>
      </c>
      <c r="E48" s="112">
        <v>32251980.949999999</v>
      </c>
    </row>
    <row r="49" spans="1:5">
      <c r="A49" s="110" t="s">
        <v>282</v>
      </c>
      <c r="B49" s="111">
        <v>2277470.81</v>
      </c>
      <c r="C49" s="111">
        <v>0</v>
      </c>
      <c r="D49" s="111">
        <v>0</v>
      </c>
      <c r="E49" s="112">
        <v>2277470.81</v>
      </c>
    </row>
    <row r="50" spans="1:5">
      <c r="A50" s="110" t="s">
        <v>283</v>
      </c>
      <c r="B50" s="111">
        <v>2760879.78</v>
      </c>
      <c r="C50" s="111">
        <v>103753.74</v>
      </c>
      <c r="D50" s="111">
        <v>190468.46</v>
      </c>
      <c r="E50" s="112">
        <v>2674165.06</v>
      </c>
    </row>
    <row r="51" spans="1:5">
      <c r="A51" s="110" t="s">
        <v>284</v>
      </c>
      <c r="B51" s="111">
        <v>567639271.29999995</v>
      </c>
      <c r="C51" s="111">
        <v>2634528.77</v>
      </c>
      <c r="D51" s="111">
        <v>12243491.800000001</v>
      </c>
      <c r="E51" s="112">
        <v>558030308.26999998</v>
      </c>
    </row>
    <row r="52" spans="1:5">
      <c r="A52" s="110" t="s">
        <v>285</v>
      </c>
      <c r="B52" s="111">
        <v>421014842.44999999</v>
      </c>
      <c r="C52" s="111">
        <v>0</v>
      </c>
      <c r="D52" s="111">
        <v>48930973.359999999</v>
      </c>
      <c r="E52" s="112">
        <v>372083869.08999997</v>
      </c>
    </row>
    <row r="53" spans="1:5">
      <c r="A53" s="110" t="s">
        <v>286</v>
      </c>
      <c r="B53" s="111">
        <v>107843732</v>
      </c>
      <c r="C53" s="111">
        <v>0</v>
      </c>
      <c r="D53" s="111">
        <v>0</v>
      </c>
      <c r="E53" s="112">
        <v>107843732</v>
      </c>
    </row>
    <row r="54" spans="1:5">
      <c r="A54" s="110" t="s">
        <v>287</v>
      </c>
      <c r="B54" s="111">
        <v>821259028.40999997</v>
      </c>
      <c r="C54" s="111">
        <v>298073597.38</v>
      </c>
      <c r="D54" s="111">
        <v>7115827</v>
      </c>
      <c r="E54" s="112">
        <v>1112216798.79</v>
      </c>
    </row>
    <row r="55" spans="1:5">
      <c r="A55" s="110" t="s">
        <v>288</v>
      </c>
      <c r="B55" s="111">
        <v>16615136.32</v>
      </c>
      <c r="C55" s="111">
        <v>21659.35</v>
      </c>
      <c r="D55" s="111">
        <v>230490.72</v>
      </c>
      <c r="E55" s="112">
        <v>16406304.949999999</v>
      </c>
    </row>
    <row r="56" spans="1:5">
      <c r="A56" s="110" t="s">
        <v>289</v>
      </c>
      <c r="B56" s="111">
        <v>787408.73</v>
      </c>
      <c r="C56" s="111">
        <v>37.89</v>
      </c>
      <c r="D56" s="111">
        <v>16899.29</v>
      </c>
      <c r="E56" s="112">
        <v>770547.33</v>
      </c>
    </row>
    <row r="57" spans="1:5">
      <c r="A57" s="110" t="s">
        <v>290</v>
      </c>
      <c r="B57" s="111">
        <v>31633918.120000001</v>
      </c>
      <c r="C57" s="111">
        <v>344473968.77999997</v>
      </c>
      <c r="D57" s="111">
        <v>10806384.09</v>
      </c>
      <c r="E57" s="112">
        <v>365301502.81</v>
      </c>
    </row>
    <row r="58" spans="1:5">
      <c r="A58" s="110" t="s">
        <v>720</v>
      </c>
      <c r="B58" s="111">
        <v>12979997.880000001</v>
      </c>
      <c r="C58" s="111">
        <v>22428795.359999999</v>
      </c>
      <c r="D58" s="111">
        <v>15946816.109999999</v>
      </c>
      <c r="E58" s="112">
        <v>19461977.129999999</v>
      </c>
    </row>
    <row r="59" spans="1:5">
      <c r="A59" s="110" t="s">
        <v>721</v>
      </c>
      <c r="B59" s="111">
        <v>909376349.17999995</v>
      </c>
      <c r="C59" s="111">
        <v>2623551984.4400001</v>
      </c>
      <c r="D59" s="111">
        <v>1093339077.8299999</v>
      </c>
      <c r="E59" s="112">
        <v>2439589255.79</v>
      </c>
    </row>
    <row r="60" spans="1:5">
      <c r="A60" s="110" t="s">
        <v>291</v>
      </c>
      <c r="B60" s="111">
        <v>82727389.099999994</v>
      </c>
      <c r="C60" s="111">
        <v>0</v>
      </c>
      <c r="D60" s="111">
        <v>62637.85</v>
      </c>
      <c r="E60" s="112">
        <v>82664751.25</v>
      </c>
    </row>
    <row r="61" spans="1:5">
      <c r="A61" s="110" t="s">
        <v>292</v>
      </c>
      <c r="B61" s="111">
        <v>2537609.5499999998</v>
      </c>
      <c r="C61" s="111">
        <v>2537609.5499999998</v>
      </c>
      <c r="D61" s="111">
        <v>5075219.0999999996</v>
      </c>
      <c r="E61" s="112">
        <v>0</v>
      </c>
    </row>
    <row r="62" spans="1:5">
      <c r="A62" s="110" t="s">
        <v>293</v>
      </c>
      <c r="B62" s="111">
        <v>782843761.38999999</v>
      </c>
      <c r="C62" s="111">
        <v>2808588620.96</v>
      </c>
      <c r="D62" s="111">
        <v>1979640892.7</v>
      </c>
      <c r="E62" s="112">
        <v>1611791489.6500001</v>
      </c>
    </row>
    <row r="63" spans="1:5">
      <c r="A63" s="110" t="s">
        <v>294</v>
      </c>
      <c r="B63" s="111">
        <v>1674215002.6199999</v>
      </c>
      <c r="C63" s="111">
        <v>28552950.969999999</v>
      </c>
      <c r="D63" s="111">
        <v>212880.75</v>
      </c>
      <c r="E63" s="112">
        <v>1702555072.8399999</v>
      </c>
    </row>
    <row r="64" spans="1:5">
      <c r="A64" s="110" t="s">
        <v>295</v>
      </c>
      <c r="B64" s="111">
        <v>377100924.06999999</v>
      </c>
      <c r="C64" s="111">
        <v>81387244</v>
      </c>
      <c r="D64" s="111">
        <v>752078</v>
      </c>
      <c r="E64" s="112">
        <v>457736090.06999999</v>
      </c>
    </row>
    <row r="65" spans="1:5">
      <c r="A65" s="110" t="s">
        <v>296</v>
      </c>
      <c r="B65" s="111">
        <v>1928413.68</v>
      </c>
      <c r="C65" s="111">
        <v>29754710.760000002</v>
      </c>
      <c r="D65" s="111">
        <v>29897354.98</v>
      </c>
      <c r="E65" s="112">
        <v>1785769.46</v>
      </c>
    </row>
    <row r="66" spans="1:5">
      <c r="A66" s="110" t="s">
        <v>297</v>
      </c>
      <c r="B66" s="111">
        <v>38352045.310000002</v>
      </c>
      <c r="C66" s="111">
        <v>20000000</v>
      </c>
      <c r="D66" s="111">
        <v>12315461.58</v>
      </c>
      <c r="E66" s="112">
        <v>46036583.729999997</v>
      </c>
    </row>
    <row r="67" spans="1:5">
      <c r="A67" s="110" t="s">
        <v>298</v>
      </c>
      <c r="B67" s="111">
        <v>4408733977</v>
      </c>
      <c r="C67" s="111">
        <v>0</v>
      </c>
      <c r="D67" s="111">
        <v>0</v>
      </c>
      <c r="E67" s="112">
        <v>4408733977</v>
      </c>
    </row>
    <row r="68" spans="1:5">
      <c r="A68" s="110" t="s">
        <v>717</v>
      </c>
      <c r="B68" s="111">
        <v>69801567.129999995</v>
      </c>
      <c r="C68" s="111">
        <v>0</v>
      </c>
      <c r="D68" s="111">
        <v>183176.8</v>
      </c>
      <c r="E68" s="112">
        <v>69618390.329999998</v>
      </c>
    </row>
    <row r="69" spans="1:5">
      <c r="A69" s="110" t="s">
        <v>637</v>
      </c>
      <c r="B69" s="111">
        <v>36491534.310000002</v>
      </c>
      <c r="C69" s="111">
        <v>72800000</v>
      </c>
      <c r="D69" s="111">
        <v>78382813.959999993</v>
      </c>
      <c r="E69" s="112">
        <v>30908720.350000001</v>
      </c>
    </row>
    <row r="70" spans="1:5">
      <c r="A70" s="110" t="s">
        <v>737</v>
      </c>
      <c r="B70" s="111">
        <v>321911780</v>
      </c>
      <c r="C70" s="111">
        <v>0</v>
      </c>
      <c r="D70" s="111">
        <v>0</v>
      </c>
      <c r="E70" s="112">
        <v>321911780</v>
      </c>
    </row>
    <row r="71" spans="1:5">
      <c r="A71" s="110" t="s">
        <v>866</v>
      </c>
      <c r="B71" s="111">
        <v>14150000</v>
      </c>
      <c r="C71" s="111">
        <v>0</v>
      </c>
      <c r="D71" s="111">
        <v>5000000</v>
      </c>
      <c r="E71" s="112">
        <v>9150000</v>
      </c>
    </row>
    <row r="72" spans="1:5">
      <c r="A72" s="110" t="s">
        <v>867</v>
      </c>
      <c r="B72" s="111">
        <v>5305360.91</v>
      </c>
      <c r="C72" s="111">
        <v>236243426.13999999</v>
      </c>
      <c r="D72" s="111">
        <v>172922188.66999999</v>
      </c>
      <c r="E72" s="112">
        <v>68626598.379999995</v>
      </c>
    </row>
    <row r="73" spans="1:5">
      <c r="A73" s="110" t="s">
        <v>919</v>
      </c>
      <c r="B73" s="111">
        <v>0</v>
      </c>
      <c r="C73" s="111">
        <v>81160324</v>
      </c>
      <c r="D73" s="111">
        <v>81160323.890000001</v>
      </c>
      <c r="E73" s="112">
        <v>0.11</v>
      </c>
    </row>
    <row r="74" spans="1:5">
      <c r="A74" s="110" t="s">
        <v>915</v>
      </c>
      <c r="B74" s="111">
        <v>0</v>
      </c>
      <c r="C74" s="111">
        <v>393379770.69999999</v>
      </c>
      <c r="D74" s="111">
        <v>299492298.13</v>
      </c>
      <c r="E74" s="112">
        <v>93887472.569999993</v>
      </c>
    </row>
    <row r="75" spans="1:5">
      <c r="A75" s="110" t="s">
        <v>899</v>
      </c>
      <c r="B75" s="111">
        <v>0</v>
      </c>
      <c r="C75" s="111">
        <v>30000000</v>
      </c>
      <c r="D75" s="111">
        <v>0</v>
      </c>
      <c r="E75" s="112">
        <v>30000000</v>
      </c>
    </row>
    <row r="76" spans="1:5">
      <c r="A76" s="110" t="s">
        <v>873</v>
      </c>
      <c r="B76" s="111">
        <v>31000000000</v>
      </c>
      <c r="C76" s="111">
        <v>399897071.25999999</v>
      </c>
      <c r="D76" s="111">
        <v>13948166.359999999</v>
      </c>
      <c r="E76" s="112">
        <v>31385948904.900002</v>
      </c>
    </row>
    <row r="77" spans="1:5">
      <c r="A77" s="110" t="s">
        <v>887</v>
      </c>
      <c r="B77" s="111">
        <v>0</v>
      </c>
      <c r="C77" s="111">
        <v>1045546483.62</v>
      </c>
      <c r="D77" s="111">
        <v>67675141.629999995</v>
      </c>
      <c r="E77" s="112">
        <v>977871341.99000001</v>
      </c>
    </row>
    <row r="78" spans="1:5">
      <c r="A78" s="110" t="s">
        <v>874</v>
      </c>
      <c r="B78" s="111">
        <v>470000000</v>
      </c>
      <c r="C78" s="111">
        <v>2968193.79</v>
      </c>
      <c r="D78" s="111">
        <v>1151317.76</v>
      </c>
      <c r="E78" s="112">
        <v>471816876.02999997</v>
      </c>
    </row>
    <row r="79" spans="1:5">
      <c r="A79" s="110" t="s">
        <v>875</v>
      </c>
      <c r="B79" s="111">
        <v>1000000000</v>
      </c>
      <c r="C79" s="111">
        <v>0</v>
      </c>
      <c r="D79" s="111">
        <v>0</v>
      </c>
      <c r="E79" s="112">
        <v>1000000000</v>
      </c>
    </row>
    <row r="80" spans="1:5">
      <c r="A80" s="110" t="s">
        <v>876</v>
      </c>
      <c r="B80" s="111">
        <v>30000000</v>
      </c>
      <c r="C80" s="111">
        <v>0</v>
      </c>
      <c r="D80" s="111">
        <v>0</v>
      </c>
      <c r="E80" s="112">
        <v>30000000</v>
      </c>
    </row>
    <row r="81" spans="1:5">
      <c r="A81" s="110" t="s">
        <v>299</v>
      </c>
      <c r="B81" s="111">
        <v>100561.75</v>
      </c>
      <c r="C81" s="111">
        <v>0</v>
      </c>
      <c r="D81" s="111">
        <v>236.26</v>
      </c>
      <c r="E81" s="112">
        <v>100325.49</v>
      </c>
    </row>
    <row r="82" spans="1:5">
      <c r="A82" s="110" t="s">
        <v>300</v>
      </c>
      <c r="B82" s="111">
        <v>105142463.41</v>
      </c>
      <c r="C82" s="111">
        <v>0</v>
      </c>
      <c r="D82" s="111">
        <v>638194.49</v>
      </c>
      <c r="E82" s="112">
        <v>104504268.92</v>
      </c>
    </row>
    <row r="83" spans="1:5">
      <c r="A83" s="110" t="s">
        <v>301</v>
      </c>
      <c r="B83" s="111">
        <v>287851816.08999997</v>
      </c>
      <c r="C83" s="111">
        <v>1627.65</v>
      </c>
      <c r="D83" s="111">
        <v>10476353.939999999</v>
      </c>
      <c r="E83" s="112">
        <v>277377089.80000001</v>
      </c>
    </row>
    <row r="84" spans="1:5" ht="25" customHeight="1">
      <c r="A84" s="129" t="s">
        <v>120</v>
      </c>
      <c r="B84" s="130">
        <v>1265589064.8099999</v>
      </c>
      <c r="C84" s="130">
        <v>263866399.78</v>
      </c>
      <c r="D84" s="130">
        <v>961357669.17999995</v>
      </c>
      <c r="E84" s="131">
        <v>568097795.40999997</v>
      </c>
    </row>
    <row r="85" spans="1:5">
      <c r="A85" s="110" t="s">
        <v>302</v>
      </c>
      <c r="B85" s="111">
        <v>115586525.7</v>
      </c>
      <c r="C85" s="111">
        <v>263865435.33000001</v>
      </c>
      <c r="D85" s="111">
        <v>211357669.18000001</v>
      </c>
      <c r="E85" s="112">
        <v>168094291.84999999</v>
      </c>
    </row>
    <row r="86" spans="1:5">
      <c r="A86" s="110" t="s">
        <v>303</v>
      </c>
      <c r="B86" s="111">
        <v>750001592.29999995</v>
      </c>
      <c r="C86" s="111">
        <v>212.31</v>
      </c>
      <c r="D86" s="111">
        <v>750000000</v>
      </c>
      <c r="E86" s="112">
        <v>1804.61</v>
      </c>
    </row>
    <row r="87" spans="1:5">
      <c r="A87" s="110" t="s">
        <v>304</v>
      </c>
      <c r="B87" s="111">
        <v>400000946.81</v>
      </c>
      <c r="C87" s="111">
        <v>752.14</v>
      </c>
      <c r="D87" s="111">
        <v>0</v>
      </c>
      <c r="E87" s="112">
        <v>400001698.94999999</v>
      </c>
    </row>
    <row r="88" spans="1:5" ht="21.5" customHeight="1">
      <c r="A88" s="129" t="s">
        <v>121</v>
      </c>
      <c r="B88" s="130">
        <v>645807302.94000006</v>
      </c>
      <c r="C88" s="130">
        <v>7356178165.7600002</v>
      </c>
      <c r="D88" s="130">
        <v>7180225160.79</v>
      </c>
      <c r="E88" s="131">
        <v>821760307.90999997</v>
      </c>
    </row>
    <row r="89" spans="1:5">
      <c r="A89" s="110" t="s">
        <v>305</v>
      </c>
      <c r="B89" s="111">
        <v>83480433.719999999</v>
      </c>
      <c r="C89" s="111">
        <v>1598119792.3199999</v>
      </c>
      <c r="D89" s="111">
        <v>1477538432.8299999</v>
      </c>
      <c r="E89" s="112">
        <v>204061793.21000001</v>
      </c>
    </row>
    <row r="90" spans="1:5">
      <c r="A90" s="110" t="s">
        <v>306</v>
      </c>
      <c r="B90" s="111">
        <v>19166137.010000002</v>
      </c>
      <c r="C90" s="111">
        <v>3276121.36</v>
      </c>
      <c r="D90" s="111">
        <v>3241858.47</v>
      </c>
      <c r="E90" s="112">
        <v>19200399.899999999</v>
      </c>
    </row>
    <row r="91" spans="1:5">
      <c r="A91" s="110" t="s">
        <v>307</v>
      </c>
      <c r="B91" s="111">
        <v>13037368.58</v>
      </c>
      <c r="C91" s="111">
        <v>0</v>
      </c>
      <c r="D91" s="111">
        <v>0</v>
      </c>
      <c r="E91" s="112">
        <v>13037368.58</v>
      </c>
    </row>
    <row r="92" spans="1:5">
      <c r="A92" s="110" t="s">
        <v>308</v>
      </c>
      <c r="B92" s="111">
        <v>204672955.66999999</v>
      </c>
      <c r="C92" s="111">
        <v>222337369.55000001</v>
      </c>
      <c r="D92" s="111">
        <v>192064415.50999999</v>
      </c>
      <c r="E92" s="112">
        <v>234945909.71000001</v>
      </c>
    </row>
    <row r="93" spans="1:5">
      <c r="A93" s="110" t="s">
        <v>740</v>
      </c>
      <c r="B93" s="111">
        <v>325450407.95999998</v>
      </c>
      <c r="C93" s="111">
        <v>5532444882.5299997</v>
      </c>
      <c r="D93" s="111">
        <v>5507380453.9799995</v>
      </c>
      <c r="E93" s="112">
        <v>350514836.50999999</v>
      </c>
    </row>
    <row r="94" spans="1:5" ht="24" customHeight="1">
      <c r="A94" s="129" t="s">
        <v>122</v>
      </c>
      <c r="B94" s="130">
        <v>2765.24</v>
      </c>
      <c r="C94" s="130">
        <v>0</v>
      </c>
      <c r="D94" s="130">
        <v>0</v>
      </c>
      <c r="E94" s="131">
        <v>2765.24</v>
      </c>
    </row>
    <row r="95" spans="1:5">
      <c r="A95" s="110" t="s">
        <v>309</v>
      </c>
      <c r="B95" s="111">
        <v>2765.24</v>
      </c>
      <c r="C95" s="111">
        <v>0</v>
      </c>
      <c r="D95" s="111">
        <v>0</v>
      </c>
      <c r="E95" s="112">
        <v>2765.24</v>
      </c>
    </row>
    <row r="96" spans="1:5" ht="25.5" customHeight="1">
      <c r="A96" s="129" t="s">
        <v>123</v>
      </c>
      <c r="B96" s="130">
        <v>26523009653.720001</v>
      </c>
      <c r="C96" s="130">
        <v>99063329035.699997</v>
      </c>
      <c r="D96" s="130">
        <v>79090185564.240005</v>
      </c>
      <c r="E96" s="131">
        <v>46496153125.18</v>
      </c>
    </row>
    <row r="97" spans="1:5">
      <c r="A97" s="110" t="s">
        <v>310</v>
      </c>
      <c r="B97" s="111">
        <v>676987371.75999999</v>
      </c>
      <c r="C97" s="111">
        <v>3800264737.0599999</v>
      </c>
      <c r="D97" s="111">
        <v>3725753263.5500002</v>
      </c>
      <c r="E97" s="112">
        <v>751498845.26999998</v>
      </c>
    </row>
    <row r="98" spans="1:5">
      <c r="A98" s="110" t="s">
        <v>322</v>
      </c>
      <c r="B98" s="111">
        <v>84018250.280000001</v>
      </c>
      <c r="C98" s="111">
        <v>8143634.9100000001</v>
      </c>
      <c r="D98" s="111">
        <v>7516489.2599999998</v>
      </c>
      <c r="E98" s="112">
        <v>84645395.930000007</v>
      </c>
    </row>
    <row r="99" spans="1:5">
      <c r="A99" s="110" t="s">
        <v>311</v>
      </c>
      <c r="B99" s="111">
        <v>564116933.54999995</v>
      </c>
      <c r="C99" s="111">
        <v>141946953.55000001</v>
      </c>
      <c r="D99" s="111">
        <v>52955897.990000002</v>
      </c>
      <c r="E99" s="112">
        <v>653107989.11000001</v>
      </c>
    </row>
    <row r="100" spans="1:5">
      <c r="A100" s="110" t="s">
        <v>312</v>
      </c>
      <c r="B100" s="111">
        <v>365219155.60000002</v>
      </c>
      <c r="C100" s="111">
        <v>0</v>
      </c>
      <c r="D100" s="111">
        <v>0</v>
      </c>
      <c r="E100" s="112">
        <v>365219155.60000002</v>
      </c>
    </row>
    <row r="101" spans="1:5">
      <c r="A101" s="110" t="s">
        <v>313</v>
      </c>
      <c r="B101" s="111">
        <v>0</v>
      </c>
      <c r="C101" s="111">
        <v>18439961972.720001</v>
      </c>
      <c r="D101" s="111">
        <v>16163887615.34</v>
      </c>
      <c r="E101" s="112">
        <v>2276074357.3800001</v>
      </c>
    </row>
    <row r="102" spans="1:5">
      <c r="A102" s="110" t="s">
        <v>314</v>
      </c>
      <c r="B102" s="111">
        <v>122597844.59999999</v>
      </c>
      <c r="C102" s="111">
        <v>6568309528.0299997</v>
      </c>
      <c r="D102" s="111">
        <v>6603638542.5100002</v>
      </c>
      <c r="E102" s="112">
        <v>87268830.120000005</v>
      </c>
    </row>
    <row r="103" spans="1:5">
      <c r="A103" s="110" t="s">
        <v>315</v>
      </c>
      <c r="B103" s="111">
        <v>10611177619.75</v>
      </c>
      <c r="C103" s="111">
        <v>6536278342.9300003</v>
      </c>
      <c r="D103" s="111">
        <v>6173656260.7399998</v>
      </c>
      <c r="E103" s="112">
        <v>10973799701.940001</v>
      </c>
    </row>
    <row r="104" spans="1:5">
      <c r="A104" s="110" t="s">
        <v>316</v>
      </c>
      <c r="B104" s="111">
        <v>2126990021.6700001</v>
      </c>
      <c r="C104" s="111">
        <v>35603879966.550003</v>
      </c>
      <c r="D104" s="111">
        <v>36936452746.610001</v>
      </c>
      <c r="E104" s="112">
        <v>794417241.61000001</v>
      </c>
    </row>
    <row r="105" spans="1:5">
      <c r="A105" s="110" t="s">
        <v>277</v>
      </c>
      <c r="B105" s="111">
        <v>8455862.7300000004</v>
      </c>
      <c r="C105" s="111">
        <v>18266</v>
      </c>
      <c r="D105" s="111">
        <v>8427716.6899999995</v>
      </c>
      <c r="E105" s="112">
        <v>46412.04</v>
      </c>
    </row>
    <row r="106" spans="1:5">
      <c r="A106" s="110" t="s">
        <v>317</v>
      </c>
      <c r="B106" s="111">
        <v>11800886157.43</v>
      </c>
      <c r="C106" s="111">
        <v>7119329039.21</v>
      </c>
      <c r="D106" s="111">
        <v>460430244.55000001</v>
      </c>
      <c r="E106" s="112">
        <v>18459784952.09</v>
      </c>
    </row>
    <row r="107" spans="1:5">
      <c r="A107" s="110" t="s">
        <v>722</v>
      </c>
      <c r="B107" s="111">
        <v>162560436.34999999</v>
      </c>
      <c r="C107" s="111">
        <v>102729807.73999999</v>
      </c>
      <c r="D107" s="111">
        <v>3000000</v>
      </c>
      <c r="E107" s="112">
        <v>262290244.09</v>
      </c>
    </row>
    <row r="108" spans="1:5">
      <c r="A108" s="110" t="s">
        <v>920</v>
      </c>
      <c r="B108" s="111">
        <v>0</v>
      </c>
      <c r="C108" s="111">
        <v>20742466787</v>
      </c>
      <c r="D108" s="111">
        <v>8954466787</v>
      </c>
      <c r="E108" s="112">
        <v>11788000000</v>
      </c>
    </row>
    <row r="109" spans="1:5" ht="21">
      <c r="A109" s="129" t="s">
        <v>124</v>
      </c>
      <c r="B109" s="130">
        <v>240829772.19999999</v>
      </c>
      <c r="C109" s="130">
        <v>1041733193.54</v>
      </c>
      <c r="D109" s="130">
        <v>1052568245.98</v>
      </c>
      <c r="E109" s="131">
        <v>229994719.75999999</v>
      </c>
    </row>
    <row r="110" spans="1:5">
      <c r="A110" s="110" t="s">
        <v>318</v>
      </c>
      <c r="B110" s="111">
        <v>18983339.199999999</v>
      </c>
      <c r="C110" s="111">
        <v>32617320.989999998</v>
      </c>
      <c r="D110" s="111">
        <v>12297708.130000001</v>
      </c>
      <c r="E110" s="112">
        <v>39302952.060000002</v>
      </c>
    </row>
    <row r="111" spans="1:5">
      <c r="A111" s="110" t="s">
        <v>723</v>
      </c>
      <c r="B111" s="111">
        <v>68298860.409999996</v>
      </c>
      <c r="C111" s="111">
        <v>40692398.259999998</v>
      </c>
      <c r="D111" s="111">
        <v>63694047.520000003</v>
      </c>
      <c r="E111" s="112">
        <v>45297211.149999999</v>
      </c>
    </row>
    <row r="112" spans="1:5">
      <c r="A112" s="110" t="s">
        <v>724</v>
      </c>
      <c r="B112" s="111">
        <v>153115468.84</v>
      </c>
      <c r="C112" s="111">
        <v>966197194.28999996</v>
      </c>
      <c r="D112" s="111">
        <v>975408116.58000004</v>
      </c>
      <c r="E112" s="112">
        <v>143904546.55000001</v>
      </c>
    </row>
    <row r="113" spans="1:5">
      <c r="A113" s="110" t="s">
        <v>726</v>
      </c>
      <c r="B113" s="111">
        <v>432103.75</v>
      </c>
      <c r="C113" s="111">
        <v>2226280</v>
      </c>
      <c r="D113" s="111">
        <v>1168373.75</v>
      </c>
      <c r="E113" s="112">
        <v>1490010</v>
      </c>
    </row>
    <row r="114" spans="1:5" ht="24.5" customHeight="1">
      <c r="A114" s="129" t="s">
        <v>125</v>
      </c>
      <c r="B114" s="130">
        <v>428085925.69</v>
      </c>
      <c r="C114" s="130">
        <v>261336917.02000001</v>
      </c>
      <c r="D114" s="130">
        <v>309724661.94999999</v>
      </c>
      <c r="E114" s="131">
        <v>379698180.75999999</v>
      </c>
    </row>
    <row r="115" spans="1:5">
      <c r="A115" s="110" t="s">
        <v>319</v>
      </c>
      <c r="B115" s="111">
        <v>10099994.32</v>
      </c>
      <c r="C115" s="111">
        <v>0</v>
      </c>
      <c r="D115" s="111">
        <v>0</v>
      </c>
      <c r="E115" s="112">
        <v>10099994.32</v>
      </c>
    </row>
    <row r="116" spans="1:5">
      <c r="A116" s="110" t="s">
        <v>320</v>
      </c>
      <c r="B116" s="111">
        <v>122689125.92</v>
      </c>
      <c r="C116" s="111">
        <v>165355909.44999999</v>
      </c>
      <c r="D116" s="111">
        <v>148711721.06999999</v>
      </c>
      <c r="E116" s="112">
        <v>139333314.30000001</v>
      </c>
    </row>
    <row r="117" spans="1:5">
      <c r="A117" s="110" t="s">
        <v>321</v>
      </c>
      <c r="B117" s="111">
        <v>261290853.08000001</v>
      </c>
      <c r="C117" s="111">
        <v>70183968.75</v>
      </c>
      <c r="D117" s="111">
        <v>128438325.3</v>
      </c>
      <c r="E117" s="112">
        <v>203036496.53</v>
      </c>
    </row>
    <row r="118" spans="1:5">
      <c r="A118" s="110" t="s">
        <v>877</v>
      </c>
      <c r="B118" s="111">
        <v>34005952.369999997</v>
      </c>
      <c r="C118" s="111">
        <v>25797038.82</v>
      </c>
      <c r="D118" s="111">
        <v>32574615.579999998</v>
      </c>
      <c r="E118" s="112">
        <v>27228375.609999999</v>
      </c>
    </row>
    <row r="119" spans="1:5" ht="26" customHeight="1">
      <c r="A119" s="129" t="s">
        <v>103</v>
      </c>
      <c r="B119" s="130">
        <v>9464345909.9799995</v>
      </c>
      <c r="C119" s="130">
        <v>166010144500.79999</v>
      </c>
      <c r="D119" s="130">
        <v>160215004223.78</v>
      </c>
      <c r="E119" s="131">
        <v>15259486187</v>
      </c>
    </row>
    <row r="120" spans="1:5">
      <c r="A120" s="110" t="s">
        <v>323</v>
      </c>
      <c r="B120" s="111">
        <v>7339811228.9799995</v>
      </c>
      <c r="C120" s="111">
        <v>88910812101.199997</v>
      </c>
      <c r="D120" s="111">
        <v>83850736748.460007</v>
      </c>
      <c r="E120" s="112">
        <v>12399886581.719999</v>
      </c>
    </row>
    <row r="121" spans="1:5">
      <c r="A121" s="110" t="s">
        <v>324</v>
      </c>
      <c r="B121" s="111">
        <v>1550587.16</v>
      </c>
      <c r="C121" s="111">
        <v>0</v>
      </c>
      <c r="D121" s="111">
        <v>0</v>
      </c>
      <c r="E121" s="112">
        <v>1550587.16</v>
      </c>
    </row>
    <row r="122" spans="1:5">
      <c r="A122" s="110" t="s">
        <v>325</v>
      </c>
      <c r="B122" s="111">
        <v>89596501</v>
      </c>
      <c r="C122" s="111">
        <v>335431728.73000002</v>
      </c>
      <c r="D122" s="111">
        <v>345192205.51999998</v>
      </c>
      <c r="E122" s="112">
        <v>79836024.209999993</v>
      </c>
    </row>
    <row r="123" spans="1:5">
      <c r="A123" s="110" t="s">
        <v>326</v>
      </c>
      <c r="B123" s="111">
        <v>11094207.060000001</v>
      </c>
      <c r="C123" s="111">
        <v>3333189.31</v>
      </c>
      <c r="D123" s="111">
        <v>1403476.97</v>
      </c>
      <c r="E123" s="112">
        <v>13023919.4</v>
      </c>
    </row>
    <row r="124" spans="1:5">
      <c r="A124" s="110" t="s">
        <v>327</v>
      </c>
      <c r="B124" s="111">
        <v>43559562.420000002</v>
      </c>
      <c r="C124" s="111">
        <v>0</v>
      </c>
      <c r="D124" s="111">
        <v>397358.99</v>
      </c>
      <c r="E124" s="112">
        <v>43162203.43</v>
      </c>
    </row>
    <row r="125" spans="1:5">
      <c r="A125" s="110" t="s">
        <v>328</v>
      </c>
      <c r="B125" s="111">
        <v>750</v>
      </c>
      <c r="C125" s="111">
        <v>0</v>
      </c>
      <c r="D125" s="111">
        <v>0</v>
      </c>
      <c r="E125" s="112">
        <v>750</v>
      </c>
    </row>
    <row r="126" spans="1:5">
      <c r="A126" s="110" t="s">
        <v>329</v>
      </c>
      <c r="B126" s="111">
        <v>274.86</v>
      </c>
      <c r="C126" s="111">
        <v>0</v>
      </c>
      <c r="D126" s="111">
        <v>132</v>
      </c>
      <c r="E126" s="112">
        <v>142.86000000000001</v>
      </c>
    </row>
    <row r="127" spans="1:5">
      <c r="A127" s="110" t="s">
        <v>911</v>
      </c>
      <c r="B127" s="111">
        <v>0</v>
      </c>
      <c r="C127" s="111">
        <v>912396552.38</v>
      </c>
      <c r="D127" s="111">
        <v>0</v>
      </c>
      <c r="E127" s="112">
        <v>912396552.38</v>
      </c>
    </row>
    <row r="128" spans="1:5">
      <c r="A128" s="110" t="s">
        <v>330</v>
      </c>
      <c r="B128" s="111">
        <v>315586.03999999998</v>
      </c>
      <c r="C128" s="111">
        <v>1862.88</v>
      </c>
      <c r="D128" s="111">
        <v>1761.79</v>
      </c>
      <c r="E128" s="112">
        <v>315687.13</v>
      </c>
    </row>
    <row r="129" spans="1:5">
      <c r="A129" s="110" t="s">
        <v>331</v>
      </c>
      <c r="B129" s="111">
        <v>104575475.78</v>
      </c>
      <c r="C129" s="111">
        <v>0</v>
      </c>
      <c r="D129" s="111">
        <v>0</v>
      </c>
      <c r="E129" s="112">
        <v>104575475.78</v>
      </c>
    </row>
    <row r="130" spans="1:5">
      <c r="A130" s="110" t="s">
        <v>332</v>
      </c>
      <c r="B130" s="111">
        <v>38958791.890000001</v>
      </c>
      <c r="C130" s="111">
        <v>0</v>
      </c>
      <c r="D130" s="111">
        <v>12340731.48</v>
      </c>
      <c r="E130" s="112">
        <v>26618060.41</v>
      </c>
    </row>
    <row r="131" spans="1:5">
      <c r="A131" s="110" t="s">
        <v>333</v>
      </c>
      <c r="B131" s="111">
        <v>32523281.079999998</v>
      </c>
      <c r="C131" s="111">
        <v>0</v>
      </c>
      <c r="D131" s="111">
        <v>0</v>
      </c>
      <c r="E131" s="112">
        <v>32523281.079999998</v>
      </c>
    </row>
    <row r="132" spans="1:5">
      <c r="A132" s="110" t="s">
        <v>727</v>
      </c>
      <c r="B132" s="111">
        <v>905435.65</v>
      </c>
      <c r="C132" s="111">
        <v>0</v>
      </c>
      <c r="D132" s="111">
        <v>0</v>
      </c>
      <c r="E132" s="112">
        <v>905435.65</v>
      </c>
    </row>
    <row r="133" spans="1:5">
      <c r="A133" s="110" t="s">
        <v>335</v>
      </c>
      <c r="B133" s="111">
        <v>46190039.43</v>
      </c>
      <c r="C133" s="111">
        <v>61206055.259999998</v>
      </c>
      <c r="D133" s="111">
        <v>72634962.370000005</v>
      </c>
      <c r="E133" s="112">
        <v>34761132.32</v>
      </c>
    </row>
    <row r="134" spans="1:5">
      <c r="A134" s="110" t="s">
        <v>336</v>
      </c>
      <c r="B134" s="111">
        <v>142302457.69</v>
      </c>
      <c r="C134" s="111">
        <v>61810000</v>
      </c>
      <c r="D134" s="111">
        <v>200000000</v>
      </c>
      <c r="E134" s="112">
        <v>4112457.69</v>
      </c>
    </row>
    <row r="135" spans="1:5">
      <c r="A135" s="110" t="s">
        <v>337</v>
      </c>
      <c r="B135" s="111">
        <v>1259431003.8800001</v>
      </c>
      <c r="C135" s="111">
        <v>100000</v>
      </c>
      <c r="D135" s="111">
        <v>0</v>
      </c>
      <c r="E135" s="112">
        <v>1259531003.8800001</v>
      </c>
    </row>
    <row r="136" spans="1:5">
      <c r="A136" s="110" t="s">
        <v>338</v>
      </c>
      <c r="B136" s="111">
        <v>242673460.41999999</v>
      </c>
      <c r="C136" s="111">
        <v>7885227.0800000001</v>
      </c>
      <c r="D136" s="111">
        <v>7863351.5300000003</v>
      </c>
      <c r="E136" s="112">
        <v>242695335.97</v>
      </c>
    </row>
    <row r="137" spans="1:5">
      <c r="A137" s="110" t="s">
        <v>732</v>
      </c>
      <c r="B137" s="111">
        <v>33257179.920000002</v>
      </c>
      <c r="C137" s="111">
        <v>0</v>
      </c>
      <c r="D137" s="111">
        <v>0</v>
      </c>
      <c r="E137" s="112">
        <v>33257179.920000002</v>
      </c>
    </row>
    <row r="138" spans="1:5">
      <c r="A138" s="110" t="s">
        <v>733</v>
      </c>
      <c r="B138" s="111">
        <v>77600086.480000004</v>
      </c>
      <c r="C138" s="111">
        <v>0</v>
      </c>
      <c r="D138" s="111">
        <v>10200000</v>
      </c>
      <c r="E138" s="112">
        <v>67400086.480000004</v>
      </c>
    </row>
    <row r="139" spans="1:5">
      <c r="A139" s="110" t="s">
        <v>339</v>
      </c>
      <c r="B139" s="111">
        <v>0</v>
      </c>
      <c r="C139" s="111">
        <v>75717167783.960007</v>
      </c>
      <c r="D139" s="111">
        <v>75714233494.669998</v>
      </c>
      <c r="E139" s="112">
        <v>2934289.29</v>
      </c>
    </row>
    <row r="140" spans="1:5">
      <c r="A140" s="110" t="s">
        <v>633</v>
      </c>
      <c r="B140" s="111">
        <v>0.24</v>
      </c>
      <c r="C140" s="111">
        <v>0</v>
      </c>
      <c r="D140" s="111">
        <v>0</v>
      </c>
      <c r="E140" s="112">
        <v>0.24</v>
      </c>
    </row>
    <row r="141" spans="1:5" ht="21">
      <c r="A141" s="129" t="s">
        <v>126</v>
      </c>
      <c r="B141" s="130">
        <v>38190149864.309998</v>
      </c>
      <c r="C141" s="130">
        <v>218374148672.51001</v>
      </c>
      <c r="D141" s="130">
        <v>208303951595.54999</v>
      </c>
      <c r="E141" s="131">
        <v>48260346941.269997</v>
      </c>
    </row>
    <row r="142" spans="1:5">
      <c r="A142" s="110" t="s">
        <v>340</v>
      </c>
      <c r="B142" s="111">
        <v>63666629.880000003</v>
      </c>
      <c r="C142" s="111">
        <v>1642184331.3199999</v>
      </c>
      <c r="D142" s="111">
        <v>1693000000</v>
      </c>
      <c r="E142" s="112">
        <v>12850961.199999999</v>
      </c>
    </row>
    <row r="143" spans="1:5">
      <c r="A143" s="110" t="s">
        <v>341</v>
      </c>
      <c r="B143" s="111">
        <v>864352.22</v>
      </c>
      <c r="C143" s="111">
        <v>7169862.0199999996</v>
      </c>
      <c r="D143" s="111">
        <v>0</v>
      </c>
      <c r="E143" s="112">
        <v>8034214.2400000002</v>
      </c>
    </row>
    <row r="144" spans="1:5">
      <c r="A144" s="110" t="s">
        <v>342</v>
      </c>
      <c r="B144" s="111">
        <v>605888529.24000001</v>
      </c>
      <c r="C144" s="111">
        <v>3835395667.4899998</v>
      </c>
      <c r="D144" s="111">
        <v>4129500000</v>
      </c>
      <c r="E144" s="112">
        <v>311784196.73000002</v>
      </c>
    </row>
    <row r="145" spans="1:5">
      <c r="A145" s="110" t="s">
        <v>343</v>
      </c>
      <c r="B145" s="111">
        <v>302657.02</v>
      </c>
      <c r="C145" s="111">
        <v>53313459.5</v>
      </c>
      <c r="D145" s="111">
        <v>53377112.670000002</v>
      </c>
      <c r="E145" s="112">
        <v>239003.85</v>
      </c>
    </row>
    <row r="146" spans="1:5">
      <c r="A146" s="110" t="s">
        <v>344</v>
      </c>
      <c r="B146" s="111">
        <v>556242110.47000003</v>
      </c>
      <c r="C146" s="111">
        <v>160795271357.92001</v>
      </c>
      <c r="D146" s="111">
        <v>152636609564.69</v>
      </c>
      <c r="E146" s="112">
        <v>8714903903.7000008</v>
      </c>
    </row>
    <row r="147" spans="1:5">
      <c r="A147" s="110" t="s">
        <v>345</v>
      </c>
      <c r="B147" s="111">
        <v>40977000.689999998</v>
      </c>
      <c r="C147" s="111">
        <v>375646524.06999999</v>
      </c>
      <c r="D147" s="111">
        <v>332000000</v>
      </c>
      <c r="E147" s="112">
        <v>84623524.760000005</v>
      </c>
    </row>
    <row r="148" spans="1:5">
      <c r="A148" s="110" t="s">
        <v>346</v>
      </c>
      <c r="B148" s="111">
        <v>19653666429.52</v>
      </c>
      <c r="C148" s="111">
        <v>1828309886.55</v>
      </c>
      <c r="D148" s="111">
        <v>6659866472.9799995</v>
      </c>
      <c r="E148" s="112">
        <v>14822109843.09</v>
      </c>
    </row>
    <row r="149" spans="1:5">
      <c r="A149" s="110" t="s">
        <v>347</v>
      </c>
      <c r="B149" s="111">
        <v>13441160651.17</v>
      </c>
      <c r="C149" s="111">
        <v>6129409688.04</v>
      </c>
      <c r="D149" s="111">
        <v>0</v>
      </c>
      <c r="E149" s="112">
        <v>19570570339.209999</v>
      </c>
    </row>
    <row r="150" spans="1:5">
      <c r="A150" s="110" t="s">
        <v>348</v>
      </c>
      <c r="B150" s="111">
        <v>3237037399.5999999</v>
      </c>
      <c r="C150" s="111">
        <v>21046215407.040001</v>
      </c>
      <c r="D150" s="111">
        <v>22617000000</v>
      </c>
      <c r="E150" s="112">
        <v>1666252806.6400001</v>
      </c>
    </row>
    <row r="151" spans="1:5">
      <c r="A151" s="110" t="s">
        <v>725</v>
      </c>
      <c r="B151" s="111">
        <v>124383711</v>
      </c>
      <c r="C151" s="111">
        <v>8275000000</v>
      </c>
      <c r="D151" s="111">
        <v>5515098445.21</v>
      </c>
      <c r="E151" s="112">
        <v>2884285265.79</v>
      </c>
    </row>
    <row r="152" spans="1:5">
      <c r="A152" s="110" t="s">
        <v>349</v>
      </c>
      <c r="B152" s="111">
        <v>393196584.54000002</v>
      </c>
      <c r="C152" s="111">
        <v>11114927457.35</v>
      </c>
      <c r="D152" s="111">
        <v>11390000000</v>
      </c>
      <c r="E152" s="112">
        <v>118124041.89</v>
      </c>
    </row>
    <row r="153" spans="1:5">
      <c r="A153" s="110" t="s">
        <v>350</v>
      </c>
      <c r="B153" s="111">
        <v>54962104.490000002</v>
      </c>
      <c r="C153" s="111">
        <v>3066071909.0100002</v>
      </c>
      <c r="D153" s="111">
        <v>3113500000</v>
      </c>
      <c r="E153" s="112">
        <v>7534013.5</v>
      </c>
    </row>
    <row r="154" spans="1:5">
      <c r="A154" s="110" t="s">
        <v>351</v>
      </c>
      <c r="B154" s="111">
        <v>5687052.8499999996</v>
      </c>
      <c r="C154" s="111">
        <v>174782819.84</v>
      </c>
      <c r="D154" s="111">
        <v>149000000</v>
      </c>
      <c r="E154" s="112">
        <v>31469872.690000001</v>
      </c>
    </row>
    <row r="155" spans="1:5">
      <c r="A155" s="110" t="s">
        <v>352</v>
      </c>
      <c r="B155" s="111">
        <v>12114651.619999999</v>
      </c>
      <c r="C155" s="111">
        <v>30450302.359999999</v>
      </c>
      <c r="D155" s="111">
        <v>15000000</v>
      </c>
      <c r="E155" s="112">
        <v>27564953.98</v>
      </c>
    </row>
    <row r="156" spans="1:5" ht="23.5" customHeight="1">
      <c r="A156" s="129" t="s">
        <v>127</v>
      </c>
      <c r="B156" s="130">
        <v>9724922732.8400002</v>
      </c>
      <c r="C156" s="130">
        <v>32083261907.220001</v>
      </c>
      <c r="D156" s="130">
        <v>35220124621.690002</v>
      </c>
      <c r="E156" s="131">
        <v>6588060018.3699999</v>
      </c>
    </row>
    <row r="157" spans="1:5">
      <c r="A157" s="110" t="s">
        <v>353</v>
      </c>
      <c r="B157" s="111">
        <v>968324398.35000002</v>
      </c>
      <c r="C157" s="111">
        <v>367459.91</v>
      </c>
      <c r="D157" s="111">
        <v>33058920.829999998</v>
      </c>
      <c r="E157" s="112">
        <v>935632937.42999995</v>
      </c>
    </row>
    <row r="158" spans="1:5">
      <c r="A158" s="110" t="s">
        <v>354</v>
      </c>
      <c r="B158" s="111">
        <v>766498038.53999996</v>
      </c>
      <c r="C158" s="111">
        <v>1024488588</v>
      </c>
      <c r="D158" s="111">
        <v>1640618346.8699999</v>
      </c>
      <c r="E158" s="112">
        <v>150368279.66999999</v>
      </c>
    </row>
    <row r="159" spans="1:5">
      <c r="A159" s="110" t="s">
        <v>355</v>
      </c>
      <c r="B159" s="111">
        <v>71965895.769999996</v>
      </c>
      <c r="C159" s="111">
        <v>108837972.64</v>
      </c>
      <c r="D159" s="111">
        <v>172370314.44999999</v>
      </c>
      <c r="E159" s="112">
        <v>8433553.9600000009</v>
      </c>
    </row>
    <row r="160" spans="1:5">
      <c r="A160" s="110" t="s">
        <v>356</v>
      </c>
      <c r="B160" s="111">
        <v>43774924.759999998</v>
      </c>
      <c r="C160" s="111">
        <v>74919694.659999996</v>
      </c>
      <c r="D160" s="111">
        <v>109929239.41</v>
      </c>
      <c r="E160" s="112">
        <v>8765380.0099999998</v>
      </c>
    </row>
    <row r="161" spans="1:5">
      <c r="A161" s="110" t="s">
        <v>357</v>
      </c>
      <c r="B161" s="111">
        <v>308075537.11000001</v>
      </c>
      <c r="C161" s="111">
        <v>436592131.89999998</v>
      </c>
      <c r="D161" s="111">
        <v>718630068.84000003</v>
      </c>
      <c r="E161" s="112">
        <v>26037600.170000002</v>
      </c>
    </row>
    <row r="162" spans="1:5">
      <c r="A162" s="110" t="s">
        <v>358</v>
      </c>
      <c r="B162" s="111">
        <v>10262649.359999999</v>
      </c>
      <c r="C162" s="111">
        <v>16166867.02</v>
      </c>
      <c r="D162" s="111">
        <v>24909806.93</v>
      </c>
      <c r="E162" s="112">
        <v>1519709.45</v>
      </c>
    </row>
    <row r="163" spans="1:5">
      <c r="A163" s="110" t="s">
        <v>359</v>
      </c>
      <c r="B163" s="111">
        <v>152269219.30000001</v>
      </c>
      <c r="C163" s="111">
        <v>245648548.53999999</v>
      </c>
      <c r="D163" s="111">
        <v>375963853.14999998</v>
      </c>
      <c r="E163" s="112">
        <v>21953914.690000001</v>
      </c>
    </row>
    <row r="164" spans="1:5">
      <c r="A164" s="110" t="s">
        <v>360</v>
      </c>
      <c r="B164" s="111">
        <v>118940795.29000001</v>
      </c>
      <c r="C164" s="111">
        <v>167740206.71000001</v>
      </c>
      <c r="D164" s="111">
        <v>275806863.98000002</v>
      </c>
      <c r="E164" s="112">
        <v>10874138.02</v>
      </c>
    </row>
    <row r="165" spans="1:5">
      <c r="A165" s="110" t="s">
        <v>361</v>
      </c>
      <c r="B165" s="111">
        <v>48493060.780000001</v>
      </c>
      <c r="C165" s="111">
        <v>72059721.469999999</v>
      </c>
      <c r="D165" s="111">
        <v>115366933.64</v>
      </c>
      <c r="E165" s="112">
        <v>5185848.6100000003</v>
      </c>
    </row>
    <row r="166" spans="1:5">
      <c r="A166" s="110" t="s">
        <v>362</v>
      </c>
      <c r="B166" s="111">
        <v>113020619.23</v>
      </c>
      <c r="C166" s="111">
        <v>154260633.72</v>
      </c>
      <c r="D166" s="111">
        <v>259013715.34999999</v>
      </c>
      <c r="E166" s="112">
        <v>8267537.5999999996</v>
      </c>
    </row>
    <row r="167" spans="1:5">
      <c r="A167" s="110" t="s">
        <v>363</v>
      </c>
      <c r="B167" s="111">
        <v>42486565.609999999</v>
      </c>
      <c r="C167" s="111">
        <v>67681590.969999999</v>
      </c>
      <c r="D167" s="111">
        <v>104387370.98</v>
      </c>
      <c r="E167" s="112">
        <v>5780785.5999999996</v>
      </c>
    </row>
    <row r="168" spans="1:5">
      <c r="A168" s="110" t="s">
        <v>364</v>
      </c>
      <c r="B168" s="111">
        <v>378279888.88999999</v>
      </c>
      <c r="C168" s="111">
        <v>484502048.51999998</v>
      </c>
      <c r="D168" s="111">
        <v>837969900.90999997</v>
      </c>
      <c r="E168" s="112">
        <v>24812036.5</v>
      </c>
    </row>
    <row r="169" spans="1:5">
      <c r="A169" s="110" t="s">
        <v>365</v>
      </c>
      <c r="B169" s="111">
        <v>215908792.52000001</v>
      </c>
      <c r="C169" s="111">
        <v>374324399.45999998</v>
      </c>
      <c r="D169" s="111">
        <v>553254360.02999997</v>
      </c>
      <c r="E169" s="112">
        <v>36978831.950000003</v>
      </c>
    </row>
    <row r="170" spans="1:5">
      <c r="A170" s="110" t="s">
        <v>366</v>
      </c>
      <c r="B170" s="111">
        <v>20347222.25</v>
      </c>
      <c r="C170" s="111">
        <v>32836401.489999998</v>
      </c>
      <c r="D170" s="111">
        <v>50346601.189999998</v>
      </c>
      <c r="E170" s="112">
        <v>2837022.55</v>
      </c>
    </row>
    <row r="171" spans="1:5">
      <c r="A171" s="110" t="s">
        <v>367</v>
      </c>
      <c r="B171" s="111">
        <v>513355981.45999998</v>
      </c>
      <c r="C171" s="111">
        <v>655251216.37</v>
      </c>
      <c r="D171" s="111">
        <v>1137767369.0899999</v>
      </c>
      <c r="E171" s="112">
        <v>30839828.739999998</v>
      </c>
    </row>
    <row r="172" spans="1:5">
      <c r="A172" s="110" t="s">
        <v>368</v>
      </c>
      <c r="B172" s="111">
        <v>83049010.530000001</v>
      </c>
      <c r="C172" s="111">
        <v>165354221.22</v>
      </c>
      <c r="D172" s="111">
        <v>240480148.22999999</v>
      </c>
      <c r="E172" s="112">
        <v>7923083.5199999996</v>
      </c>
    </row>
    <row r="173" spans="1:5">
      <c r="A173" s="110" t="s">
        <v>369</v>
      </c>
      <c r="B173" s="111">
        <v>33779196.200000003</v>
      </c>
      <c r="C173" s="111">
        <v>44482769.729999997</v>
      </c>
      <c r="D173" s="111">
        <v>76498840.519999996</v>
      </c>
      <c r="E173" s="112">
        <v>1763125.41</v>
      </c>
    </row>
    <row r="174" spans="1:5">
      <c r="A174" s="110" t="s">
        <v>370</v>
      </c>
      <c r="B174" s="111">
        <v>52507099.509999998</v>
      </c>
      <c r="C174" s="111">
        <v>72473355.260000005</v>
      </c>
      <c r="D174" s="111">
        <v>123483570.26000001</v>
      </c>
      <c r="E174" s="112">
        <v>1496884.51</v>
      </c>
    </row>
    <row r="175" spans="1:5">
      <c r="A175" s="110" t="s">
        <v>371</v>
      </c>
      <c r="B175" s="111">
        <v>532515791.18000001</v>
      </c>
      <c r="C175" s="111">
        <v>652049120.84000003</v>
      </c>
      <c r="D175" s="111">
        <v>1153255364.3499999</v>
      </c>
      <c r="E175" s="112">
        <v>31309547.670000002</v>
      </c>
    </row>
    <row r="176" spans="1:5">
      <c r="A176" s="110" t="s">
        <v>372</v>
      </c>
      <c r="B176" s="111">
        <v>1468164914.78</v>
      </c>
      <c r="C176" s="111">
        <v>1900721286.3900001</v>
      </c>
      <c r="D176" s="111">
        <v>3280015368.75</v>
      </c>
      <c r="E176" s="112">
        <v>88870832.420000002</v>
      </c>
    </row>
    <row r="177" spans="1:5">
      <c r="A177" s="110" t="s">
        <v>373</v>
      </c>
      <c r="B177" s="111">
        <v>7436874.7800000003</v>
      </c>
      <c r="C177" s="111">
        <v>10271742.470000001</v>
      </c>
      <c r="D177" s="111">
        <v>17265438.949999999</v>
      </c>
      <c r="E177" s="112">
        <v>443178.3</v>
      </c>
    </row>
    <row r="178" spans="1:5">
      <c r="A178" s="110" t="s">
        <v>374</v>
      </c>
      <c r="B178" s="111">
        <v>111647440.79000001</v>
      </c>
      <c r="C178" s="111">
        <v>192588533.56999999</v>
      </c>
      <c r="D178" s="111">
        <v>284408445.25999999</v>
      </c>
      <c r="E178" s="112">
        <v>19827529.100000001</v>
      </c>
    </row>
    <row r="179" spans="1:5">
      <c r="A179" s="110" t="s">
        <v>375</v>
      </c>
      <c r="B179" s="111">
        <v>289416922.97000003</v>
      </c>
      <c r="C179" s="111">
        <v>561646.88</v>
      </c>
      <c r="D179" s="111">
        <v>0</v>
      </c>
      <c r="E179" s="112">
        <v>289978569.85000002</v>
      </c>
    </row>
    <row r="180" spans="1:5">
      <c r="A180" s="110" t="s">
        <v>376</v>
      </c>
      <c r="B180" s="111">
        <v>67739.360000000001</v>
      </c>
      <c r="C180" s="111">
        <v>312791696.20999998</v>
      </c>
      <c r="D180" s="111">
        <v>312813497.98000002</v>
      </c>
      <c r="E180" s="112">
        <v>45937.59</v>
      </c>
    </row>
    <row r="181" spans="1:5">
      <c r="A181" s="110" t="s">
        <v>377</v>
      </c>
      <c r="B181" s="111">
        <v>10910903.939999999</v>
      </c>
      <c r="C181" s="111">
        <v>12226494.689999999</v>
      </c>
      <c r="D181" s="111">
        <v>17400000</v>
      </c>
      <c r="E181" s="112">
        <v>5737398.6299999999</v>
      </c>
    </row>
    <row r="182" spans="1:5">
      <c r="A182" s="110" t="s">
        <v>378</v>
      </c>
      <c r="B182" s="111">
        <v>169360610.09999999</v>
      </c>
      <c r="C182" s="111">
        <v>333575671.45999998</v>
      </c>
      <c r="D182" s="111">
        <v>100000000</v>
      </c>
      <c r="E182" s="112">
        <v>402936281.56</v>
      </c>
    </row>
    <row r="183" spans="1:5">
      <c r="A183" s="110" t="s">
        <v>379</v>
      </c>
      <c r="B183" s="111">
        <v>0</v>
      </c>
      <c r="C183" s="111">
        <v>204913288.38999999</v>
      </c>
      <c r="D183" s="111">
        <v>204884185.18000001</v>
      </c>
      <c r="E183" s="112">
        <v>29103.21</v>
      </c>
    </row>
    <row r="184" spans="1:5">
      <c r="A184" s="110" t="s">
        <v>380</v>
      </c>
      <c r="B184" s="111">
        <v>708142.12</v>
      </c>
      <c r="C184" s="111">
        <v>17269063.16</v>
      </c>
      <c r="D184" s="111">
        <v>0</v>
      </c>
      <c r="E184" s="112">
        <v>17977205.280000001</v>
      </c>
    </row>
    <row r="185" spans="1:5">
      <c r="A185" s="110" t="s">
        <v>381</v>
      </c>
      <c r="B185" s="111">
        <v>290508810.47000003</v>
      </c>
      <c r="C185" s="111">
        <v>1261177004</v>
      </c>
      <c r="D185" s="111">
        <v>750000000</v>
      </c>
      <c r="E185" s="112">
        <v>801685814.47000003</v>
      </c>
    </row>
    <row r="186" spans="1:5">
      <c r="A186" s="110" t="s">
        <v>382</v>
      </c>
      <c r="B186" s="111">
        <v>241964738.46000001</v>
      </c>
      <c r="C186" s="111">
        <v>90651035.709999993</v>
      </c>
      <c r="D186" s="111">
        <v>79509990</v>
      </c>
      <c r="E186" s="112">
        <v>253105784.16999999</v>
      </c>
    </row>
    <row r="187" spans="1:5">
      <c r="A187" s="110" t="s">
        <v>383</v>
      </c>
      <c r="B187" s="111">
        <v>121419604.53</v>
      </c>
      <c r="C187" s="111">
        <v>106525542.14</v>
      </c>
      <c r="D187" s="111">
        <v>50000000</v>
      </c>
      <c r="E187" s="112">
        <v>177945146.66999999</v>
      </c>
    </row>
    <row r="188" spans="1:5">
      <c r="A188" s="110" t="s">
        <v>384</v>
      </c>
      <c r="B188" s="111">
        <v>139359536.28</v>
      </c>
      <c r="C188" s="111">
        <v>49575863.93</v>
      </c>
      <c r="D188" s="111">
        <v>0</v>
      </c>
      <c r="E188" s="112">
        <v>188935400.21000001</v>
      </c>
    </row>
    <row r="189" spans="1:5">
      <c r="A189" s="110" t="s">
        <v>385</v>
      </c>
      <c r="B189" s="111">
        <v>0</v>
      </c>
      <c r="C189" s="111">
        <v>382370886.16000003</v>
      </c>
      <c r="D189" s="111">
        <v>382370886.16000003</v>
      </c>
      <c r="E189" s="112">
        <v>0</v>
      </c>
    </row>
    <row r="190" spans="1:5">
      <c r="A190" s="110" t="s">
        <v>386</v>
      </c>
      <c r="B190" s="111">
        <v>0</v>
      </c>
      <c r="C190" s="111">
        <v>173068220.19</v>
      </c>
      <c r="D190" s="111">
        <v>172502036.33000001</v>
      </c>
      <c r="E190" s="112">
        <v>566183.86</v>
      </c>
    </row>
    <row r="191" spans="1:5">
      <c r="A191" s="110" t="s">
        <v>387</v>
      </c>
      <c r="B191" s="111">
        <v>53625091.030000001</v>
      </c>
      <c r="C191" s="111">
        <v>221111107.08000001</v>
      </c>
      <c r="D191" s="111">
        <v>246300000</v>
      </c>
      <c r="E191" s="112">
        <v>28436198.109999999</v>
      </c>
    </row>
    <row r="192" spans="1:5">
      <c r="A192" s="110" t="s">
        <v>388</v>
      </c>
      <c r="B192" s="111">
        <v>198893150.34</v>
      </c>
      <c r="C192" s="111">
        <v>61031460.109999999</v>
      </c>
      <c r="D192" s="111">
        <v>0</v>
      </c>
      <c r="E192" s="112">
        <v>259924610.44999999</v>
      </c>
    </row>
    <row r="193" spans="1:5">
      <c r="A193" s="110" t="s">
        <v>389</v>
      </c>
      <c r="B193" s="111">
        <v>2750207.09</v>
      </c>
      <c r="C193" s="111">
        <v>146012208.46000001</v>
      </c>
      <c r="D193" s="111">
        <v>92395608.609999999</v>
      </c>
      <c r="E193" s="112">
        <v>56366806.939999998</v>
      </c>
    </row>
    <row r="194" spans="1:5">
      <c r="A194" s="110" t="s">
        <v>390</v>
      </c>
      <c r="B194" s="111">
        <v>0</v>
      </c>
      <c r="C194" s="111">
        <v>75916572.370000005</v>
      </c>
      <c r="D194" s="111">
        <v>43460289.329999998</v>
      </c>
      <c r="E194" s="112">
        <v>32456283.039999999</v>
      </c>
    </row>
    <row r="195" spans="1:5">
      <c r="A195" s="110" t="s">
        <v>635</v>
      </c>
      <c r="B195" s="111">
        <v>0</v>
      </c>
      <c r="C195" s="111">
        <v>29258930.149999999</v>
      </c>
      <c r="D195" s="111">
        <v>29227946.960000001</v>
      </c>
      <c r="E195" s="112">
        <v>30983.19</v>
      </c>
    </row>
    <row r="196" spans="1:5">
      <c r="A196" s="110" t="s">
        <v>391</v>
      </c>
      <c r="B196" s="111">
        <v>0</v>
      </c>
      <c r="C196" s="111">
        <v>51100241.189999998</v>
      </c>
      <c r="D196" s="111">
        <v>28978651.399999999</v>
      </c>
      <c r="E196" s="112">
        <v>22121589.789999999</v>
      </c>
    </row>
    <row r="197" spans="1:5">
      <c r="A197" s="110" t="s">
        <v>392</v>
      </c>
      <c r="B197" s="111">
        <v>97449.51</v>
      </c>
      <c r="C197" s="111">
        <v>303484202.06999999</v>
      </c>
      <c r="D197" s="111">
        <v>285529964.00999999</v>
      </c>
      <c r="E197" s="112">
        <v>18051687.57</v>
      </c>
    </row>
    <row r="198" spans="1:5">
      <c r="A198" s="110" t="s">
        <v>393</v>
      </c>
      <c r="B198" s="111">
        <v>8699.7199999999993</v>
      </c>
      <c r="C198" s="111">
        <v>228782402.34</v>
      </c>
      <c r="D198" s="111">
        <v>228471722.06999999</v>
      </c>
      <c r="E198" s="112">
        <v>319379.99</v>
      </c>
    </row>
    <row r="199" spans="1:5">
      <c r="A199" s="110" t="s">
        <v>394</v>
      </c>
      <c r="B199" s="111">
        <v>0</v>
      </c>
      <c r="C199" s="111">
        <v>18829927.030000001</v>
      </c>
      <c r="D199" s="111">
        <v>5900000</v>
      </c>
      <c r="E199" s="112">
        <v>12929927.029999999</v>
      </c>
    </row>
    <row r="200" spans="1:5">
      <c r="A200" s="110" t="s">
        <v>395</v>
      </c>
      <c r="B200" s="111">
        <v>60387654.380000003</v>
      </c>
      <c r="C200" s="111">
        <v>668036639.83000004</v>
      </c>
      <c r="D200" s="111">
        <v>60387654.380000003</v>
      </c>
      <c r="E200" s="112">
        <v>668036639.83000004</v>
      </c>
    </row>
    <row r="201" spans="1:5">
      <c r="A201" s="110" t="s">
        <v>396</v>
      </c>
      <c r="B201" s="111">
        <v>231798128.69</v>
      </c>
      <c r="C201" s="111">
        <v>1545458832.05</v>
      </c>
      <c r="D201" s="111">
        <v>1622919891.1400001</v>
      </c>
      <c r="E201" s="112">
        <v>154337069.59999999</v>
      </c>
    </row>
    <row r="202" spans="1:5">
      <c r="A202" s="110" t="s">
        <v>397</v>
      </c>
      <c r="B202" s="111">
        <v>20920855.460000001</v>
      </c>
      <c r="C202" s="111">
        <v>219953775.71000001</v>
      </c>
      <c r="D202" s="111">
        <v>218774979.22</v>
      </c>
      <c r="E202" s="112">
        <v>22099651.949999999</v>
      </c>
    </row>
    <row r="203" spans="1:5">
      <c r="A203" s="110" t="s">
        <v>398</v>
      </c>
      <c r="B203" s="111">
        <v>25794040.68</v>
      </c>
      <c r="C203" s="111">
        <v>278421962.54000002</v>
      </c>
      <c r="D203" s="111">
        <v>276928840.56</v>
      </c>
      <c r="E203" s="112">
        <v>27287162.66</v>
      </c>
    </row>
    <row r="204" spans="1:5">
      <c r="A204" s="110" t="s">
        <v>399</v>
      </c>
      <c r="B204" s="111">
        <v>62282855.939999998</v>
      </c>
      <c r="C204" s="111">
        <v>673715474.13</v>
      </c>
      <c r="D204" s="111">
        <v>670012268.53999996</v>
      </c>
      <c r="E204" s="112">
        <v>65986061.530000001</v>
      </c>
    </row>
    <row r="205" spans="1:5">
      <c r="A205" s="110" t="s">
        <v>400</v>
      </c>
      <c r="B205" s="111">
        <v>5320226.38</v>
      </c>
      <c r="C205" s="111">
        <v>56320872.549999997</v>
      </c>
      <c r="D205" s="111">
        <v>55971372.07</v>
      </c>
      <c r="E205" s="112">
        <v>5669726.8600000003</v>
      </c>
    </row>
    <row r="206" spans="1:5">
      <c r="A206" s="110" t="s">
        <v>401</v>
      </c>
      <c r="B206" s="111">
        <v>42759279.140000001</v>
      </c>
      <c r="C206" s="111">
        <v>456946541.14999998</v>
      </c>
      <c r="D206" s="111">
        <v>453588102.29000002</v>
      </c>
      <c r="E206" s="112">
        <v>46117718</v>
      </c>
    </row>
    <row r="207" spans="1:5">
      <c r="A207" s="110" t="s">
        <v>402</v>
      </c>
      <c r="B207" s="111">
        <v>22597350.260000002</v>
      </c>
      <c r="C207" s="111">
        <v>241290628.72</v>
      </c>
      <c r="D207" s="111">
        <v>239901475.41</v>
      </c>
      <c r="E207" s="112">
        <v>23986503.57</v>
      </c>
    </row>
    <row r="208" spans="1:5">
      <c r="A208" s="110" t="s">
        <v>403</v>
      </c>
      <c r="B208" s="111">
        <v>13306939.890000001</v>
      </c>
      <c r="C208" s="111">
        <v>138838644.55000001</v>
      </c>
      <c r="D208" s="111">
        <v>138273461.41999999</v>
      </c>
      <c r="E208" s="112">
        <v>13872123.02</v>
      </c>
    </row>
    <row r="209" spans="1:5">
      <c r="A209" s="110" t="s">
        <v>404</v>
      </c>
      <c r="B209" s="111">
        <v>29107214.18</v>
      </c>
      <c r="C209" s="111">
        <v>326109476.05000001</v>
      </c>
      <c r="D209" s="111">
        <v>324095712.72000003</v>
      </c>
      <c r="E209" s="112">
        <v>31120977.510000002</v>
      </c>
    </row>
    <row r="210" spans="1:5">
      <c r="A210" s="110" t="s">
        <v>405</v>
      </c>
      <c r="B210" s="111">
        <v>15175599.48</v>
      </c>
      <c r="C210" s="111">
        <v>162604866.59</v>
      </c>
      <c r="D210" s="111">
        <v>160362390.58000001</v>
      </c>
      <c r="E210" s="112">
        <v>17418075.489999998</v>
      </c>
    </row>
    <row r="211" spans="1:5">
      <c r="A211" s="110" t="s">
        <v>406</v>
      </c>
      <c r="B211" s="111">
        <v>105659148.79000001</v>
      </c>
      <c r="C211" s="111">
        <v>1165319175.3599999</v>
      </c>
      <c r="D211" s="111">
        <v>1161857286.8099999</v>
      </c>
      <c r="E211" s="112">
        <v>109121037.34</v>
      </c>
    </row>
    <row r="212" spans="1:5">
      <c r="A212" s="110" t="s">
        <v>407</v>
      </c>
      <c r="B212" s="111">
        <v>78490675.219999999</v>
      </c>
      <c r="C212" s="111">
        <v>835552864.70000005</v>
      </c>
      <c r="D212" s="111">
        <v>828669531.29999995</v>
      </c>
      <c r="E212" s="112">
        <v>85374008.620000005</v>
      </c>
    </row>
    <row r="213" spans="1:5">
      <c r="A213" s="110" t="s">
        <v>408</v>
      </c>
      <c r="B213" s="111">
        <v>7253297.5599999996</v>
      </c>
      <c r="C213" s="111">
        <v>60312541.030000001</v>
      </c>
      <c r="D213" s="111">
        <v>61496178.710000001</v>
      </c>
      <c r="E213" s="112">
        <v>6069659.8799999999</v>
      </c>
    </row>
    <row r="214" spans="1:5">
      <c r="A214" s="110" t="s">
        <v>409</v>
      </c>
      <c r="B214" s="111">
        <v>94166077.950000003</v>
      </c>
      <c r="C214" s="111">
        <v>1046799292.6900001</v>
      </c>
      <c r="D214" s="111">
        <v>1040268803.53</v>
      </c>
      <c r="E214" s="112">
        <v>100696567.11</v>
      </c>
    </row>
    <row r="215" spans="1:5">
      <c r="A215" s="110" t="s">
        <v>410</v>
      </c>
      <c r="B215" s="111">
        <v>18686621.199999999</v>
      </c>
      <c r="C215" s="111">
        <v>198131162.15000001</v>
      </c>
      <c r="D215" s="111">
        <v>197491216.34</v>
      </c>
      <c r="E215" s="112">
        <v>19326567.010000002</v>
      </c>
    </row>
    <row r="216" spans="1:5">
      <c r="A216" s="110" t="s">
        <v>411</v>
      </c>
      <c r="B216" s="111">
        <v>6354694.8499999996</v>
      </c>
      <c r="C216" s="111">
        <v>84558676.469999999</v>
      </c>
      <c r="D216" s="111">
        <v>83170266.590000004</v>
      </c>
      <c r="E216" s="112">
        <v>7743104.7300000004</v>
      </c>
    </row>
    <row r="217" spans="1:5">
      <c r="A217" s="110" t="s">
        <v>412</v>
      </c>
      <c r="B217" s="111">
        <v>1513459.08</v>
      </c>
      <c r="C217" s="111">
        <v>21322394.52</v>
      </c>
      <c r="D217" s="111">
        <v>21469481.940000001</v>
      </c>
      <c r="E217" s="112">
        <v>1366371.66</v>
      </c>
    </row>
    <row r="218" spans="1:5">
      <c r="A218" s="110" t="s">
        <v>413</v>
      </c>
      <c r="B218" s="111">
        <v>72042267.969999999</v>
      </c>
      <c r="C218" s="111">
        <v>788285084.60000002</v>
      </c>
      <c r="D218" s="111">
        <v>784924155.42999995</v>
      </c>
      <c r="E218" s="112">
        <v>75403197.140000001</v>
      </c>
    </row>
    <row r="219" spans="1:5">
      <c r="A219" s="110" t="s">
        <v>414</v>
      </c>
      <c r="B219" s="111">
        <v>189298662.81</v>
      </c>
      <c r="C219" s="111">
        <v>2129533645.6800001</v>
      </c>
      <c r="D219" s="111">
        <v>2120803240.6900001</v>
      </c>
      <c r="E219" s="112">
        <v>198029067.80000001</v>
      </c>
    </row>
    <row r="220" spans="1:5">
      <c r="A220" s="110" t="s">
        <v>415</v>
      </c>
      <c r="B220" s="111">
        <v>1748744.21</v>
      </c>
      <c r="C220" s="111">
        <v>18857175.140000001</v>
      </c>
      <c r="D220" s="111">
        <v>18844447.18</v>
      </c>
      <c r="E220" s="112">
        <v>1761472.17</v>
      </c>
    </row>
    <row r="221" spans="1:5">
      <c r="A221" s="110" t="s">
        <v>416</v>
      </c>
      <c r="B221" s="111">
        <v>42149484.020000003</v>
      </c>
      <c r="C221" s="111">
        <v>440049644.77999997</v>
      </c>
      <c r="D221" s="111">
        <v>431867018.89999998</v>
      </c>
      <c r="E221" s="112">
        <v>50332109.899999999</v>
      </c>
    </row>
    <row r="222" spans="1:5">
      <c r="A222" s="110" t="s">
        <v>417</v>
      </c>
      <c r="B222" s="111">
        <v>133995977.33</v>
      </c>
      <c r="C222" s="111">
        <v>1361108941.8699999</v>
      </c>
      <c r="D222" s="111">
        <v>1376471076.3599999</v>
      </c>
      <c r="E222" s="112">
        <v>118633842.84</v>
      </c>
    </row>
    <row r="223" spans="1:5">
      <c r="A223" s="110" t="s">
        <v>418</v>
      </c>
      <c r="B223" s="111">
        <v>22583496.850000001</v>
      </c>
      <c r="C223" s="111">
        <v>207905177.28999999</v>
      </c>
      <c r="D223" s="111">
        <v>210943968.56999999</v>
      </c>
      <c r="E223" s="112">
        <v>19544705.57</v>
      </c>
    </row>
    <row r="224" spans="1:5">
      <c r="A224" s="110" t="s">
        <v>419</v>
      </c>
      <c r="B224" s="111">
        <v>34425152.229999997</v>
      </c>
      <c r="C224" s="111">
        <v>358017066.02999997</v>
      </c>
      <c r="D224" s="111">
        <v>363056642.55000001</v>
      </c>
      <c r="E224" s="112">
        <v>29385575.710000001</v>
      </c>
    </row>
    <row r="225" spans="1:5">
      <c r="A225" s="110" t="s">
        <v>420</v>
      </c>
      <c r="B225" s="111">
        <v>61705254.979999997</v>
      </c>
      <c r="C225" s="111">
        <v>603296790.91999996</v>
      </c>
      <c r="D225" s="111">
        <v>611181285.84000003</v>
      </c>
      <c r="E225" s="112">
        <v>53820760.060000002</v>
      </c>
    </row>
    <row r="226" spans="1:5">
      <c r="A226" s="110" t="s">
        <v>421</v>
      </c>
      <c r="B226" s="111">
        <v>5597501.5099999998</v>
      </c>
      <c r="C226" s="111">
        <v>51649558.130000003</v>
      </c>
      <c r="D226" s="111">
        <v>52314001.07</v>
      </c>
      <c r="E226" s="112">
        <v>4933058.57</v>
      </c>
    </row>
    <row r="227" spans="1:5">
      <c r="A227" s="110" t="s">
        <v>422</v>
      </c>
      <c r="B227" s="111">
        <v>59862511.829999998</v>
      </c>
      <c r="C227" s="111">
        <v>619910976.74000001</v>
      </c>
      <c r="D227" s="111">
        <v>625196932.11000001</v>
      </c>
      <c r="E227" s="112">
        <v>54576556.460000001</v>
      </c>
    </row>
    <row r="228" spans="1:5">
      <c r="A228" s="110" t="s">
        <v>423</v>
      </c>
      <c r="B228" s="111">
        <v>26779391.829999998</v>
      </c>
      <c r="C228" s="111">
        <v>235670405.13</v>
      </c>
      <c r="D228" s="111">
        <v>241190112.24000001</v>
      </c>
      <c r="E228" s="112">
        <v>21259684.719999999</v>
      </c>
    </row>
    <row r="229" spans="1:5">
      <c r="A229" s="110" t="s">
        <v>424</v>
      </c>
      <c r="B229" s="111">
        <v>14136089.640000001</v>
      </c>
      <c r="C229" s="111">
        <v>142279719.83000001</v>
      </c>
      <c r="D229" s="111">
        <v>143901101.99000001</v>
      </c>
      <c r="E229" s="112">
        <v>12514707.48</v>
      </c>
    </row>
    <row r="230" spans="1:5">
      <c r="A230" s="110" t="s">
        <v>425</v>
      </c>
      <c r="B230" s="111">
        <v>25252385.870000001</v>
      </c>
      <c r="C230" s="111">
        <v>261728737.06</v>
      </c>
      <c r="D230" s="111">
        <v>264068153.97</v>
      </c>
      <c r="E230" s="112">
        <v>22912968.960000001</v>
      </c>
    </row>
    <row r="231" spans="1:5">
      <c r="A231" s="110" t="s">
        <v>426</v>
      </c>
      <c r="B231" s="111">
        <v>33799611.840000004</v>
      </c>
      <c r="C231" s="111">
        <v>322556431.27999997</v>
      </c>
      <c r="D231" s="111">
        <v>324830779.50999999</v>
      </c>
      <c r="E231" s="112">
        <v>31525263.609999999</v>
      </c>
    </row>
    <row r="232" spans="1:5">
      <c r="A232" s="110" t="s">
        <v>427</v>
      </c>
      <c r="B232" s="111">
        <v>65462158.149999999</v>
      </c>
      <c r="C232" s="111">
        <v>613520587.44000006</v>
      </c>
      <c r="D232" s="111">
        <v>624584655.90999997</v>
      </c>
      <c r="E232" s="112">
        <v>54398089.68</v>
      </c>
    </row>
    <row r="233" spans="1:5">
      <c r="A233" s="110" t="s">
        <v>428</v>
      </c>
      <c r="B233" s="111">
        <v>86538220.040000007</v>
      </c>
      <c r="C233" s="111">
        <v>857181593.97000003</v>
      </c>
      <c r="D233" s="111">
        <v>868774805.10000002</v>
      </c>
      <c r="E233" s="112">
        <v>74945008.909999996</v>
      </c>
    </row>
    <row r="234" spans="1:5">
      <c r="A234" s="110" t="s">
        <v>429</v>
      </c>
      <c r="B234" s="111">
        <v>14975323.539999999</v>
      </c>
      <c r="C234" s="111">
        <v>92896465.200000003</v>
      </c>
      <c r="D234" s="111">
        <v>99468563.129999995</v>
      </c>
      <c r="E234" s="112">
        <v>8403225.6099999994</v>
      </c>
    </row>
    <row r="235" spans="1:5">
      <c r="A235" s="110" t="s">
        <v>430</v>
      </c>
      <c r="B235" s="111">
        <v>64504011.340000004</v>
      </c>
      <c r="C235" s="111">
        <v>664331873.32000005</v>
      </c>
      <c r="D235" s="111">
        <v>668570583.44000006</v>
      </c>
      <c r="E235" s="112">
        <v>60265301.219999999</v>
      </c>
    </row>
    <row r="236" spans="1:5">
      <c r="A236" s="110" t="s">
        <v>431</v>
      </c>
      <c r="B236" s="111">
        <v>22969806.84</v>
      </c>
      <c r="C236" s="111">
        <v>231876652.19999999</v>
      </c>
      <c r="D236" s="111">
        <v>234068051.18000001</v>
      </c>
      <c r="E236" s="112">
        <v>20778407.859999999</v>
      </c>
    </row>
    <row r="237" spans="1:5">
      <c r="A237" s="110" t="s">
        <v>432</v>
      </c>
      <c r="B237" s="111">
        <v>11347462.789999999</v>
      </c>
      <c r="C237" s="111">
        <v>109904496.81999999</v>
      </c>
      <c r="D237" s="111">
        <v>111740991.81</v>
      </c>
      <c r="E237" s="112">
        <v>9510967.8000000007</v>
      </c>
    </row>
    <row r="238" spans="1:5">
      <c r="A238" s="110" t="s">
        <v>433</v>
      </c>
      <c r="B238" s="111">
        <v>13393393.25</v>
      </c>
      <c r="C238" s="111">
        <v>149801232.22999999</v>
      </c>
      <c r="D238" s="111">
        <v>150171857.36000001</v>
      </c>
      <c r="E238" s="112">
        <v>13022768.119999999</v>
      </c>
    </row>
    <row r="239" spans="1:5">
      <c r="A239" s="110" t="s">
        <v>434</v>
      </c>
      <c r="B239" s="111">
        <v>75045178.319999993</v>
      </c>
      <c r="C239" s="111">
        <v>624248961.34000003</v>
      </c>
      <c r="D239" s="111">
        <v>641986286.80999994</v>
      </c>
      <c r="E239" s="112">
        <v>57307852.850000001</v>
      </c>
    </row>
    <row r="240" spans="1:5">
      <c r="A240" s="110" t="s">
        <v>435</v>
      </c>
      <c r="B240" s="111">
        <v>122469884.11</v>
      </c>
      <c r="C240" s="111">
        <v>1112060675.3900001</v>
      </c>
      <c r="D240" s="111">
        <v>1136194184.3699999</v>
      </c>
      <c r="E240" s="112">
        <v>98336375.129999995</v>
      </c>
    </row>
    <row r="241" spans="1:5">
      <c r="A241" s="110" t="s">
        <v>436</v>
      </c>
      <c r="B241" s="111">
        <v>3211428.83</v>
      </c>
      <c r="C241" s="111">
        <v>32897158.300000001</v>
      </c>
      <c r="D241" s="111">
        <v>32933734.27</v>
      </c>
      <c r="E241" s="112">
        <v>3174852.86</v>
      </c>
    </row>
    <row r="242" spans="1:5">
      <c r="A242" s="110" t="s">
        <v>437</v>
      </c>
      <c r="B242" s="111">
        <v>95445377.989999995</v>
      </c>
      <c r="C242" s="111">
        <v>840144766.52999997</v>
      </c>
      <c r="D242" s="111">
        <v>851853458.35000002</v>
      </c>
      <c r="E242" s="112">
        <v>83736686.170000002</v>
      </c>
    </row>
    <row r="243" spans="1:5">
      <c r="A243" s="110" t="s">
        <v>438</v>
      </c>
      <c r="B243" s="111">
        <v>4361165.74</v>
      </c>
      <c r="C243" s="111">
        <v>0</v>
      </c>
      <c r="D243" s="111">
        <v>0</v>
      </c>
      <c r="E243" s="112">
        <v>4361165.74</v>
      </c>
    </row>
    <row r="244" spans="1:5">
      <c r="A244" s="110" t="s">
        <v>439</v>
      </c>
      <c r="B244" s="111">
        <v>105.45</v>
      </c>
      <c r="C244" s="111">
        <v>0</v>
      </c>
      <c r="D244" s="111">
        <v>0</v>
      </c>
      <c r="E244" s="112">
        <v>105.45</v>
      </c>
    </row>
    <row r="245" spans="1:5">
      <c r="A245" s="110" t="s">
        <v>440</v>
      </c>
      <c r="B245" s="111">
        <v>10060.83</v>
      </c>
      <c r="C245" s="111">
        <v>733.52</v>
      </c>
      <c r="D245" s="111">
        <v>0</v>
      </c>
      <c r="E245" s="112">
        <v>10794.35</v>
      </c>
    </row>
    <row r="246" spans="1:5">
      <c r="A246" s="113" t="s">
        <v>441</v>
      </c>
      <c r="B246" s="179">
        <v>42980.66</v>
      </c>
      <c r="C246" s="179">
        <v>1561.11</v>
      </c>
      <c r="D246" s="179">
        <v>0</v>
      </c>
      <c r="E246" s="180">
        <v>44541.77</v>
      </c>
    </row>
  </sheetData>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23"/>
  <sheetViews>
    <sheetView showGridLines="0" topLeftCell="A112" zoomScaleNormal="100" workbookViewId="0">
      <selection activeCell="B12" sqref="B12"/>
    </sheetView>
  </sheetViews>
  <sheetFormatPr defaultRowHeight="12.5"/>
  <cols>
    <col min="1" max="1" width="30" style="80" customWidth="1"/>
    <col min="2" max="5" width="16.7265625" style="80" customWidth="1"/>
    <col min="6" max="6" width="9.1796875" style="80"/>
    <col min="7" max="8" width="9.1796875" style="80" customWidth="1"/>
    <col min="9" max="256" width="9.1796875" style="80"/>
    <col min="257" max="257" width="30" style="80" customWidth="1"/>
    <col min="258" max="261" width="16.7265625" style="80" customWidth="1"/>
    <col min="262" max="262" width="9.1796875" style="80"/>
    <col min="263" max="264" width="9.1796875" style="80" customWidth="1"/>
    <col min="265" max="512" width="9.1796875" style="80"/>
    <col min="513" max="513" width="30" style="80" customWidth="1"/>
    <col min="514" max="517" width="16.7265625" style="80" customWidth="1"/>
    <col min="518" max="518" width="9.1796875" style="80"/>
    <col min="519" max="520" width="9.1796875" style="80" customWidth="1"/>
    <col min="521" max="768" width="9.1796875" style="80"/>
    <col min="769" max="769" width="30" style="80" customWidth="1"/>
    <col min="770" max="773" width="16.7265625" style="80" customWidth="1"/>
    <col min="774" max="774" width="9.1796875" style="80"/>
    <col min="775" max="776" width="9.1796875" style="80" customWidth="1"/>
    <col min="777" max="1024" width="9.1796875" style="80"/>
    <col min="1025" max="1025" width="30" style="80" customWidth="1"/>
    <col min="1026" max="1029" width="16.7265625" style="80" customWidth="1"/>
    <col min="1030" max="1030" width="9.1796875" style="80"/>
    <col min="1031" max="1032" width="9.1796875" style="80" customWidth="1"/>
    <col min="1033" max="1280" width="9.1796875" style="80"/>
    <col min="1281" max="1281" width="30" style="80" customWidth="1"/>
    <col min="1282" max="1285" width="16.7265625" style="80" customWidth="1"/>
    <col min="1286" max="1286" width="9.1796875" style="80"/>
    <col min="1287" max="1288" width="9.1796875" style="80" customWidth="1"/>
    <col min="1289" max="1536" width="9.1796875" style="80"/>
    <col min="1537" max="1537" width="30" style="80" customWidth="1"/>
    <col min="1538" max="1541" width="16.7265625" style="80" customWidth="1"/>
    <col min="1542" max="1542" width="9.1796875" style="80"/>
    <col min="1543" max="1544" width="9.1796875" style="80" customWidth="1"/>
    <col min="1545" max="1792" width="9.1796875" style="80"/>
    <col min="1793" max="1793" width="30" style="80" customWidth="1"/>
    <col min="1794" max="1797" width="16.7265625" style="80" customWidth="1"/>
    <col min="1798" max="1798" width="9.1796875" style="80"/>
    <col min="1799" max="1800" width="9.1796875" style="80" customWidth="1"/>
    <col min="1801" max="2048" width="9.1796875" style="80"/>
    <col min="2049" max="2049" width="30" style="80" customWidth="1"/>
    <col min="2050" max="2053" width="16.7265625" style="80" customWidth="1"/>
    <col min="2054" max="2054" width="9.1796875" style="80"/>
    <col min="2055" max="2056" width="9.1796875" style="80" customWidth="1"/>
    <col min="2057" max="2304" width="9.1796875" style="80"/>
    <col min="2305" max="2305" width="30" style="80" customWidth="1"/>
    <col min="2306" max="2309" width="16.7265625" style="80" customWidth="1"/>
    <col min="2310" max="2310" width="9.1796875" style="80"/>
    <col min="2311" max="2312" width="9.1796875" style="80" customWidth="1"/>
    <col min="2313" max="2560" width="9.1796875" style="80"/>
    <col min="2561" max="2561" width="30" style="80" customWidth="1"/>
    <col min="2562" max="2565" width="16.7265625" style="80" customWidth="1"/>
    <col min="2566" max="2566" width="9.1796875" style="80"/>
    <col min="2567" max="2568" width="9.1796875" style="80" customWidth="1"/>
    <col min="2569" max="2816" width="9.1796875" style="80"/>
    <col min="2817" max="2817" width="30" style="80" customWidth="1"/>
    <col min="2818" max="2821" width="16.7265625" style="80" customWidth="1"/>
    <col min="2822" max="2822" width="9.1796875" style="80"/>
    <col min="2823" max="2824" width="9.1796875" style="80" customWidth="1"/>
    <col min="2825" max="3072" width="9.1796875" style="80"/>
    <col min="3073" max="3073" width="30" style="80" customWidth="1"/>
    <col min="3074" max="3077" width="16.7265625" style="80" customWidth="1"/>
    <col min="3078" max="3078" width="9.1796875" style="80"/>
    <col min="3079" max="3080" width="9.1796875" style="80" customWidth="1"/>
    <col min="3081" max="3328" width="9.1796875" style="80"/>
    <col min="3329" max="3329" width="30" style="80" customWidth="1"/>
    <col min="3330" max="3333" width="16.7265625" style="80" customWidth="1"/>
    <col min="3334" max="3334" width="9.1796875" style="80"/>
    <col min="3335" max="3336" width="9.1796875" style="80" customWidth="1"/>
    <col min="3337" max="3584" width="9.1796875" style="80"/>
    <col min="3585" max="3585" width="30" style="80" customWidth="1"/>
    <col min="3586" max="3589" width="16.7265625" style="80" customWidth="1"/>
    <col min="3590" max="3590" width="9.1796875" style="80"/>
    <col min="3591" max="3592" width="9.1796875" style="80" customWidth="1"/>
    <col min="3593" max="3840" width="9.1796875" style="80"/>
    <col min="3841" max="3841" width="30" style="80" customWidth="1"/>
    <col min="3842" max="3845" width="16.7265625" style="80" customWidth="1"/>
    <col min="3846" max="3846" width="9.1796875" style="80"/>
    <col min="3847" max="3848" width="9.1796875" style="80" customWidth="1"/>
    <col min="3849" max="4096" width="9.1796875" style="80"/>
    <col min="4097" max="4097" width="30" style="80" customWidth="1"/>
    <col min="4098" max="4101" width="16.7265625" style="80" customWidth="1"/>
    <col min="4102" max="4102" width="9.1796875" style="80"/>
    <col min="4103" max="4104" width="9.1796875" style="80" customWidth="1"/>
    <col min="4105" max="4352" width="9.1796875" style="80"/>
    <col min="4353" max="4353" width="30" style="80" customWidth="1"/>
    <col min="4354" max="4357" width="16.7265625" style="80" customWidth="1"/>
    <col min="4358" max="4358" width="9.1796875" style="80"/>
    <col min="4359" max="4360" width="9.1796875" style="80" customWidth="1"/>
    <col min="4361" max="4608" width="9.1796875" style="80"/>
    <col min="4609" max="4609" width="30" style="80" customWidth="1"/>
    <col min="4610" max="4613" width="16.7265625" style="80" customWidth="1"/>
    <col min="4614" max="4614" width="9.1796875" style="80"/>
    <col min="4615" max="4616" width="9.1796875" style="80" customWidth="1"/>
    <col min="4617" max="4864" width="9.1796875" style="80"/>
    <col min="4865" max="4865" width="30" style="80" customWidth="1"/>
    <col min="4866" max="4869" width="16.7265625" style="80" customWidth="1"/>
    <col min="4870" max="4870" width="9.1796875" style="80"/>
    <col min="4871" max="4872" width="9.1796875" style="80" customWidth="1"/>
    <col min="4873" max="5120" width="9.1796875" style="80"/>
    <col min="5121" max="5121" width="30" style="80" customWidth="1"/>
    <col min="5122" max="5125" width="16.7265625" style="80" customWidth="1"/>
    <col min="5126" max="5126" width="9.1796875" style="80"/>
    <col min="5127" max="5128" width="9.1796875" style="80" customWidth="1"/>
    <col min="5129" max="5376" width="9.1796875" style="80"/>
    <col min="5377" max="5377" width="30" style="80" customWidth="1"/>
    <col min="5378" max="5381" width="16.7265625" style="80" customWidth="1"/>
    <col min="5382" max="5382" width="9.1796875" style="80"/>
    <col min="5383" max="5384" width="9.1796875" style="80" customWidth="1"/>
    <col min="5385" max="5632" width="9.1796875" style="80"/>
    <col min="5633" max="5633" width="30" style="80" customWidth="1"/>
    <col min="5634" max="5637" width="16.7265625" style="80" customWidth="1"/>
    <col min="5638" max="5638" width="9.1796875" style="80"/>
    <col min="5639" max="5640" width="9.1796875" style="80" customWidth="1"/>
    <col min="5641" max="5888" width="9.1796875" style="80"/>
    <col min="5889" max="5889" width="30" style="80" customWidth="1"/>
    <col min="5890" max="5893" width="16.7265625" style="80" customWidth="1"/>
    <col min="5894" max="5894" width="9.1796875" style="80"/>
    <col min="5895" max="5896" width="9.1796875" style="80" customWidth="1"/>
    <col min="5897" max="6144" width="9.1796875" style="80"/>
    <col min="6145" max="6145" width="30" style="80" customWidth="1"/>
    <col min="6146" max="6149" width="16.7265625" style="80" customWidth="1"/>
    <col min="6150" max="6150" width="9.1796875" style="80"/>
    <col min="6151" max="6152" width="9.1796875" style="80" customWidth="1"/>
    <col min="6153" max="6400" width="9.1796875" style="80"/>
    <col min="6401" max="6401" width="30" style="80" customWidth="1"/>
    <col min="6402" max="6405" width="16.7265625" style="80" customWidth="1"/>
    <col min="6406" max="6406" width="9.1796875" style="80"/>
    <col min="6407" max="6408" width="9.1796875" style="80" customWidth="1"/>
    <col min="6409" max="6656" width="9.1796875" style="80"/>
    <col min="6657" max="6657" width="30" style="80" customWidth="1"/>
    <col min="6658" max="6661" width="16.7265625" style="80" customWidth="1"/>
    <col min="6662" max="6662" width="9.1796875" style="80"/>
    <col min="6663" max="6664" width="9.1796875" style="80" customWidth="1"/>
    <col min="6665" max="6912" width="9.1796875" style="80"/>
    <col min="6913" max="6913" width="30" style="80" customWidth="1"/>
    <col min="6914" max="6917" width="16.7265625" style="80" customWidth="1"/>
    <col min="6918" max="6918" width="9.1796875" style="80"/>
    <col min="6919" max="6920" width="9.1796875" style="80" customWidth="1"/>
    <col min="6921" max="7168" width="9.1796875" style="80"/>
    <col min="7169" max="7169" width="30" style="80" customWidth="1"/>
    <col min="7170" max="7173" width="16.7265625" style="80" customWidth="1"/>
    <col min="7174" max="7174" width="9.1796875" style="80"/>
    <col min="7175" max="7176" width="9.1796875" style="80" customWidth="1"/>
    <col min="7177" max="7424" width="9.1796875" style="80"/>
    <col min="7425" max="7425" width="30" style="80" customWidth="1"/>
    <col min="7426" max="7429" width="16.7265625" style="80" customWidth="1"/>
    <col min="7430" max="7430" width="9.1796875" style="80"/>
    <col min="7431" max="7432" width="9.1796875" style="80" customWidth="1"/>
    <col min="7433" max="7680" width="9.1796875" style="80"/>
    <col min="7681" max="7681" width="30" style="80" customWidth="1"/>
    <col min="7682" max="7685" width="16.7265625" style="80" customWidth="1"/>
    <col min="7686" max="7686" width="9.1796875" style="80"/>
    <col min="7687" max="7688" width="9.1796875" style="80" customWidth="1"/>
    <col min="7689" max="7936" width="9.1796875" style="80"/>
    <col min="7937" max="7937" width="30" style="80" customWidth="1"/>
    <col min="7938" max="7941" width="16.7265625" style="80" customWidth="1"/>
    <col min="7942" max="7942" width="9.1796875" style="80"/>
    <col min="7943" max="7944" width="9.1796875" style="80" customWidth="1"/>
    <col min="7945" max="8192" width="9.1796875" style="80"/>
    <col min="8193" max="8193" width="30" style="80" customWidth="1"/>
    <col min="8194" max="8197" width="16.7265625" style="80" customWidth="1"/>
    <col min="8198" max="8198" width="9.1796875" style="80"/>
    <col min="8199" max="8200" width="9.1796875" style="80" customWidth="1"/>
    <col min="8201" max="8448" width="9.1796875" style="80"/>
    <col min="8449" max="8449" width="30" style="80" customWidth="1"/>
    <col min="8450" max="8453" width="16.7265625" style="80" customWidth="1"/>
    <col min="8454" max="8454" width="9.1796875" style="80"/>
    <col min="8455" max="8456" width="9.1796875" style="80" customWidth="1"/>
    <col min="8457" max="8704" width="9.1796875" style="80"/>
    <col min="8705" max="8705" width="30" style="80" customWidth="1"/>
    <col min="8706" max="8709" width="16.7265625" style="80" customWidth="1"/>
    <col min="8710" max="8710" width="9.1796875" style="80"/>
    <col min="8711" max="8712" width="9.1796875" style="80" customWidth="1"/>
    <col min="8713" max="8960" width="9.1796875" style="80"/>
    <col min="8961" max="8961" width="30" style="80" customWidth="1"/>
    <col min="8962" max="8965" width="16.7265625" style="80" customWidth="1"/>
    <col min="8966" max="8966" width="9.1796875" style="80"/>
    <col min="8967" max="8968" width="9.1796875" style="80" customWidth="1"/>
    <col min="8969" max="9216" width="9.1796875" style="80"/>
    <col min="9217" max="9217" width="30" style="80" customWidth="1"/>
    <col min="9218" max="9221" width="16.7265625" style="80" customWidth="1"/>
    <col min="9222" max="9222" width="9.1796875" style="80"/>
    <col min="9223" max="9224" width="9.1796875" style="80" customWidth="1"/>
    <col min="9225" max="9472" width="9.1796875" style="80"/>
    <col min="9473" max="9473" width="30" style="80" customWidth="1"/>
    <col min="9474" max="9477" width="16.7265625" style="80" customWidth="1"/>
    <col min="9478" max="9478" width="9.1796875" style="80"/>
    <col min="9479" max="9480" width="9.1796875" style="80" customWidth="1"/>
    <col min="9481" max="9728" width="9.1796875" style="80"/>
    <col min="9729" max="9729" width="30" style="80" customWidth="1"/>
    <col min="9730" max="9733" width="16.7265625" style="80" customWidth="1"/>
    <col min="9734" max="9734" width="9.1796875" style="80"/>
    <col min="9735" max="9736" width="9.1796875" style="80" customWidth="1"/>
    <col min="9737" max="9984" width="9.1796875" style="80"/>
    <col min="9985" max="9985" width="30" style="80" customWidth="1"/>
    <col min="9986" max="9989" width="16.7265625" style="80" customWidth="1"/>
    <col min="9990" max="9990" width="9.1796875" style="80"/>
    <col min="9991" max="9992" width="9.1796875" style="80" customWidth="1"/>
    <col min="9993" max="10240" width="9.1796875" style="80"/>
    <col min="10241" max="10241" width="30" style="80" customWidth="1"/>
    <col min="10242" max="10245" width="16.7265625" style="80" customWidth="1"/>
    <col min="10246" max="10246" width="9.1796875" style="80"/>
    <col min="10247" max="10248" width="9.1796875" style="80" customWidth="1"/>
    <col min="10249" max="10496" width="9.1796875" style="80"/>
    <col min="10497" max="10497" width="30" style="80" customWidth="1"/>
    <col min="10498" max="10501" width="16.7265625" style="80" customWidth="1"/>
    <col min="10502" max="10502" width="9.1796875" style="80"/>
    <col min="10503" max="10504" width="9.1796875" style="80" customWidth="1"/>
    <col min="10505" max="10752" width="9.1796875" style="80"/>
    <col min="10753" max="10753" width="30" style="80" customWidth="1"/>
    <col min="10754" max="10757" width="16.7265625" style="80" customWidth="1"/>
    <col min="10758" max="10758" width="9.1796875" style="80"/>
    <col min="10759" max="10760" width="9.1796875" style="80" customWidth="1"/>
    <col min="10761" max="11008" width="9.1796875" style="80"/>
    <col min="11009" max="11009" width="30" style="80" customWidth="1"/>
    <col min="11010" max="11013" width="16.7265625" style="80" customWidth="1"/>
    <col min="11014" max="11014" width="9.1796875" style="80"/>
    <col min="11015" max="11016" width="9.1796875" style="80" customWidth="1"/>
    <col min="11017" max="11264" width="9.1796875" style="80"/>
    <col min="11265" max="11265" width="30" style="80" customWidth="1"/>
    <col min="11266" max="11269" width="16.7265625" style="80" customWidth="1"/>
    <col min="11270" max="11270" width="9.1796875" style="80"/>
    <col min="11271" max="11272" width="9.1796875" style="80" customWidth="1"/>
    <col min="11273" max="11520" width="9.1796875" style="80"/>
    <col min="11521" max="11521" width="30" style="80" customWidth="1"/>
    <col min="11522" max="11525" width="16.7265625" style="80" customWidth="1"/>
    <col min="11526" max="11526" width="9.1796875" style="80"/>
    <col min="11527" max="11528" width="9.1796875" style="80" customWidth="1"/>
    <col min="11529" max="11776" width="9.1796875" style="80"/>
    <col min="11777" max="11777" width="30" style="80" customWidth="1"/>
    <col min="11778" max="11781" width="16.7265625" style="80" customWidth="1"/>
    <col min="11782" max="11782" width="9.1796875" style="80"/>
    <col min="11783" max="11784" width="9.1796875" style="80" customWidth="1"/>
    <col min="11785" max="12032" width="9.1796875" style="80"/>
    <col min="12033" max="12033" width="30" style="80" customWidth="1"/>
    <col min="12034" max="12037" width="16.7265625" style="80" customWidth="1"/>
    <col min="12038" max="12038" width="9.1796875" style="80"/>
    <col min="12039" max="12040" width="9.1796875" style="80" customWidth="1"/>
    <col min="12041" max="12288" width="9.1796875" style="80"/>
    <col min="12289" max="12289" width="30" style="80" customWidth="1"/>
    <col min="12290" max="12293" width="16.7265625" style="80" customWidth="1"/>
    <col min="12294" max="12294" width="9.1796875" style="80"/>
    <col min="12295" max="12296" width="9.1796875" style="80" customWidth="1"/>
    <col min="12297" max="12544" width="9.1796875" style="80"/>
    <col min="12545" max="12545" width="30" style="80" customWidth="1"/>
    <col min="12546" max="12549" width="16.7265625" style="80" customWidth="1"/>
    <col min="12550" max="12550" width="9.1796875" style="80"/>
    <col min="12551" max="12552" width="9.1796875" style="80" customWidth="1"/>
    <col min="12553" max="12800" width="9.1796875" style="80"/>
    <col min="12801" max="12801" width="30" style="80" customWidth="1"/>
    <col min="12802" max="12805" width="16.7265625" style="80" customWidth="1"/>
    <col min="12806" max="12806" width="9.1796875" style="80"/>
    <col min="12807" max="12808" width="9.1796875" style="80" customWidth="1"/>
    <col min="12809" max="13056" width="9.1796875" style="80"/>
    <col min="13057" max="13057" width="30" style="80" customWidth="1"/>
    <col min="13058" max="13061" width="16.7265625" style="80" customWidth="1"/>
    <col min="13062" max="13062" width="9.1796875" style="80"/>
    <col min="13063" max="13064" width="9.1796875" style="80" customWidth="1"/>
    <col min="13065" max="13312" width="9.1796875" style="80"/>
    <col min="13313" max="13313" width="30" style="80" customWidth="1"/>
    <col min="13314" max="13317" width="16.7265625" style="80" customWidth="1"/>
    <col min="13318" max="13318" width="9.1796875" style="80"/>
    <col min="13319" max="13320" width="9.1796875" style="80" customWidth="1"/>
    <col min="13321" max="13568" width="9.1796875" style="80"/>
    <col min="13569" max="13569" width="30" style="80" customWidth="1"/>
    <col min="13570" max="13573" width="16.7265625" style="80" customWidth="1"/>
    <col min="13574" max="13574" width="9.1796875" style="80"/>
    <col min="13575" max="13576" width="9.1796875" style="80" customWidth="1"/>
    <col min="13577" max="13824" width="9.1796875" style="80"/>
    <col min="13825" max="13825" width="30" style="80" customWidth="1"/>
    <col min="13826" max="13829" width="16.7265625" style="80" customWidth="1"/>
    <col min="13830" max="13830" width="9.1796875" style="80"/>
    <col min="13831" max="13832" width="9.1796875" style="80" customWidth="1"/>
    <col min="13833" max="14080" width="9.1796875" style="80"/>
    <col min="14081" max="14081" width="30" style="80" customWidth="1"/>
    <col min="14082" max="14085" width="16.7265625" style="80" customWidth="1"/>
    <col min="14086" max="14086" width="9.1796875" style="80"/>
    <col min="14087" max="14088" width="9.1796875" style="80" customWidth="1"/>
    <col min="14089" max="14336" width="9.1796875" style="80"/>
    <col min="14337" max="14337" width="30" style="80" customWidth="1"/>
    <col min="14338" max="14341" width="16.7265625" style="80" customWidth="1"/>
    <col min="14342" max="14342" width="9.1796875" style="80"/>
    <col min="14343" max="14344" width="9.1796875" style="80" customWidth="1"/>
    <col min="14345" max="14592" width="9.1796875" style="80"/>
    <col min="14593" max="14593" width="30" style="80" customWidth="1"/>
    <col min="14594" max="14597" width="16.7265625" style="80" customWidth="1"/>
    <col min="14598" max="14598" width="9.1796875" style="80"/>
    <col min="14599" max="14600" width="9.1796875" style="80" customWidth="1"/>
    <col min="14601" max="14848" width="9.1796875" style="80"/>
    <col min="14849" max="14849" width="30" style="80" customWidth="1"/>
    <col min="14850" max="14853" width="16.7265625" style="80" customWidth="1"/>
    <col min="14854" max="14854" width="9.1796875" style="80"/>
    <col min="14855" max="14856" width="9.1796875" style="80" customWidth="1"/>
    <col min="14857" max="15104" width="9.1796875" style="80"/>
    <col min="15105" max="15105" width="30" style="80" customWidth="1"/>
    <col min="15106" max="15109" width="16.7265625" style="80" customWidth="1"/>
    <col min="15110" max="15110" width="9.1796875" style="80"/>
    <col min="15111" max="15112" width="9.1796875" style="80" customWidth="1"/>
    <col min="15113" max="15360" width="9.1796875" style="80"/>
    <col min="15361" max="15361" width="30" style="80" customWidth="1"/>
    <col min="15362" max="15365" width="16.7265625" style="80" customWidth="1"/>
    <col min="15366" max="15366" width="9.1796875" style="80"/>
    <col min="15367" max="15368" width="9.1796875" style="80" customWidth="1"/>
    <col min="15369" max="15616" width="9.1796875" style="80"/>
    <col min="15617" max="15617" width="30" style="80" customWidth="1"/>
    <col min="15618" max="15621" width="16.7265625" style="80" customWidth="1"/>
    <col min="15622" max="15622" width="9.1796875" style="80"/>
    <col min="15623" max="15624" width="9.1796875" style="80" customWidth="1"/>
    <col min="15625" max="15872" width="9.1796875" style="80"/>
    <col min="15873" max="15873" width="30" style="80" customWidth="1"/>
    <col min="15874" max="15877" width="16.7265625" style="80" customWidth="1"/>
    <col min="15878" max="15878" width="9.1796875" style="80"/>
    <col min="15879" max="15880" width="9.1796875" style="80" customWidth="1"/>
    <col min="15881" max="16128" width="9.1796875" style="80"/>
    <col min="16129" max="16129" width="30" style="80" customWidth="1"/>
    <col min="16130" max="16133" width="16.7265625" style="80" customWidth="1"/>
    <col min="16134" max="16134" width="9.1796875" style="80"/>
    <col min="16135" max="16136" width="9.1796875" style="80" customWidth="1"/>
    <col min="16137" max="16384" width="9.1796875" style="80"/>
  </cols>
  <sheetData>
    <row r="1" spans="1:5" s="90" customFormat="1">
      <c r="A1" s="91" t="s">
        <v>230</v>
      </c>
      <c r="B1"/>
      <c r="C1"/>
      <c r="D1" s="78"/>
      <c r="E1" s="78"/>
    </row>
    <row r="2" spans="1:5" s="90" customFormat="1" ht="16" customHeight="1">
      <c r="A2" s="101"/>
      <c r="B2"/>
      <c r="C2"/>
      <c r="D2" s="99"/>
      <c r="E2" s="99"/>
    </row>
    <row r="3" spans="1:5" s="90" customFormat="1" ht="16" customHeight="1">
      <c r="A3" s="101"/>
      <c r="B3" s="150" t="s">
        <v>925</v>
      </c>
      <c r="C3" s="95"/>
      <c r="D3" s="102"/>
      <c r="E3" s="99"/>
    </row>
    <row r="4" spans="1:5" s="90" customFormat="1" ht="12.75" customHeight="1">
      <c r="A4" s="99"/>
      <c r="B4" s="123"/>
      <c r="C4" s="123"/>
      <c r="D4" s="99"/>
      <c r="E4" s="99"/>
    </row>
    <row r="5" spans="1:5" ht="23" customHeight="1">
      <c r="A5" s="195"/>
      <c r="B5" s="196" t="s">
        <v>880</v>
      </c>
      <c r="C5" s="196" t="s">
        <v>104</v>
      </c>
      <c r="D5" s="196" t="s">
        <v>105</v>
      </c>
      <c r="E5" s="197" t="s">
        <v>106</v>
      </c>
    </row>
    <row r="6" spans="1:5" ht="21.5" customHeight="1">
      <c r="A6" s="144" t="s">
        <v>62</v>
      </c>
      <c r="B6" s="107">
        <v>64440643628.059998</v>
      </c>
      <c r="C6" s="107">
        <v>880476584305.73999</v>
      </c>
      <c r="D6" s="107">
        <v>859573579375.18005</v>
      </c>
      <c r="E6" s="145">
        <v>85343648558.619995</v>
      </c>
    </row>
    <row r="7" spans="1:5" ht="21">
      <c r="A7" s="114" t="s">
        <v>118</v>
      </c>
      <c r="B7" s="108">
        <v>1695059.57</v>
      </c>
      <c r="C7" s="108">
        <v>3277294.1</v>
      </c>
      <c r="D7" s="108">
        <v>2268366.91</v>
      </c>
      <c r="E7" s="115">
        <v>2703986.76</v>
      </c>
    </row>
    <row r="8" spans="1:5" ht="18" customHeight="1">
      <c r="A8" s="116" t="s">
        <v>128</v>
      </c>
      <c r="B8" s="117">
        <v>1695059.57</v>
      </c>
      <c r="C8" s="117">
        <v>3277294.1</v>
      </c>
      <c r="D8" s="117">
        <v>2268366.91</v>
      </c>
      <c r="E8" s="118">
        <v>2703986.76</v>
      </c>
    </row>
    <row r="9" spans="1:5" ht="19.5" customHeight="1">
      <c r="A9" s="114" t="s">
        <v>119</v>
      </c>
      <c r="B9" s="108">
        <v>22179962523</v>
      </c>
      <c r="C9" s="108">
        <v>34155763519.220001</v>
      </c>
      <c r="D9" s="108">
        <v>30711313613.630001</v>
      </c>
      <c r="E9" s="115">
        <v>25624412428.59</v>
      </c>
    </row>
    <row r="10" spans="1:5">
      <c r="A10" s="116" t="s">
        <v>129</v>
      </c>
      <c r="B10" s="117">
        <v>695520.54</v>
      </c>
      <c r="C10" s="117">
        <v>0</v>
      </c>
      <c r="D10" s="117">
        <v>695520.54</v>
      </c>
      <c r="E10" s="118">
        <v>0</v>
      </c>
    </row>
    <row r="11" spans="1:5">
      <c r="A11" s="116" t="s">
        <v>130</v>
      </c>
      <c r="B11" s="117">
        <v>99313.21</v>
      </c>
      <c r="C11" s="117">
        <v>0.23</v>
      </c>
      <c r="D11" s="117">
        <v>0</v>
      </c>
      <c r="E11" s="118">
        <v>99313.44</v>
      </c>
    </row>
    <row r="12" spans="1:5" ht="20">
      <c r="A12" s="116" t="s">
        <v>131</v>
      </c>
      <c r="B12" s="117">
        <v>5860261.8499999996</v>
      </c>
      <c r="C12" s="117">
        <v>3332827542.8699999</v>
      </c>
      <c r="D12" s="117">
        <v>3337751293.54</v>
      </c>
      <c r="E12" s="118">
        <v>936511.18</v>
      </c>
    </row>
    <row r="13" spans="1:5" ht="20">
      <c r="A13" s="116" t="s">
        <v>132</v>
      </c>
      <c r="B13" s="117">
        <v>597738293.03999996</v>
      </c>
      <c r="C13" s="117">
        <v>315152464.05000001</v>
      </c>
      <c r="D13" s="117">
        <v>326023374.56</v>
      </c>
      <c r="E13" s="118">
        <v>586867382.52999997</v>
      </c>
    </row>
    <row r="14" spans="1:5" ht="20">
      <c r="A14" s="116" t="s">
        <v>133</v>
      </c>
      <c r="B14" s="117">
        <v>749438271.75</v>
      </c>
      <c r="C14" s="117">
        <v>15065407372.98</v>
      </c>
      <c r="D14" s="117">
        <v>15683947176.08</v>
      </c>
      <c r="E14" s="118">
        <v>130898468.65000001</v>
      </c>
    </row>
    <row r="15" spans="1:5">
      <c r="A15" s="116" t="s">
        <v>134</v>
      </c>
      <c r="B15" s="117">
        <v>1413994.79</v>
      </c>
      <c r="C15" s="117">
        <v>1673906.39</v>
      </c>
      <c r="D15" s="117">
        <v>2502468.31</v>
      </c>
      <c r="E15" s="118">
        <v>585432.87</v>
      </c>
    </row>
    <row r="16" spans="1:5">
      <c r="A16" s="116" t="s">
        <v>135</v>
      </c>
      <c r="B16" s="117">
        <v>3976503632.8499999</v>
      </c>
      <c r="C16" s="117">
        <v>4930716185.1099997</v>
      </c>
      <c r="D16" s="117">
        <v>2968431496.79</v>
      </c>
      <c r="E16" s="118">
        <v>5938788321.1700001</v>
      </c>
    </row>
    <row r="17" spans="1:5" ht="20">
      <c r="A17" s="116" t="s">
        <v>638</v>
      </c>
      <c r="B17" s="117">
        <v>2500000000</v>
      </c>
      <c r="C17" s="117">
        <v>0</v>
      </c>
      <c r="D17" s="117">
        <v>0</v>
      </c>
      <c r="E17" s="118">
        <v>2500000000</v>
      </c>
    </row>
    <row r="18" spans="1:5">
      <c r="A18" s="116" t="s">
        <v>136</v>
      </c>
      <c r="B18" s="117">
        <v>8314249.96</v>
      </c>
      <c r="C18" s="117">
        <v>0</v>
      </c>
      <c r="D18" s="117">
        <v>0</v>
      </c>
      <c r="E18" s="118">
        <v>8314249.96</v>
      </c>
    </row>
    <row r="19" spans="1:5">
      <c r="A19" s="116" t="s">
        <v>137</v>
      </c>
      <c r="B19" s="117">
        <v>36870469.520000003</v>
      </c>
      <c r="C19" s="117">
        <v>600</v>
      </c>
      <c r="D19" s="117">
        <v>0</v>
      </c>
      <c r="E19" s="118">
        <v>36871069.520000003</v>
      </c>
    </row>
    <row r="20" spans="1:5" ht="20">
      <c r="A20" s="116" t="s">
        <v>138</v>
      </c>
      <c r="B20" s="117">
        <v>0.02</v>
      </c>
      <c r="C20" s="117">
        <v>218309385.56</v>
      </c>
      <c r="D20" s="117">
        <v>218309385.31</v>
      </c>
      <c r="E20" s="118">
        <v>0.27</v>
      </c>
    </row>
    <row r="21" spans="1:5">
      <c r="A21" s="116" t="s">
        <v>139</v>
      </c>
      <c r="B21" s="117">
        <v>131653086.78</v>
      </c>
      <c r="C21" s="117">
        <v>159109.04</v>
      </c>
      <c r="D21" s="117">
        <v>11813081.630000001</v>
      </c>
      <c r="E21" s="118">
        <v>119999114.19</v>
      </c>
    </row>
    <row r="22" spans="1:5" ht="20">
      <c r="A22" s="116" t="s">
        <v>140</v>
      </c>
      <c r="B22" s="117">
        <v>271514748.63</v>
      </c>
      <c r="C22" s="117">
        <v>144959693.05000001</v>
      </c>
      <c r="D22" s="117">
        <v>140402710.33000001</v>
      </c>
      <c r="E22" s="118">
        <v>276071731.35000002</v>
      </c>
    </row>
    <row r="23" spans="1:5" ht="20">
      <c r="A23" s="116" t="s">
        <v>738</v>
      </c>
      <c r="B23" s="117">
        <v>149647271.24000001</v>
      </c>
      <c r="C23" s="117">
        <v>24752.73</v>
      </c>
      <c r="D23" s="117">
        <v>0.25</v>
      </c>
      <c r="E23" s="118">
        <v>149672023.72</v>
      </c>
    </row>
    <row r="24" spans="1:5">
      <c r="A24" s="116" t="s">
        <v>141</v>
      </c>
      <c r="B24" s="117">
        <v>151882.26999999999</v>
      </c>
      <c r="C24" s="117">
        <v>0.2</v>
      </c>
      <c r="D24" s="117">
        <v>0</v>
      </c>
      <c r="E24" s="118">
        <v>151882.47</v>
      </c>
    </row>
    <row r="25" spans="1:5">
      <c r="A25" s="116" t="s">
        <v>142</v>
      </c>
      <c r="B25" s="117">
        <v>388234.87</v>
      </c>
      <c r="C25" s="117">
        <v>1684293.98</v>
      </c>
      <c r="D25" s="117">
        <v>1518758.72</v>
      </c>
      <c r="E25" s="118">
        <v>553770.13</v>
      </c>
    </row>
    <row r="26" spans="1:5">
      <c r="A26" s="116" t="s">
        <v>143</v>
      </c>
      <c r="B26" s="117">
        <v>9118828.3200000003</v>
      </c>
      <c r="C26" s="117">
        <v>140000</v>
      </c>
      <c r="D26" s="117">
        <v>1585768.76</v>
      </c>
      <c r="E26" s="118">
        <v>7673059.5599999996</v>
      </c>
    </row>
    <row r="27" spans="1:5">
      <c r="A27" s="116" t="s">
        <v>144</v>
      </c>
      <c r="B27" s="117">
        <v>940151.33</v>
      </c>
      <c r="C27" s="117">
        <v>0</v>
      </c>
      <c r="D27" s="117">
        <v>0</v>
      </c>
      <c r="E27" s="118">
        <v>940151.33</v>
      </c>
    </row>
    <row r="28" spans="1:5">
      <c r="A28" s="116" t="s">
        <v>893</v>
      </c>
      <c r="B28" s="117">
        <v>0</v>
      </c>
      <c r="C28" s="117">
        <v>0.35</v>
      </c>
      <c r="D28" s="117">
        <v>0</v>
      </c>
      <c r="E28" s="118">
        <v>0.35</v>
      </c>
    </row>
    <row r="29" spans="1:5">
      <c r="A29" s="116" t="s">
        <v>145</v>
      </c>
      <c r="B29" s="117">
        <v>59525001.990000002</v>
      </c>
      <c r="C29" s="117">
        <v>4786.8500000000004</v>
      </c>
      <c r="D29" s="117">
        <v>612185.98</v>
      </c>
      <c r="E29" s="118">
        <v>58917602.859999999</v>
      </c>
    </row>
    <row r="30" spans="1:5">
      <c r="A30" s="116" t="s">
        <v>146</v>
      </c>
      <c r="B30" s="117">
        <v>7228936.3499999996</v>
      </c>
      <c r="C30" s="117">
        <v>2140921.7799999998</v>
      </c>
      <c r="D30" s="117">
        <v>866141.51</v>
      </c>
      <c r="E30" s="118">
        <v>8503716.6199999992</v>
      </c>
    </row>
    <row r="31" spans="1:5" ht="20">
      <c r="A31" s="116" t="s">
        <v>147</v>
      </c>
      <c r="B31" s="117">
        <v>662246279.86000001</v>
      </c>
      <c r="C31" s="117">
        <v>1496590279.79</v>
      </c>
      <c r="D31" s="117">
        <v>353608029.44</v>
      </c>
      <c r="E31" s="118">
        <v>1805228530.21</v>
      </c>
    </row>
    <row r="32" spans="1:5">
      <c r="A32" s="116" t="s">
        <v>148</v>
      </c>
      <c r="B32" s="117">
        <v>1100000000</v>
      </c>
      <c r="C32" s="117">
        <v>0</v>
      </c>
      <c r="D32" s="117">
        <v>0</v>
      </c>
      <c r="E32" s="118">
        <v>1100000000</v>
      </c>
    </row>
    <row r="33" spans="1:5">
      <c r="A33" s="116" t="s">
        <v>149</v>
      </c>
      <c r="B33" s="117">
        <v>593429524.62</v>
      </c>
      <c r="C33" s="117">
        <v>24482834.899999999</v>
      </c>
      <c r="D33" s="117">
        <v>26458523.050000001</v>
      </c>
      <c r="E33" s="118">
        <v>591453836.47000003</v>
      </c>
    </row>
    <row r="34" spans="1:5" ht="20">
      <c r="A34" s="116" t="s">
        <v>150</v>
      </c>
      <c r="B34" s="117">
        <v>9309011.5399999991</v>
      </c>
      <c r="C34" s="117">
        <v>18376376.350000001</v>
      </c>
      <c r="D34" s="117">
        <v>17322753.140000001</v>
      </c>
      <c r="E34" s="118">
        <v>10362634.75</v>
      </c>
    </row>
    <row r="35" spans="1:5">
      <c r="A35" s="116" t="s">
        <v>151</v>
      </c>
      <c r="B35" s="117">
        <v>56899033.289999999</v>
      </c>
      <c r="C35" s="117">
        <v>1939536.4</v>
      </c>
      <c r="D35" s="117">
        <v>7696304.0499999998</v>
      </c>
      <c r="E35" s="118">
        <v>51142265.640000001</v>
      </c>
    </row>
    <row r="36" spans="1:5" ht="20">
      <c r="A36" s="116" t="s">
        <v>152</v>
      </c>
      <c r="B36" s="117">
        <v>816050649.01999998</v>
      </c>
      <c r="C36" s="117">
        <v>50977388</v>
      </c>
      <c r="D36" s="117">
        <v>162392021</v>
      </c>
      <c r="E36" s="118">
        <v>704636016.01999998</v>
      </c>
    </row>
    <row r="37" spans="1:5">
      <c r="A37" s="116" t="s">
        <v>898</v>
      </c>
      <c r="B37" s="117">
        <v>0</v>
      </c>
      <c r="C37" s="117">
        <v>15000000</v>
      </c>
      <c r="D37" s="117">
        <v>1906986.39</v>
      </c>
      <c r="E37" s="118">
        <v>13093013.609999999</v>
      </c>
    </row>
    <row r="38" spans="1:5">
      <c r="A38" s="116" t="s">
        <v>718</v>
      </c>
      <c r="B38" s="117">
        <v>0.16</v>
      </c>
      <c r="C38" s="117">
        <v>0</v>
      </c>
      <c r="D38" s="117">
        <v>0</v>
      </c>
      <c r="E38" s="118">
        <v>0.16</v>
      </c>
    </row>
    <row r="39" spans="1:5" ht="20">
      <c r="A39" s="116" t="s">
        <v>155</v>
      </c>
      <c r="B39" s="117">
        <v>764663.74</v>
      </c>
      <c r="C39" s="117">
        <v>0</v>
      </c>
      <c r="D39" s="117">
        <v>0</v>
      </c>
      <c r="E39" s="118">
        <v>764663.74</v>
      </c>
    </row>
    <row r="40" spans="1:5">
      <c r="A40" s="116" t="s">
        <v>156</v>
      </c>
      <c r="B40" s="117">
        <v>52965250.68</v>
      </c>
      <c r="C40" s="117">
        <v>147330816.49000001</v>
      </c>
      <c r="D40" s="117">
        <v>99932634.5</v>
      </c>
      <c r="E40" s="118">
        <v>100363432.67</v>
      </c>
    </row>
    <row r="41" spans="1:5">
      <c r="A41" s="116" t="s">
        <v>157</v>
      </c>
      <c r="B41" s="117">
        <v>33571980.609999999</v>
      </c>
      <c r="C41" s="117">
        <v>8847.33</v>
      </c>
      <c r="D41" s="117">
        <v>18718886.800000001</v>
      </c>
      <c r="E41" s="118">
        <v>14861941.140000001</v>
      </c>
    </row>
    <row r="42" spans="1:5">
      <c r="A42" s="116" t="s">
        <v>158</v>
      </c>
      <c r="B42" s="117">
        <v>649429.49</v>
      </c>
      <c r="C42" s="117">
        <v>1879673.04</v>
      </c>
      <c r="D42" s="117">
        <v>1710323.09</v>
      </c>
      <c r="E42" s="118">
        <v>818779.44</v>
      </c>
    </row>
    <row r="43" spans="1:5">
      <c r="A43" s="116" t="s">
        <v>159</v>
      </c>
      <c r="B43" s="117">
        <v>46749875.18</v>
      </c>
      <c r="C43" s="117">
        <v>718699.96</v>
      </c>
      <c r="D43" s="117">
        <v>12084193.380000001</v>
      </c>
      <c r="E43" s="118">
        <v>35384381.759999998</v>
      </c>
    </row>
    <row r="44" spans="1:5">
      <c r="A44" s="116" t="s">
        <v>160</v>
      </c>
      <c r="B44" s="117">
        <v>5753211635.3100004</v>
      </c>
      <c r="C44" s="117">
        <v>7646058223.5</v>
      </c>
      <c r="D44" s="117">
        <v>6624661738.71</v>
      </c>
      <c r="E44" s="118">
        <v>6774608120.1000004</v>
      </c>
    </row>
    <row r="45" spans="1:5" ht="20">
      <c r="A45" s="116" t="s">
        <v>161</v>
      </c>
      <c r="B45" s="117">
        <v>1710019010.55</v>
      </c>
      <c r="C45" s="117">
        <v>177983898.62</v>
      </c>
      <c r="D45" s="117">
        <v>290912906.11000001</v>
      </c>
      <c r="E45" s="118">
        <v>1597090003.0599999</v>
      </c>
    </row>
    <row r="46" spans="1:5">
      <c r="A46" s="116" t="s">
        <v>162</v>
      </c>
      <c r="B46" s="117">
        <v>12648941.75</v>
      </c>
      <c r="C46" s="117">
        <v>0.16</v>
      </c>
      <c r="D46" s="117">
        <v>0</v>
      </c>
      <c r="E46" s="118">
        <v>12648941.91</v>
      </c>
    </row>
    <row r="47" spans="1:5">
      <c r="A47" s="116" t="s">
        <v>163</v>
      </c>
      <c r="B47" s="117">
        <v>968136.48</v>
      </c>
      <c r="C47" s="117">
        <v>211534.53</v>
      </c>
      <c r="D47" s="117">
        <v>0</v>
      </c>
      <c r="E47" s="118">
        <v>1179671.01</v>
      </c>
    </row>
    <row r="48" spans="1:5">
      <c r="A48" s="116" t="s">
        <v>164</v>
      </c>
      <c r="B48" s="117">
        <v>809173.32</v>
      </c>
      <c r="C48" s="117">
        <v>97168.12</v>
      </c>
      <c r="D48" s="117">
        <v>384254.31</v>
      </c>
      <c r="E48" s="118">
        <v>522087.13</v>
      </c>
    </row>
    <row r="49" spans="1:5" ht="20">
      <c r="A49" s="116" t="s">
        <v>166</v>
      </c>
      <c r="B49" s="117">
        <v>1586750573.97</v>
      </c>
      <c r="C49" s="117">
        <v>156432638.33000001</v>
      </c>
      <c r="D49" s="117">
        <v>29928008.059999999</v>
      </c>
      <c r="E49" s="118">
        <v>1713255204.24</v>
      </c>
    </row>
    <row r="50" spans="1:5" ht="20">
      <c r="A50" s="116" t="s">
        <v>167</v>
      </c>
      <c r="B50" s="117">
        <v>1229301348.1700001</v>
      </c>
      <c r="C50" s="117">
        <v>0</v>
      </c>
      <c r="D50" s="117">
        <v>0</v>
      </c>
      <c r="E50" s="118">
        <v>1229301348.1700001</v>
      </c>
    </row>
    <row r="51" spans="1:5" ht="20">
      <c r="A51" s="116" t="s">
        <v>168</v>
      </c>
      <c r="B51" s="117">
        <v>6515855.9500000002</v>
      </c>
      <c r="C51" s="117">
        <v>404474588.52999997</v>
      </c>
      <c r="D51" s="117">
        <v>369136689.29000002</v>
      </c>
      <c r="E51" s="118">
        <v>41853755.189999998</v>
      </c>
    </row>
    <row r="52" spans="1:5" ht="18.5" customHeight="1">
      <c r="A52" s="114" t="s">
        <v>123</v>
      </c>
      <c r="B52" s="108">
        <v>6913224674.8500004</v>
      </c>
      <c r="C52" s="108">
        <v>5432630245.8999996</v>
      </c>
      <c r="D52" s="108">
        <v>3146284092.2600002</v>
      </c>
      <c r="E52" s="115">
        <v>9199570828.4899998</v>
      </c>
    </row>
    <row r="53" spans="1:5">
      <c r="A53" s="116" t="s">
        <v>135</v>
      </c>
      <c r="B53" s="117">
        <v>668520</v>
      </c>
      <c r="C53" s="117">
        <v>0</v>
      </c>
      <c r="D53" s="117">
        <v>242647.28</v>
      </c>
      <c r="E53" s="118">
        <v>425872.72</v>
      </c>
    </row>
    <row r="54" spans="1:5">
      <c r="A54" s="116" t="s">
        <v>719</v>
      </c>
      <c r="B54" s="117">
        <v>188350.12</v>
      </c>
      <c r="C54" s="117">
        <v>14469.45</v>
      </c>
      <c r="D54" s="117">
        <v>15317.11</v>
      </c>
      <c r="E54" s="118">
        <v>187502.46</v>
      </c>
    </row>
    <row r="55" spans="1:5" ht="20">
      <c r="A55" s="116" t="s">
        <v>169</v>
      </c>
      <c r="B55" s="117">
        <v>0.01</v>
      </c>
      <c r="C55" s="117">
        <v>0</v>
      </c>
      <c r="D55" s="117">
        <v>0</v>
      </c>
      <c r="E55" s="118">
        <v>0.01</v>
      </c>
    </row>
    <row r="56" spans="1:5" ht="20">
      <c r="A56" s="116" t="s">
        <v>170</v>
      </c>
      <c r="B56" s="117">
        <v>1937360465.22</v>
      </c>
      <c r="C56" s="117">
        <v>3113939038.0599999</v>
      </c>
      <c r="D56" s="117">
        <v>2190619352.8299999</v>
      </c>
      <c r="E56" s="118">
        <v>2860680150.4499998</v>
      </c>
    </row>
    <row r="57" spans="1:5" ht="20">
      <c r="A57" s="116" t="s">
        <v>728</v>
      </c>
      <c r="B57" s="117">
        <v>1876975.13</v>
      </c>
      <c r="C57" s="117">
        <v>5730379.2699999996</v>
      </c>
      <c r="D57" s="117">
        <v>5542707.5099999998</v>
      </c>
      <c r="E57" s="118">
        <v>2064646.89</v>
      </c>
    </row>
    <row r="58" spans="1:5">
      <c r="A58" s="116" t="s">
        <v>734</v>
      </c>
      <c r="B58" s="117">
        <v>1943720.16</v>
      </c>
      <c r="C58" s="117">
        <v>6823237.71</v>
      </c>
      <c r="D58" s="117">
        <v>6240398.2199999997</v>
      </c>
      <c r="E58" s="118">
        <v>2526559.65</v>
      </c>
    </row>
    <row r="59" spans="1:5">
      <c r="A59" s="116" t="s">
        <v>153</v>
      </c>
      <c r="B59" s="117">
        <v>2550562978.6100001</v>
      </c>
      <c r="C59" s="117">
        <v>89374364.629999995</v>
      </c>
      <c r="D59" s="117">
        <v>237532394.65000001</v>
      </c>
      <c r="E59" s="118">
        <v>2402404948.5900002</v>
      </c>
    </row>
    <row r="60" spans="1:5">
      <c r="A60" s="116" t="s">
        <v>154</v>
      </c>
      <c r="B60" s="117">
        <v>2420623665.5999999</v>
      </c>
      <c r="C60" s="117">
        <v>2216748756.7800002</v>
      </c>
      <c r="D60" s="117">
        <v>706091274.65999997</v>
      </c>
      <c r="E60" s="118">
        <v>3931281147.7199998</v>
      </c>
    </row>
    <row r="61" spans="1:5" ht="19.5" customHeight="1">
      <c r="A61" s="114" t="s">
        <v>171</v>
      </c>
      <c r="B61" s="108">
        <v>15420868458.219999</v>
      </c>
      <c r="C61" s="108">
        <v>624921348056.25</v>
      </c>
      <c r="D61" s="108">
        <v>626546579286.15002</v>
      </c>
      <c r="E61" s="115">
        <v>13795637228.32</v>
      </c>
    </row>
    <row r="62" spans="1:5">
      <c r="A62" s="116" t="s">
        <v>172</v>
      </c>
      <c r="B62" s="117">
        <v>15321434289.950001</v>
      </c>
      <c r="C62" s="117">
        <v>624677334501.71997</v>
      </c>
      <c r="D62" s="117">
        <v>626294713089.66003</v>
      </c>
      <c r="E62" s="118">
        <v>13704055702.01</v>
      </c>
    </row>
    <row r="63" spans="1:5" ht="20">
      <c r="A63" s="116" t="s">
        <v>173</v>
      </c>
      <c r="B63" s="117">
        <v>99354900.019999996</v>
      </c>
      <c r="C63" s="117">
        <v>168345301.52000001</v>
      </c>
      <c r="D63" s="117">
        <v>234407260.50999999</v>
      </c>
      <c r="E63" s="118">
        <v>33292941.030000001</v>
      </c>
    </row>
    <row r="64" spans="1:5" ht="20">
      <c r="A64" s="116" t="s">
        <v>900</v>
      </c>
      <c r="B64" s="117">
        <v>0</v>
      </c>
      <c r="C64" s="117">
        <v>0.32</v>
      </c>
      <c r="D64" s="117">
        <v>0.32</v>
      </c>
      <c r="E64" s="118">
        <v>0</v>
      </c>
    </row>
    <row r="65" spans="1:5" ht="20">
      <c r="A65" s="116" t="s">
        <v>174</v>
      </c>
      <c r="B65" s="117">
        <v>79268.25</v>
      </c>
      <c r="C65" s="117">
        <v>75668252.689999998</v>
      </c>
      <c r="D65" s="117">
        <v>17458935.66</v>
      </c>
      <c r="E65" s="118">
        <v>58288585.280000001</v>
      </c>
    </row>
    <row r="66" spans="1:5" ht="22.5" customHeight="1">
      <c r="A66" s="114" t="s">
        <v>103</v>
      </c>
      <c r="B66" s="108">
        <v>986252014.65999997</v>
      </c>
      <c r="C66" s="108">
        <v>210953575.74000001</v>
      </c>
      <c r="D66" s="108">
        <v>197886812.71000001</v>
      </c>
      <c r="E66" s="115">
        <v>999318777.69000006</v>
      </c>
    </row>
    <row r="67" spans="1:5">
      <c r="A67" s="116" t="s">
        <v>135</v>
      </c>
      <c r="B67" s="117">
        <v>50000000</v>
      </c>
      <c r="C67" s="117">
        <v>0</v>
      </c>
      <c r="D67" s="117">
        <v>12250000</v>
      </c>
      <c r="E67" s="118">
        <v>37750000</v>
      </c>
    </row>
    <row r="68" spans="1:5">
      <c r="A68" s="116" t="s">
        <v>175</v>
      </c>
      <c r="B68" s="117">
        <v>5337420.46</v>
      </c>
      <c r="C68" s="117">
        <v>4044348.81</v>
      </c>
      <c r="D68" s="117">
        <v>3911220.96</v>
      </c>
      <c r="E68" s="118">
        <v>5470548.3099999996</v>
      </c>
    </row>
    <row r="69" spans="1:5">
      <c r="A69" s="116" t="s">
        <v>176</v>
      </c>
      <c r="B69" s="117">
        <v>2505000.27</v>
      </c>
      <c r="C69" s="117">
        <v>18855.810000000001</v>
      </c>
      <c r="D69" s="117">
        <v>5026.45</v>
      </c>
      <c r="E69" s="118">
        <v>2518829.63</v>
      </c>
    </row>
    <row r="70" spans="1:5">
      <c r="A70" s="116" t="s">
        <v>177</v>
      </c>
      <c r="B70" s="117">
        <v>238519613.28</v>
      </c>
      <c r="C70" s="117">
        <v>49306322.729999997</v>
      </c>
      <c r="D70" s="117">
        <v>50876976.799999997</v>
      </c>
      <c r="E70" s="118">
        <v>236948959.21000001</v>
      </c>
    </row>
    <row r="71" spans="1:5">
      <c r="A71" s="116" t="s">
        <v>178</v>
      </c>
      <c r="B71" s="117">
        <v>315131896.72000003</v>
      </c>
      <c r="C71" s="117">
        <v>29503342.969999999</v>
      </c>
      <c r="D71" s="117">
        <v>31991276.399999999</v>
      </c>
      <c r="E71" s="118">
        <v>312643963.29000002</v>
      </c>
    </row>
    <row r="72" spans="1:5">
      <c r="A72" s="116" t="s">
        <v>179</v>
      </c>
      <c r="B72" s="117">
        <v>90578118.859999999</v>
      </c>
      <c r="C72" s="117">
        <v>14978763.119999999</v>
      </c>
      <c r="D72" s="117">
        <v>17778240.16</v>
      </c>
      <c r="E72" s="118">
        <v>87778641.819999993</v>
      </c>
    </row>
    <row r="73" spans="1:5">
      <c r="A73" s="116" t="s">
        <v>180</v>
      </c>
      <c r="B73" s="117">
        <v>2406881.59</v>
      </c>
      <c r="C73" s="117">
        <v>0.33</v>
      </c>
      <c r="D73" s="117">
        <v>333153.68</v>
      </c>
      <c r="E73" s="118">
        <v>2073728.24</v>
      </c>
    </row>
    <row r="74" spans="1:5">
      <c r="A74" s="116" t="s">
        <v>921</v>
      </c>
      <c r="B74" s="117">
        <v>0</v>
      </c>
      <c r="C74" s="117">
        <v>75100000</v>
      </c>
      <c r="D74" s="117">
        <v>0</v>
      </c>
      <c r="E74" s="118">
        <v>75100000</v>
      </c>
    </row>
    <row r="75" spans="1:5">
      <c r="A75" s="116" t="s">
        <v>718</v>
      </c>
      <c r="B75" s="117">
        <v>123158216</v>
      </c>
      <c r="C75" s="117">
        <v>2400.13</v>
      </c>
      <c r="D75" s="117">
        <v>6519064.7999999998</v>
      </c>
      <c r="E75" s="118">
        <v>116641551.33</v>
      </c>
    </row>
    <row r="76" spans="1:5">
      <c r="A76" s="116" t="s">
        <v>154</v>
      </c>
      <c r="B76" s="117">
        <v>1626518.16</v>
      </c>
      <c r="C76" s="117">
        <v>0.31</v>
      </c>
      <c r="D76" s="117">
        <v>0</v>
      </c>
      <c r="E76" s="118">
        <v>1626518.47</v>
      </c>
    </row>
    <row r="77" spans="1:5">
      <c r="A77" s="116" t="s">
        <v>181</v>
      </c>
      <c r="B77" s="117">
        <v>77017555.549999997</v>
      </c>
      <c r="C77" s="117">
        <v>0</v>
      </c>
      <c r="D77" s="117">
        <v>35987992.719999999</v>
      </c>
      <c r="E77" s="118">
        <v>41029562.829999998</v>
      </c>
    </row>
    <row r="78" spans="1:5">
      <c r="A78" s="116" t="s">
        <v>182</v>
      </c>
      <c r="B78" s="117">
        <v>44450270.149999999</v>
      </c>
      <c r="C78" s="117">
        <v>26497589.670000002</v>
      </c>
      <c r="D78" s="117">
        <v>21620545.219999999</v>
      </c>
      <c r="E78" s="118">
        <v>49327314.600000001</v>
      </c>
    </row>
    <row r="79" spans="1:5">
      <c r="A79" s="116" t="s">
        <v>163</v>
      </c>
      <c r="B79" s="117">
        <v>35520523.619999997</v>
      </c>
      <c r="C79" s="117">
        <v>11501951.859999999</v>
      </c>
      <c r="D79" s="117">
        <v>16613315.52</v>
      </c>
      <c r="E79" s="118">
        <v>30409159.960000001</v>
      </c>
    </row>
    <row r="80" spans="1:5" ht="21">
      <c r="A80" s="114" t="s">
        <v>126</v>
      </c>
      <c r="B80" s="108">
        <v>16066730615.35</v>
      </c>
      <c r="C80" s="108">
        <v>214849730443.64999</v>
      </c>
      <c r="D80" s="108">
        <v>198148007029.57999</v>
      </c>
      <c r="E80" s="115">
        <v>32768454029.419998</v>
      </c>
    </row>
    <row r="81" spans="1:5">
      <c r="A81" s="116" t="s">
        <v>183</v>
      </c>
      <c r="B81" s="117">
        <v>5295866.8</v>
      </c>
      <c r="C81" s="117">
        <v>62.34</v>
      </c>
      <c r="D81" s="117">
        <v>2471938.4300000002</v>
      </c>
      <c r="E81" s="118">
        <v>2823990.71</v>
      </c>
    </row>
    <row r="82" spans="1:5">
      <c r="A82" s="116" t="s">
        <v>184</v>
      </c>
      <c r="B82" s="117">
        <v>709669602.77999997</v>
      </c>
      <c r="C82" s="117">
        <v>4050581702.3099999</v>
      </c>
      <c r="D82" s="117">
        <v>3954127369.1900001</v>
      </c>
      <c r="E82" s="118">
        <v>806123935.89999998</v>
      </c>
    </row>
    <row r="83" spans="1:5" ht="20.5" customHeight="1">
      <c r="A83" s="116" t="s">
        <v>185</v>
      </c>
      <c r="B83" s="117">
        <v>15262833972.969999</v>
      </c>
      <c r="C83" s="117">
        <v>209383722863.14001</v>
      </c>
      <c r="D83" s="117">
        <v>192710407721.95999</v>
      </c>
      <c r="E83" s="118">
        <v>31936149114.150002</v>
      </c>
    </row>
    <row r="84" spans="1:5" ht="20" customHeight="1">
      <c r="A84" s="116" t="s">
        <v>186</v>
      </c>
      <c r="B84" s="117">
        <v>88931172.799999997</v>
      </c>
      <c r="C84" s="117">
        <v>1415425815.8599999</v>
      </c>
      <c r="D84" s="117">
        <v>1481000000</v>
      </c>
      <c r="E84" s="118">
        <v>23356988.66</v>
      </c>
    </row>
    <row r="85" spans="1:5" ht="18.5" customHeight="1">
      <c r="A85" s="114" t="s">
        <v>187</v>
      </c>
      <c r="B85" s="108">
        <v>2298532361.2399998</v>
      </c>
      <c r="C85" s="108">
        <v>612250884.25999999</v>
      </c>
      <c r="D85" s="108">
        <v>552383371.75999999</v>
      </c>
      <c r="E85" s="115">
        <v>2358399873.7399998</v>
      </c>
    </row>
    <row r="86" spans="1:5">
      <c r="A86" s="116" t="s">
        <v>188</v>
      </c>
      <c r="B86" s="117">
        <v>6889990.9900000002</v>
      </c>
      <c r="C86" s="117">
        <v>1009874.77</v>
      </c>
      <c r="D86" s="117">
        <v>2967987.98</v>
      </c>
      <c r="E86" s="118">
        <v>4931877.78</v>
      </c>
    </row>
    <row r="87" spans="1:5">
      <c r="A87" s="116" t="s">
        <v>189</v>
      </c>
      <c r="B87" s="117">
        <v>1142067.68</v>
      </c>
      <c r="C87" s="117">
        <v>0.32</v>
      </c>
      <c r="D87" s="117">
        <v>7495.68</v>
      </c>
      <c r="E87" s="118">
        <v>1134572.32</v>
      </c>
    </row>
    <row r="88" spans="1:5">
      <c r="A88" s="116" t="s">
        <v>234</v>
      </c>
      <c r="B88" s="117">
        <v>16116948.27</v>
      </c>
      <c r="C88" s="117">
        <v>25051548</v>
      </c>
      <c r="D88" s="117">
        <v>22113141.399999999</v>
      </c>
      <c r="E88" s="118">
        <v>19055354.870000001</v>
      </c>
    </row>
    <row r="89" spans="1:5">
      <c r="A89" s="116" t="s">
        <v>190</v>
      </c>
      <c r="B89" s="117">
        <v>45848894.359999999</v>
      </c>
      <c r="C89" s="117">
        <v>2707205.88</v>
      </c>
      <c r="D89" s="117">
        <v>9039064.2899999991</v>
      </c>
      <c r="E89" s="118">
        <v>39517035.950000003</v>
      </c>
    </row>
    <row r="90" spans="1:5">
      <c r="A90" s="116" t="s">
        <v>191</v>
      </c>
      <c r="B90" s="117">
        <v>724480.5</v>
      </c>
      <c r="C90" s="117">
        <v>0</v>
      </c>
      <c r="D90" s="117">
        <v>137400.43</v>
      </c>
      <c r="E90" s="118">
        <v>587080.06999999995</v>
      </c>
    </row>
    <row r="91" spans="1:5" ht="20">
      <c r="A91" s="116" t="s">
        <v>240</v>
      </c>
      <c r="B91" s="117">
        <v>13613020.24</v>
      </c>
      <c r="C91" s="117">
        <v>7028.99</v>
      </c>
      <c r="D91" s="117">
        <v>4124830.94</v>
      </c>
      <c r="E91" s="118">
        <v>9495218.2899999991</v>
      </c>
    </row>
    <row r="92" spans="1:5">
      <c r="A92" s="116" t="s">
        <v>192</v>
      </c>
      <c r="B92" s="117">
        <v>118.79</v>
      </c>
      <c r="C92" s="117">
        <v>0.16</v>
      </c>
      <c r="D92" s="117">
        <v>0</v>
      </c>
      <c r="E92" s="118">
        <v>118.95</v>
      </c>
    </row>
    <row r="93" spans="1:5">
      <c r="A93" s="116" t="s">
        <v>193</v>
      </c>
      <c r="B93" s="117">
        <v>51179.28</v>
      </c>
      <c r="C93" s="117">
        <v>0</v>
      </c>
      <c r="D93" s="117">
        <v>0</v>
      </c>
      <c r="E93" s="118">
        <v>51179.28</v>
      </c>
    </row>
    <row r="94" spans="1:5">
      <c r="A94" s="116" t="s">
        <v>194</v>
      </c>
      <c r="B94" s="117">
        <v>1982253.81</v>
      </c>
      <c r="C94" s="117">
        <v>1465308.05</v>
      </c>
      <c r="D94" s="117">
        <v>2057175.11</v>
      </c>
      <c r="E94" s="118">
        <v>1390386.75</v>
      </c>
    </row>
    <row r="95" spans="1:5">
      <c r="A95" s="116" t="s">
        <v>195</v>
      </c>
      <c r="B95" s="117">
        <v>5156274.76</v>
      </c>
      <c r="C95" s="117">
        <v>9096508.3000000007</v>
      </c>
      <c r="D95" s="117">
        <v>8591930.4499999993</v>
      </c>
      <c r="E95" s="118">
        <v>5660852.6100000003</v>
      </c>
    </row>
    <row r="96" spans="1:5">
      <c r="A96" s="116" t="s">
        <v>196</v>
      </c>
      <c r="B96" s="117">
        <v>2803930.41</v>
      </c>
      <c r="C96" s="117">
        <v>252183.07</v>
      </c>
      <c r="D96" s="117">
        <v>191473.86</v>
      </c>
      <c r="E96" s="118">
        <v>2864639.62</v>
      </c>
    </row>
    <row r="97" spans="1:5">
      <c r="A97" s="116" t="s">
        <v>197</v>
      </c>
      <c r="B97" s="117">
        <v>15726107.52</v>
      </c>
      <c r="C97" s="117">
        <v>1024666.85</v>
      </c>
      <c r="D97" s="117">
        <v>2438301.2599999998</v>
      </c>
      <c r="E97" s="118">
        <v>14312473.109999999</v>
      </c>
    </row>
    <row r="98" spans="1:5">
      <c r="A98" s="116" t="s">
        <v>198</v>
      </c>
      <c r="B98" s="117">
        <v>394373.45</v>
      </c>
      <c r="C98" s="117">
        <v>0.13</v>
      </c>
      <c r="D98" s="117">
        <v>0</v>
      </c>
      <c r="E98" s="118">
        <v>394373.58</v>
      </c>
    </row>
    <row r="99" spans="1:5">
      <c r="A99" s="116" t="s">
        <v>199</v>
      </c>
      <c r="B99" s="117">
        <v>15860.61</v>
      </c>
      <c r="C99" s="117">
        <v>361945.25</v>
      </c>
      <c r="D99" s="117">
        <v>250002.18</v>
      </c>
      <c r="E99" s="118">
        <v>127803.68</v>
      </c>
    </row>
    <row r="100" spans="1:5">
      <c r="A100" s="116" t="s">
        <v>200</v>
      </c>
      <c r="B100" s="117">
        <v>774.4</v>
      </c>
      <c r="C100" s="117">
        <v>0.37</v>
      </c>
      <c r="D100" s="117">
        <v>0</v>
      </c>
      <c r="E100" s="118">
        <v>774.77</v>
      </c>
    </row>
    <row r="101" spans="1:5">
      <c r="A101" s="116" t="s">
        <v>201</v>
      </c>
      <c r="B101" s="117">
        <v>13349.98</v>
      </c>
      <c r="C101" s="117">
        <v>0.2</v>
      </c>
      <c r="D101" s="117">
        <v>0</v>
      </c>
      <c r="E101" s="118">
        <v>13350.18</v>
      </c>
    </row>
    <row r="102" spans="1:5">
      <c r="A102" s="116" t="s">
        <v>202</v>
      </c>
      <c r="B102" s="117">
        <v>594826.47</v>
      </c>
      <c r="C102" s="117">
        <v>0</v>
      </c>
      <c r="D102" s="117">
        <v>65098.76</v>
      </c>
      <c r="E102" s="118">
        <v>529727.71</v>
      </c>
    </row>
    <row r="103" spans="1:5">
      <c r="A103" s="116" t="s">
        <v>203</v>
      </c>
      <c r="B103" s="117">
        <v>1892865.98</v>
      </c>
      <c r="C103" s="117">
        <v>0.23</v>
      </c>
      <c r="D103" s="117">
        <v>0</v>
      </c>
      <c r="E103" s="118">
        <v>1892866.21</v>
      </c>
    </row>
    <row r="104" spans="1:5" ht="20">
      <c r="A104" s="116" t="s">
        <v>241</v>
      </c>
      <c r="B104" s="117">
        <v>339490364.86000001</v>
      </c>
      <c r="C104" s="117">
        <v>231000952.59999999</v>
      </c>
      <c r="D104" s="117">
        <v>120009480.73999999</v>
      </c>
      <c r="E104" s="118">
        <v>450481836.72000003</v>
      </c>
    </row>
    <row r="105" spans="1:5">
      <c r="A105" s="116" t="s">
        <v>204</v>
      </c>
      <c r="B105" s="117">
        <v>3280479.61</v>
      </c>
      <c r="C105" s="117">
        <v>0</v>
      </c>
      <c r="D105" s="117">
        <v>1795343.2</v>
      </c>
      <c r="E105" s="118">
        <v>1485136.41</v>
      </c>
    </row>
    <row r="106" spans="1:5">
      <c r="A106" s="116" t="s">
        <v>205</v>
      </c>
      <c r="B106" s="117">
        <v>11574748.92</v>
      </c>
      <c r="C106" s="117">
        <v>3732935.16</v>
      </c>
      <c r="D106" s="117">
        <v>3881104.42</v>
      </c>
      <c r="E106" s="118">
        <v>11426579.66</v>
      </c>
    </row>
    <row r="107" spans="1:5">
      <c r="A107" s="116" t="s">
        <v>206</v>
      </c>
      <c r="B107" s="117">
        <v>950.42</v>
      </c>
      <c r="C107" s="117">
        <v>0</v>
      </c>
      <c r="D107" s="117">
        <v>0</v>
      </c>
      <c r="E107" s="118">
        <v>950.42</v>
      </c>
    </row>
    <row r="108" spans="1:5">
      <c r="A108" s="116" t="s">
        <v>207</v>
      </c>
      <c r="B108" s="117">
        <v>165951.87</v>
      </c>
      <c r="C108" s="117">
        <v>0.18</v>
      </c>
      <c r="D108" s="117">
        <v>75823.16</v>
      </c>
      <c r="E108" s="118">
        <v>90128.89</v>
      </c>
    </row>
    <row r="109" spans="1:5" ht="20">
      <c r="A109" s="116" t="s">
        <v>208</v>
      </c>
      <c r="B109" s="117">
        <v>2947.76</v>
      </c>
      <c r="C109" s="117">
        <v>4733318.16</v>
      </c>
      <c r="D109" s="117">
        <v>1429024.62</v>
      </c>
      <c r="E109" s="118">
        <v>3307241.3</v>
      </c>
    </row>
    <row r="110" spans="1:5">
      <c r="A110" s="116" t="s">
        <v>718</v>
      </c>
      <c r="B110" s="117">
        <v>629520</v>
      </c>
      <c r="C110" s="117">
        <v>0</v>
      </c>
      <c r="D110" s="117">
        <v>57883.19</v>
      </c>
      <c r="E110" s="118">
        <v>571636.81000000006</v>
      </c>
    </row>
    <row r="111" spans="1:5">
      <c r="A111" s="116" t="s">
        <v>154</v>
      </c>
      <c r="B111" s="117">
        <v>327139.81</v>
      </c>
      <c r="C111" s="117">
        <v>0</v>
      </c>
      <c r="D111" s="117">
        <v>0</v>
      </c>
      <c r="E111" s="118">
        <v>327139.81</v>
      </c>
    </row>
    <row r="112" spans="1:5">
      <c r="A112" s="116" t="s">
        <v>209</v>
      </c>
      <c r="B112" s="117">
        <v>34622392.32</v>
      </c>
      <c r="C112" s="117">
        <v>131541.72</v>
      </c>
      <c r="D112" s="117">
        <v>1377259.05</v>
      </c>
      <c r="E112" s="118">
        <v>33376674.989999998</v>
      </c>
    </row>
    <row r="113" spans="1:5" ht="19.5" customHeight="1">
      <c r="A113" s="116" t="s">
        <v>210</v>
      </c>
      <c r="B113" s="117">
        <v>1314.01</v>
      </c>
      <c r="C113" s="117">
        <v>0</v>
      </c>
      <c r="D113" s="117">
        <v>0</v>
      </c>
      <c r="E113" s="118">
        <v>1314.01</v>
      </c>
    </row>
    <row r="114" spans="1:5" ht="18" customHeight="1">
      <c r="A114" s="116" t="s">
        <v>163</v>
      </c>
      <c r="B114" s="117">
        <v>35512484.280000001</v>
      </c>
      <c r="C114" s="117">
        <v>9244654.6799999997</v>
      </c>
      <c r="D114" s="117">
        <v>21238902.960000001</v>
      </c>
      <c r="E114" s="118">
        <v>23518236</v>
      </c>
    </row>
    <row r="115" spans="1:5" ht="20">
      <c r="A115" s="116" t="s">
        <v>165</v>
      </c>
      <c r="B115" s="117">
        <v>1759956749.8800001</v>
      </c>
      <c r="C115" s="117">
        <v>322431211.19</v>
      </c>
      <c r="D115" s="117">
        <v>350534648.07999998</v>
      </c>
      <c r="E115" s="118">
        <v>1731853312.99</v>
      </c>
    </row>
    <row r="116" spans="1:5" ht="21.5" customHeight="1">
      <c r="A116" s="114" t="s">
        <v>127</v>
      </c>
      <c r="B116" s="108">
        <v>573377921.16999996</v>
      </c>
      <c r="C116" s="108">
        <v>290630286.62</v>
      </c>
      <c r="D116" s="108">
        <v>268856802.18000001</v>
      </c>
      <c r="E116" s="115">
        <v>595151405.61000001</v>
      </c>
    </row>
    <row r="117" spans="1:5">
      <c r="A117" s="116" t="s">
        <v>211</v>
      </c>
      <c r="B117" s="117">
        <v>2042.56</v>
      </c>
      <c r="C117" s="117">
        <v>0</v>
      </c>
      <c r="D117" s="117">
        <v>0</v>
      </c>
      <c r="E117" s="118">
        <v>2042.56</v>
      </c>
    </row>
    <row r="118" spans="1:5">
      <c r="A118" s="116" t="s">
        <v>212</v>
      </c>
      <c r="B118" s="117">
        <v>22859.79</v>
      </c>
      <c r="C118" s="117">
        <v>62871.38</v>
      </c>
      <c r="D118" s="117">
        <v>56711.14</v>
      </c>
      <c r="E118" s="118">
        <v>29020.03</v>
      </c>
    </row>
    <row r="119" spans="1:5" ht="20">
      <c r="A119" s="116" t="s">
        <v>213</v>
      </c>
      <c r="B119" s="117">
        <v>24662017.32</v>
      </c>
      <c r="C119" s="117">
        <v>40000000</v>
      </c>
      <c r="D119" s="117">
        <v>25954581.440000001</v>
      </c>
      <c r="E119" s="118">
        <v>38707435.880000003</v>
      </c>
    </row>
    <row r="120" spans="1:5" ht="20">
      <c r="A120" s="116" t="s">
        <v>214</v>
      </c>
      <c r="B120" s="117">
        <v>414399397.82999998</v>
      </c>
      <c r="C120" s="117">
        <v>248337957.90000001</v>
      </c>
      <c r="D120" s="117">
        <v>232655475.66999999</v>
      </c>
      <c r="E120" s="118">
        <v>430081880.06</v>
      </c>
    </row>
    <row r="121" spans="1:5">
      <c r="A121" s="116" t="s">
        <v>215</v>
      </c>
      <c r="B121" s="117">
        <v>134050539.01000001</v>
      </c>
      <c r="C121" s="117">
        <v>2229457.1</v>
      </c>
      <c r="D121" s="117">
        <v>10190033.93</v>
      </c>
      <c r="E121" s="118">
        <v>126089962.18000001</v>
      </c>
    </row>
    <row r="122" spans="1:5">
      <c r="A122" s="116" t="s">
        <v>216</v>
      </c>
      <c r="B122" s="117">
        <v>4076.08</v>
      </c>
      <c r="C122" s="117">
        <v>0.01</v>
      </c>
      <c r="D122" s="117">
        <v>0</v>
      </c>
      <c r="E122" s="118">
        <v>4076.09</v>
      </c>
    </row>
    <row r="123" spans="1:5">
      <c r="A123" s="119" t="s">
        <v>217</v>
      </c>
      <c r="B123" s="109">
        <v>236988.58</v>
      </c>
      <c r="C123" s="109">
        <v>0.23</v>
      </c>
      <c r="D123" s="109">
        <v>0</v>
      </c>
      <c r="E123" s="120">
        <v>236988.81</v>
      </c>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4"/>
  <sheetViews>
    <sheetView showGridLines="0" zoomScaleNormal="100" workbookViewId="0">
      <selection activeCell="H6" sqref="H6"/>
    </sheetView>
  </sheetViews>
  <sheetFormatPr defaultColWidth="9.1796875" defaultRowHeight="12.5"/>
  <cols>
    <col min="1" max="1" width="30" style="80" customWidth="1"/>
    <col min="2" max="5" width="16.7265625" style="80" customWidth="1"/>
    <col min="6" max="16384" width="9.1796875" style="80"/>
  </cols>
  <sheetData>
    <row r="1" spans="1:5">
      <c r="A1" s="91" t="s">
        <v>238</v>
      </c>
      <c r="B1" s="78"/>
      <c r="C1" s="78"/>
      <c r="D1" s="78"/>
      <c r="E1" s="78"/>
    </row>
    <row r="2" spans="1:5">
      <c r="A2"/>
      <c r="B2" s="78"/>
      <c r="C2" s="78"/>
      <c r="D2" s="78"/>
      <c r="E2" s="78"/>
    </row>
    <row r="3" spans="1:5">
      <c r="A3" s="78"/>
      <c r="B3" s="95" t="s">
        <v>925</v>
      </c>
      <c r="C3" s="78"/>
      <c r="D3" s="78"/>
      <c r="E3" s="78"/>
    </row>
    <row r="4" spans="1:5">
      <c r="A4" s="78"/>
      <c r="B4" s="78"/>
      <c r="C4" s="78"/>
      <c r="D4" s="78"/>
      <c r="E4" s="78"/>
    </row>
    <row r="5" spans="1:5" ht="18.5" customHeight="1">
      <c r="A5" s="195"/>
      <c r="B5" s="196" t="s">
        <v>880</v>
      </c>
      <c r="C5" s="196" t="s">
        <v>104</v>
      </c>
      <c r="D5" s="196" t="s">
        <v>105</v>
      </c>
      <c r="E5" s="197" t="s">
        <v>106</v>
      </c>
    </row>
    <row r="6" spans="1:5" ht="22.5" customHeight="1">
      <c r="A6" s="184" t="s">
        <v>62</v>
      </c>
      <c r="B6" s="189">
        <v>130538515909.15999</v>
      </c>
      <c r="C6" s="189">
        <v>403390482019.53998</v>
      </c>
      <c r="D6" s="189">
        <v>390044108676.35999</v>
      </c>
      <c r="E6" s="190">
        <v>143884889252.34</v>
      </c>
    </row>
    <row r="7" spans="1:5" ht="21.5" customHeight="1">
      <c r="A7" s="114" t="s">
        <v>119</v>
      </c>
      <c r="B7" s="108">
        <v>5400132531.5299997</v>
      </c>
      <c r="C7" s="108">
        <v>26447499514.200001</v>
      </c>
      <c r="D7" s="108">
        <v>26119366027.91</v>
      </c>
      <c r="E7" s="115">
        <v>5728266017.8199997</v>
      </c>
    </row>
    <row r="8" spans="1:5">
      <c r="A8" s="163" t="s">
        <v>741</v>
      </c>
      <c r="B8" s="164">
        <v>161559752.81</v>
      </c>
      <c r="C8" s="164">
        <v>107433672.77</v>
      </c>
      <c r="D8" s="164">
        <v>98963314.290000007</v>
      </c>
      <c r="E8" s="165">
        <v>170030111.28999999</v>
      </c>
    </row>
    <row r="9" spans="1:5">
      <c r="A9" s="163" t="s">
        <v>742</v>
      </c>
      <c r="B9" s="164">
        <v>816523813.66999996</v>
      </c>
      <c r="C9" s="164">
        <v>314097597.06999999</v>
      </c>
      <c r="D9" s="164">
        <v>219636227.63999999</v>
      </c>
      <c r="E9" s="165">
        <v>910985183.10000002</v>
      </c>
    </row>
    <row r="10" spans="1:5" ht="20">
      <c r="A10" s="163" t="s">
        <v>743</v>
      </c>
      <c r="B10" s="164">
        <v>43314448.890000001</v>
      </c>
      <c r="C10" s="164">
        <v>13384350.359999999</v>
      </c>
      <c r="D10" s="164">
        <v>3441791.89</v>
      </c>
      <c r="E10" s="165">
        <v>53257007.359999999</v>
      </c>
    </row>
    <row r="11" spans="1:5">
      <c r="A11" s="163" t="s">
        <v>744</v>
      </c>
      <c r="B11" s="164">
        <v>376136410.25999999</v>
      </c>
      <c r="C11" s="164">
        <v>61679118.170000002</v>
      </c>
      <c r="D11" s="164">
        <v>61894220.950000003</v>
      </c>
      <c r="E11" s="165">
        <v>375921307.48000002</v>
      </c>
    </row>
    <row r="12" spans="1:5">
      <c r="A12" s="163" t="s">
        <v>745</v>
      </c>
      <c r="B12" s="164">
        <v>554033344.82000005</v>
      </c>
      <c r="C12" s="164">
        <v>20045805.84</v>
      </c>
      <c r="D12" s="164">
        <v>38560896.079999998</v>
      </c>
      <c r="E12" s="165">
        <v>535518254.57999998</v>
      </c>
    </row>
    <row r="13" spans="1:5">
      <c r="A13" s="163" t="s">
        <v>746</v>
      </c>
      <c r="B13" s="164">
        <v>1247747187.27</v>
      </c>
      <c r="C13" s="164">
        <v>1152932.73</v>
      </c>
      <c r="D13" s="164">
        <v>1247549.42</v>
      </c>
      <c r="E13" s="165">
        <v>1247652570.5799999</v>
      </c>
    </row>
    <row r="14" spans="1:5" ht="20">
      <c r="A14" s="163" t="s">
        <v>747</v>
      </c>
      <c r="B14" s="164">
        <v>150004450.53999999</v>
      </c>
      <c r="C14" s="164">
        <v>23967465022.709999</v>
      </c>
      <c r="D14" s="164">
        <v>24028896966.240002</v>
      </c>
      <c r="E14" s="165">
        <v>88572507.010000005</v>
      </c>
    </row>
    <row r="15" spans="1:5" ht="20">
      <c r="A15" s="163" t="s">
        <v>748</v>
      </c>
      <c r="B15" s="164">
        <v>2050813123.27</v>
      </c>
      <c r="C15" s="164">
        <v>1962241014.55</v>
      </c>
      <c r="D15" s="164">
        <v>1666725061.4000001</v>
      </c>
      <c r="E15" s="165">
        <v>2346329076.4200001</v>
      </c>
    </row>
    <row r="16" spans="1:5" ht="20" customHeight="1">
      <c r="A16" s="114" t="s">
        <v>749</v>
      </c>
      <c r="B16" s="108">
        <v>5009426099.7700005</v>
      </c>
      <c r="C16" s="108">
        <v>1815004482.9400001</v>
      </c>
      <c r="D16" s="108">
        <v>4406407251.2200003</v>
      </c>
      <c r="E16" s="115">
        <v>2418023331.4899998</v>
      </c>
    </row>
    <row r="17" spans="1:5" ht="20.5" customHeight="1">
      <c r="A17" s="163" t="s">
        <v>750</v>
      </c>
      <c r="B17" s="164">
        <v>5009426099.7700005</v>
      </c>
      <c r="C17" s="164">
        <v>1815004482.9400001</v>
      </c>
      <c r="D17" s="164">
        <v>4406407251.2200003</v>
      </c>
      <c r="E17" s="165">
        <v>2418023331.4899998</v>
      </c>
    </row>
    <row r="18" spans="1:5" ht="21" customHeight="1">
      <c r="A18" s="114" t="s">
        <v>120</v>
      </c>
      <c r="B18" s="108">
        <v>1760171969.9100001</v>
      </c>
      <c r="C18" s="108">
        <v>684919197.17999995</v>
      </c>
      <c r="D18" s="108">
        <v>844834701.40999997</v>
      </c>
      <c r="E18" s="115">
        <v>1600256465.6800001</v>
      </c>
    </row>
    <row r="19" spans="1:5">
      <c r="A19" s="163" t="s">
        <v>751</v>
      </c>
      <c r="B19" s="164">
        <v>1268165.3799999999</v>
      </c>
      <c r="C19" s="164">
        <v>13695299.880000001</v>
      </c>
      <c r="D19" s="164">
        <v>14034146.380000001</v>
      </c>
      <c r="E19" s="165">
        <v>929318.88</v>
      </c>
    </row>
    <row r="20" spans="1:5">
      <c r="A20" s="163" t="s">
        <v>752</v>
      </c>
      <c r="B20" s="164">
        <v>8591569.0600000005</v>
      </c>
      <c r="C20" s="164">
        <v>3403900.97</v>
      </c>
      <c r="D20" s="164">
        <v>3146640.17</v>
      </c>
      <c r="E20" s="165">
        <v>8848829.8599999994</v>
      </c>
    </row>
    <row r="21" spans="1:5">
      <c r="A21" s="163" t="s">
        <v>753</v>
      </c>
      <c r="B21" s="164">
        <v>464351949.32999998</v>
      </c>
      <c r="C21" s="164">
        <v>94160797.670000002</v>
      </c>
      <c r="D21" s="164">
        <v>111235868.45999999</v>
      </c>
      <c r="E21" s="165">
        <v>447276878.54000002</v>
      </c>
    </row>
    <row r="22" spans="1:5">
      <c r="A22" s="163" t="s">
        <v>754</v>
      </c>
      <c r="B22" s="164">
        <v>32865926.079999998</v>
      </c>
      <c r="C22" s="164">
        <v>7201328.46</v>
      </c>
      <c r="D22" s="164">
        <v>5277154.13</v>
      </c>
      <c r="E22" s="165">
        <v>34790100.409999996</v>
      </c>
    </row>
    <row r="23" spans="1:5" ht="20">
      <c r="A23" s="163" t="s">
        <v>755</v>
      </c>
      <c r="B23" s="164">
        <v>118693909.45</v>
      </c>
      <c r="C23" s="164">
        <v>139520380.33000001</v>
      </c>
      <c r="D23" s="164">
        <v>109630962.75</v>
      </c>
      <c r="E23" s="165">
        <v>148583327.03</v>
      </c>
    </row>
    <row r="24" spans="1:5">
      <c r="A24" s="163" t="s">
        <v>756</v>
      </c>
      <c r="B24" s="164">
        <v>225385450.97999999</v>
      </c>
      <c r="C24" s="164">
        <v>33797163.840000004</v>
      </c>
      <c r="D24" s="164">
        <v>21586504.690000001</v>
      </c>
      <c r="E24" s="165">
        <v>237596110.13</v>
      </c>
    </row>
    <row r="25" spans="1:5">
      <c r="A25" s="163" t="s">
        <v>757</v>
      </c>
      <c r="B25" s="164">
        <v>188553659.84999999</v>
      </c>
      <c r="C25" s="164">
        <v>336938647.58999997</v>
      </c>
      <c r="D25" s="164">
        <v>257922895.16999999</v>
      </c>
      <c r="E25" s="165">
        <v>267569412.27000001</v>
      </c>
    </row>
    <row r="26" spans="1:5" ht="20">
      <c r="A26" s="163" t="s">
        <v>758</v>
      </c>
      <c r="B26" s="164">
        <v>720461339.77999997</v>
      </c>
      <c r="C26" s="164">
        <v>56201678.439999998</v>
      </c>
      <c r="D26" s="164">
        <v>322000529.66000003</v>
      </c>
      <c r="E26" s="165">
        <v>454662488.56</v>
      </c>
    </row>
    <row r="27" spans="1:5" ht="24" customHeight="1">
      <c r="A27" s="114" t="s">
        <v>121</v>
      </c>
      <c r="B27" s="108">
        <v>1362182302.73</v>
      </c>
      <c r="C27" s="108">
        <v>944449929.64999998</v>
      </c>
      <c r="D27" s="108">
        <v>660561329.26999998</v>
      </c>
      <c r="E27" s="115">
        <v>1646070903.1099999</v>
      </c>
    </row>
    <row r="28" spans="1:5">
      <c r="A28" s="163" t="s">
        <v>760</v>
      </c>
      <c r="B28" s="164">
        <v>702476939.82000005</v>
      </c>
      <c r="C28" s="164">
        <v>184710254.28999999</v>
      </c>
      <c r="D28" s="164">
        <v>78897885.989999995</v>
      </c>
      <c r="E28" s="165">
        <v>808289308.12</v>
      </c>
    </row>
    <row r="29" spans="1:5">
      <c r="A29" s="163" t="s">
        <v>761</v>
      </c>
      <c r="B29" s="164">
        <v>35283333.149999999</v>
      </c>
      <c r="C29" s="164">
        <v>9576329.7200000007</v>
      </c>
      <c r="D29" s="164">
        <v>32478536.43</v>
      </c>
      <c r="E29" s="165">
        <v>12381126.439999999</v>
      </c>
    </row>
    <row r="30" spans="1:5" ht="20">
      <c r="A30" s="163" t="s">
        <v>762</v>
      </c>
      <c r="B30" s="164">
        <v>19580338.219999999</v>
      </c>
      <c r="C30" s="164">
        <v>19868957.329999998</v>
      </c>
      <c r="D30" s="164">
        <v>19238218.359999999</v>
      </c>
      <c r="E30" s="165">
        <v>20211077.190000001</v>
      </c>
    </row>
    <row r="31" spans="1:5" ht="20">
      <c r="A31" s="163" t="s">
        <v>763</v>
      </c>
      <c r="B31" s="164">
        <v>604841691.53999996</v>
      </c>
      <c r="C31" s="164">
        <v>730294388.30999994</v>
      </c>
      <c r="D31" s="164">
        <v>529946688.49000001</v>
      </c>
      <c r="E31" s="165">
        <v>805189391.36000001</v>
      </c>
    </row>
    <row r="32" spans="1:5" ht="23" customHeight="1">
      <c r="A32" s="114" t="s">
        <v>122</v>
      </c>
      <c r="B32" s="108">
        <v>641923856.53999996</v>
      </c>
      <c r="C32" s="108">
        <v>326896669.50999999</v>
      </c>
      <c r="D32" s="108">
        <v>258108987.00999999</v>
      </c>
      <c r="E32" s="115">
        <v>710711539.03999996</v>
      </c>
    </row>
    <row r="33" spans="1:5" ht="20.5" customHeight="1">
      <c r="A33" s="163" t="s">
        <v>764</v>
      </c>
      <c r="B33" s="164">
        <v>136707927.5</v>
      </c>
      <c r="C33" s="164">
        <v>76304418.689999998</v>
      </c>
      <c r="D33" s="164">
        <v>62630115.240000002</v>
      </c>
      <c r="E33" s="165">
        <v>150382230.94999999</v>
      </c>
    </row>
    <row r="34" spans="1:5">
      <c r="A34" s="163" t="s">
        <v>765</v>
      </c>
      <c r="B34" s="164">
        <v>147404658.5</v>
      </c>
      <c r="C34" s="164">
        <v>43968361.909999996</v>
      </c>
      <c r="D34" s="164">
        <v>41161063.439999998</v>
      </c>
      <c r="E34" s="165">
        <v>150211956.97</v>
      </c>
    </row>
    <row r="35" spans="1:5" ht="20">
      <c r="A35" s="163" t="s">
        <v>766</v>
      </c>
      <c r="B35" s="164">
        <v>119644722.43000001</v>
      </c>
      <c r="C35" s="164">
        <v>73117954.870000005</v>
      </c>
      <c r="D35" s="164">
        <v>55592438.890000001</v>
      </c>
      <c r="E35" s="165">
        <v>137170238.41</v>
      </c>
    </row>
    <row r="36" spans="1:5" ht="20">
      <c r="A36" s="163" t="s">
        <v>767</v>
      </c>
      <c r="B36" s="164">
        <v>27152911.949999999</v>
      </c>
      <c r="C36" s="164">
        <v>7785597.6500000004</v>
      </c>
      <c r="D36" s="164">
        <v>6408222.5499999998</v>
      </c>
      <c r="E36" s="165">
        <v>28530287.050000001</v>
      </c>
    </row>
    <row r="37" spans="1:5" ht="20">
      <c r="A37" s="163" t="s">
        <v>768</v>
      </c>
      <c r="B37" s="164">
        <v>4044460.33</v>
      </c>
      <c r="C37" s="164">
        <v>2540991.21</v>
      </c>
      <c r="D37" s="164">
        <v>1471333.04</v>
      </c>
      <c r="E37" s="165">
        <v>5114118.5</v>
      </c>
    </row>
    <row r="38" spans="1:5" ht="20">
      <c r="A38" s="163" t="s">
        <v>769</v>
      </c>
      <c r="B38" s="164">
        <v>28203459.190000001</v>
      </c>
      <c r="C38" s="164">
        <v>24583470.170000002</v>
      </c>
      <c r="D38" s="164">
        <v>13863322.189999999</v>
      </c>
      <c r="E38" s="165">
        <v>38923607.170000002</v>
      </c>
    </row>
    <row r="39" spans="1:5" ht="20">
      <c r="A39" s="163" t="s">
        <v>770</v>
      </c>
      <c r="B39" s="164">
        <v>122020114.55</v>
      </c>
      <c r="C39" s="164">
        <v>62617739.859999999</v>
      </c>
      <c r="D39" s="164">
        <v>54155311.759999998</v>
      </c>
      <c r="E39" s="165">
        <v>130482542.65000001</v>
      </c>
    </row>
    <row r="40" spans="1:5" ht="20">
      <c r="A40" s="163" t="s">
        <v>771</v>
      </c>
      <c r="B40" s="164">
        <v>56745602.090000004</v>
      </c>
      <c r="C40" s="164">
        <v>35978135.149999999</v>
      </c>
      <c r="D40" s="164">
        <v>22827179.899999999</v>
      </c>
      <c r="E40" s="165">
        <v>69896557.340000004</v>
      </c>
    </row>
    <row r="41" spans="1:5" ht="20" customHeight="1">
      <c r="A41" s="114" t="s">
        <v>123</v>
      </c>
      <c r="B41" s="108">
        <v>1013578281.91</v>
      </c>
      <c r="C41" s="108">
        <v>4058685415.9000001</v>
      </c>
      <c r="D41" s="108">
        <v>4010974139.8099999</v>
      </c>
      <c r="E41" s="115">
        <v>1061289558</v>
      </c>
    </row>
    <row r="42" spans="1:5" ht="22" customHeight="1">
      <c r="A42" s="163" t="s">
        <v>772</v>
      </c>
      <c r="B42" s="164">
        <v>1013578281.91</v>
      </c>
      <c r="C42" s="164">
        <v>4058685415.9000001</v>
      </c>
      <c r="D42" s="164">
        <v>4010974139.8099999</v>
      </c>
      <c r="E42" s="165">
        <v>1061289558</v>
      </c>
    </row>
    <row r="43" spans="1:5" ht="21">
      <c r="A43" s="114" t="s">
        <v>124</v>
      </c>
      <c r="B43" s="108">
        <v>91730760.010000005</v>
      </c>
      <c r="C43" s="108">
        <v>54997217.979999997</v>
      </c>
      <c r="D43" s="108">
        <v>52852601.890000001</v>
      </c>
      <c r="E43" s="115">
        <v>93875376.099999994</v>
      </c>
    </row>
    <row r="44" spans="1:5">
      <c r="A44" s="163" t="s">
        <v>773</v>
      </c>
      <c r="B44" s="164">
        <v>11225087.41</v>
      </c>
      <c r="C44" s="164">
        <v>25891987.859999999</v>
      </c>
      <c r="D44" s="164">
        <v>21765730.600000001</v>
      </c>
      <c r="E44" s="165">
        <v>15351344.67</v>
      </c>
    </row>
    <row r="45" spans="1:5">
      <c r="A45" s="163" t="s">
        <v>774</v>
      </c>
      <c r="B45" s="164">
        <v>4592141.6100000003</v>
      </c>
      <c r="C45" s="164">
        <v>4175319.63</v>
      </c>
      <c r="D45" s="164">
        <v>4951269.5999999996</v>
      </c>
      <c r="E45" s="165">
        <v>3816191.64</v>
      </c>
    </row>
    <row r="46" spans="1:5">
      <c r="A46" s="163" t="s">
        <v>775</v>
      </c>
      <c r="B46" s="164">
        <v>9409037.6300000008</v>
      </c>
      <c r="C46" s="164">
        <v>1617147.18</v>
      </c>
      <c r="D46" s="164">
        <v>3382387.27</v>
      </c>
      <c r="E46" s="165">
        <v>7643797.54</v>
      </c>
    </row>
    <row r="47" spans="1:5">
      <c r="A47" s="163" t="s">
        <v>776</v>
      </c>
      <c r="B47" s="164">
        <v>1347550.66</v>
      </c>
      <c r="C47" s="164">
        <v>1980726.5</v>
      </c>
      <c r="D47" s="164">
        <v>1706640.94</v>
      </c>
      <c r="E47" s="165">
        <v>1621636.22</v>
      </c>
    </row>
    <row r="48" spans="1:5" ht="20">
      <c r="A48" s="163" t="s">
        <v>777</v>
      </c>
      <c r="B48" s="164">
        <v>276205.24</v>
      </c>
      <c r="C48" s="164">
        <v>770191.49</v>
      </c>
      <c r="D48" s="164">
        <v>636899.51</v>
      </c>
      <c r="E48" s="165">
        <v>409497.22</v>
      </c>
    </row>
    <row r="49" spans="1:5" ht="20">
      <c r="A49" s="163" t="s">
        <v>778</v>
      </c>
      <c r="B49" s="164">
        <v>30277079.359999999</v>
      </c>
      <c r="C49" s="164">
        <v>9362103.6500000004</v>
      </c>
      <c r="D49" s="164">
        <v>11037793.42</v>
      </c>
      <c r="E49" s="165">
        <v>28601389.59</v>
      </c>
    </row>
    <row r="50" spans="1:5">
      <c r="A50" s="163" t="s">
        <v>779</v>
      </c>
      <c r="B50" s="164">
        <v>34603658.100000001</v>
      </c>
      <c r="C50" s="164">
        <v>11199741.67</v>
      </c>
      <c r="D50" s="164">
        <v>9371880.5500000007</v>
      </c>
      <c r="E50" s="165">
        <v>36431519.219999999</v>
      </c>
    </row>
    <row r="51" spans="1:5" ht="20" customHeight="1">
      <c r="A51" s="114" t="s">
        <v>125</v>
      </c>
      <c r="B51" s="108">
        <v>4013946210.27</v>
      </c>
      <c r="C51" s="108">
        <v>3565019896.0100002</v>
      </c>
      <c r="D51" s="108">
        <v>3078675033.96</v>
      </c>
      <c r="E51" s="115">
        <v>4500291072.3199997</v>
      </c>
    </row>
    <row r="52" spans="1:5" ht="22.5" customHeight="1">
      <c r="A52" s="163" t="s">
        <v>780</v>
      </c>
      <c r="B52" s="164">
        <v>36936538.329999998</v>
      </c>
      <c r="C52" s="164">
        <v>89827303.489999995</v>
      </c>
      <c r="D52" s="164">
        <v>50478367.340000004</v>
      </c>
      <c r="E52" s="165">
        <v>76285474.480000004</v>
      </c>
    </row>
    <row r="53" spans="1:5">
      <c r="A53" s="163" t="s">
        <v>781</v>
      </c>
      <c r="B53" s="164">
        <v>91274633.870000005</v>
      </c>
      <c r="C53" s="164">
        <v>190753575.19</v>
      </c>
      <c r="D53" s="164">
        <v>56972333.979999997</v>
      </c>
      <c r="E53" s="165">
        <v>225055875.08000001</v>
      </c>
    </row>
    <row r="54" spans="1:5">
      <c r="A54" s="163" t="s">
        <v>782</v>
      </c>
      <c r="B54" s="164">
        <v>26068035.18</v>
      </c>
      <c r="C54" s="164">
        <v>153310498.22</v>
      </c>
      <c r="D54" s="164">
        <v>108390118.28</v>
      </c>
      <c r="E54" s="165">
        <v>70988415.120000005</v>
      </c>
    </row>
    <row r="55" spans="1:5">
      <c r="A55" s="163" t="s">
        <v>783</v>
      </c>
      <c r="B55" s="164">
        <v>35417829.07</v>
      </c>
      <c r="C55" s="164">
        <v>19896286.57</v>
      </c>
      <c r="D55" s="164">
        <v>28564365.390000001</v>
      </c>
      <c r="E55" s="165">
        <v>26749750.25</v>
      </c>
    </row>
    <row r="56" spans="1:5">
      <c r="A56" s="163" t="s">
        <v>784</v>
      </c>
      <c r="B56" s="164">
        <v>8622605.5299999993</v>
      </c>
      <c r="C56" s="164">
        <v>64913243.869999997</v>
      </c>
      <c r="D56" s="164">
        <v>58608331.119999997</v>
      </c>
      <c r="E56" s="165">
        <v>14927518.279999999</v>
      </c>
    </row>
    <row r="57" spans="1:5">
      <c r="A57" s="163" t="s">
        <v>870</v>
      </c>
      <c r="B57" s="164">
        <v>429520931.43000001</v>
      </c>
      <c r="C57" s="164">
        <v>183696717.65000001</v>
      </c>
      <c r="D57" s="164">
        <v>208779136.19</v>
      </c>
      <c r="E57" s="165">
        <v>404438512.88999999</v>
      </c>
    </row>
    <row r="58" spans="1:5">
      <c r="A58" s="163" t="s">
        <v>785</v>
      </c>
      <c r="B58" s="164">
        <v>8602035.6999999993</v>
      </c>
      <c r="C58" s="164">
        <v>18608628.129999999</v>
      </c>
      <c r="D58" s="164">
        <v>16529791.32</v>
      </c>
      <c r="E58" s="165">
        <v>10680872.51</v>
      </c>
    </row>
    <row r="59" spans="1:5">
      <c r="A59" s="163" t="s">
        <v>786</v>
      </c>
      <c r="B59" s="164">
        <v>25500189.059999999</v>
      </c>
      <c r="C59" s="164">
        <v>33393385.989999998</v>
      </c>
      <c r="D59" s="164">
        <v>32253739.890000001</v>
      </c>
      <c r="E59" s="165">
        <v>26639835.16</v>
      </c>
    </row>
    <row r="60" spans="1:5">
      <c r="A60" s="163" t="s">
        <v>787</v>
      </c>
      <c r="B60" s="164">
        <v>85680958.909999996</v>
      </c>
      <c r="C60" s="164">
        <v>116299814.58</v>
      </c>
      <c r="D60" s="164">
        <v>92651287.599999994</v>
      </c>
      <c r="E60" s="165">
        <v>109329485.89</v>
      </c>
    </row>
    <row r="61" spans="1:5" ht="20">
      <c r="A61" s="163" t="s">
        <v>788</v>
      </c>
      <c r="B61" s="164">
        <v>29444060.77</v>
      </c>
      <c r="C61" s="164">
        <v>34757598.119999997</v>
      </c>
      <c r="D61" s="164">
        <v>26829616.140000001</v>
      </c>
      <c r="E61" s="165">
        <v>37372042.75</v>
      </c>
    </row>
    <row r="62" spans="1:5" ht="20">
      <c r="A62" s="163" t="s">
        <v>789</v>
      </c>
      <c r="B62" s="164">
        <v>4520584.43</v>
      </c>
      <c r="C62" s="164">
        <v>228989</v>
      </c>
      <c r="D62" s="164">
        <v>23818.22</v>
      </c>
      <c r="E62" s="165">
        <v>4725755.21</v>
      </c>
    </row>
    <row r="63" spans="1:5">
      <c r="A63" s="163" t="s">
        <v>790</v>
      </c>
      <c r="B63" s="164">
        <v>428412376.58999997</v>
      </c>
      <c r="C63" s="164">
        <v>349683137.67000002</v>
      </c>
      <c r="D63" s="164">
        <v>333247493.79000002</v>
      </c>
      <c r="E63" s="165">
        <v>444848020.47000003</v>
      </c>
    </row>
    <row r="64" spans="1:5">
      <c r="A64" s="163" t="s">
        <v>791</v>
      </c>
      <c r="B64" s="164">
        <v>856456520.82000005</v>
      </c>
      <c r="C64" s="164">
        <v>871482898.13999999</v>
      </c>
      <c r="D64" s="164">
        <v>712879167.86000001</v>
      </c>
      <c r="E64" s="165">
        <v>1015060251.1</v>
      </c>
    </row>
    <row r="65" spans="1:5">
      <c r="A65" s="163" t="s">
        <v>792</v>
      </c>
      <c r="B65" s="164">
        <v>779878899.5</v>
      </c>
      <c r="C65" s="164">
        <v>274230086.94</v>
      </c>
      <c r="D65" s="164">
        <v>232885911.25</v>
      </c>
      <c r="E65" s="165">
        <v>821223075.19000006</v>
      </c>
    </row>
    <row r="66" spans="1:5">
      <c r="A66" s="163" t="s">
        <v>793</v>
      </c>
      <c r="B66" s="164">
        <v>921482151.22000003</v>
      </c>
      <c r="C66" s="164">
        <v>846770195.04999995</v>
      </c>
      <c r="D66" s="164">
        <v>827716101.78999996</v>
      </c>
      <c r="E66" s="165">
        <v>940536244.48000002</v>
      </c>
    </row>
    <row r="67" spans="1:5">
      <c r="A67" s="163" t="s">
        <v>794</v>
      </c>
      <c r="B67" s="164">
        <v>3050705.64</v>
      </c>
      <c r="C67" s="164">
        <v>3354829.95</v>
      </c>
      <c r="D67" s="164">
        <v>2118468.61</v>
      </c>
      <c r="E67" s="165">
        <v>4287066.9800000004</v>
      </c>
    </row>
    <row r="68" spans="1:5">
      <c r="A68" s="163" t="s">
        <v>795</v>
      </c>
      <c r="B68" s="164">
        <v>152228986.90000001</v>
      </c>
      <c r="C68" s="164">
        <v>141117191.78</v>
      </c>
      <c r="D68" s="164">
        <v>134287931.31999999</v>
      </c>
      <c r="E68" s="165">
        <v>159058247.36000001</v>
      </c>
    </row>
    <row r="69" spans="1:5" ht="20">
      <c r="A69" s="163" t="s">
        <v>796</v>
      </c>
      <c r="B69" s="164">
        <v>86912127.010000005</v>
      </c>
      <c r="C69" s="164">
        <v>167797038.81</v>
      </c>
      <c r="D69" s="164">
        <v>151805044.03999999</v>
      </c>
      <c r="E69" s="165">
        <v>102904121.78</v>
      </c>
    </row>
    <row r="70" spans="1:5">
      <c r="A70" s="163" t="s">
        <v>797</v>
      </c>
      <c r="B70" s="164">
        <v>3936040.31</v>
      </c>
      <c r="C70" s="164">
        <v>4898476.8600000003</v>
      </c>
      <c r="D70" s="164">
        <v>3654009.83</v>
      </c>
      <c r="E70" s="165">
        <v>5180507.34</v>
      </c>
    </row>
    <row r="71" spans="1:5" ht="20" customHeight="1">
      <c r="A71" s="114" t="s">
        <v>103</v>
      </c>
      <c r="B71" s="108">
        <v>88071853.75</v>
      </c>
      <c r="C71" s="108">
        <v>1121208521.1199999</v>
      </c>
      <c r="D71" s="108">
        <v>84265187.420000002</v>
      </c>
      <c r="E71" s="115">
        <v>1125015187.45</v>
      </c>
    </row>
    <row r="72" spans="1:5" ht="23" customHeight="1">
      <c r="A72" s="207" t="s">
        <v>934</v>
      </c>
      <c r="B72" s="208">
        <v>0</v>
      </c>
      <c r="C72" s="208">
        <v>1021237618</v>
      </c>
      <c r="D72" s="208">
        <v>0</v>
      </c>
      <c r="E72" s="209">
        <v>1021237618</v>
      </c>
    </row>
    <row r="73" spans="1:5">
      <c r="A73" s="163" t="s">
        <v>741</v>
      </c>
      <c r="B73" s="164">
        <v>538014.64</v>
      </c>
      <c r="C73" s="164">
        <v>0.01</v>
      </c>
      <c r="D73" s="164">
        <v>0</v>
      </c>
      <c r="E73" s="165">
        <v>538014.65</v>
      </c>
    </row>
    <row r="74" spans="1:5">
      <c r="A74" s="163" t="s">
        <v>798</v>
      </c>
      <c r="B74" s="164">
        <v>8312903.6399999997</v>
      </c>
      <c r="C74" s="164">
        <v>1400599.4</v>
      </c>
      <c r="D74" s="164">
        <v>1497011.11</v>
      </c>
      <c r="E74" s="165">
        <v>8216491.9299999997</v>
      </c>
    </row>
    <row r="75" spans="1:5">
      <c r="A75" s="163" t="s">
        <v>799</v>
      </c>
      <c r="B75" s="164">
        <v>1476715.86</v>
      </c>
      <c r="C75" s="164">
        <v>369650.52</v>
      </c>
      <c r="D75" s="164">
        <v>317076.84999999998</v>
      </c>
      <c r="E75" s="165">
        <v>1529289.53</v>
      </c>
    </row>
    <row r="76" spans="1:5">
      <c r="A76" s="163" t="s">
        <v>800</v>
      </c>
      <c r="B76" s="164">
        <v>7989548.6699999999</v>
      </c>
      <c r="C76" s="164">
        <v>514470.41</v>
      </c>
      <c r="D76" s="164">
        <v>300879.55</v>
      </c>
      <c r="E76" s="165">
        <v>8203139.5300000003</v>
      </c>
    </row>
    <row r="77" spans="1:5" ht="20">
      <c r="A77" s="163" t="s">
        <v>801</v>
      </c>
      <c r="B77" s="164">
        <v>10297013.640000001</v>
      </c>
      <c r="C77" s="164">
        <v>14099514.43</v>
      </c>
      <c r="D77" s="164">
        <v>6966766.8700000001</v>
      </c>
      <c r="E77" s="165">
        <v>17429761.199999999</v>
      </c>
    </row>
    <row r="78" spans="1:5" ht="20">
      <c r="A78" s="163" t="s">
        <v>759</v>
      </c>
      <c r="B78" s="164">
        <v>43690632.32</v>
      </c>
      <c r="C78" s="164">
        <v>66371500.560000002</v>
      </c>
      <c r="D78" s="164">
        <v>59889482.25</v>
      </c>
      <c r="E78" s="165">
        <v>50172650.630000003</v>
      </c>
    </row>
    <row r="79" spans="1:5">
      <c r="A79" s="163" t="s">
        <v>802</v>
      </c>
      <c r="B79" s="164">
        <v>6520500.7400000002</v>
      </c>
      <c r="C79" s="164">
        <v>2779639.17</v>
      </c>
      <c r="D79" s="164">
        <v>2496136.34</v>
      </c>
      <c r="E79" s="165">
        <v>6804003.5700000003</v>
      </c>
    </row>
    <row r="80" spans="1:5">
      <c r="A80" s="163" t="s">
        <v>803</v>
      </c>
      <c r="B80" s="164">
        <v>5868764.0999999996</v>
      </c>
      <c r="C80" s="164">
        <v>10386300.92</v>
      </c>
      <c r="D80" s="164">
        <v>10284689.68</v>
      </c>
      <c r="E80" s="165">
        <v>5970375.3399999999</v>
      </c>
    </row>
    <row r="81" spans="1:5">
      <c r="A81" s="163" t="s">
        <v>804</v>
      </c>
      <c r="B81" s="164">
        <v>1380909.81</v>
      </c>
      <c r="C81" s="164">
        <v>1729935.08</v>
      </c>
      <c r="D81" s="164">
        <v>1186288.8999999999</v>
      </c>
      <c r="E81" s="165">
        <v>1924555.99</v>
      </c>
    </row>
    <row r="82" spans="1:5">
      <c r="A82" s="163" t="s">
        <v>805</v>
      </c>
      <c r="B82" s="164">
        <v>1736049.41</v>
      </c>
      <c r="C82" s="164">
        <v>1639384.09</v>
      </c>
      <c r="D82" s="164">
        <v>1254888.96</v>
      </c>
      <c r="E82" s="165">
        <v>2120544.54</v>
      </c>
    </row>
    <row r="83" spans="1:5">
      <c r="A83" s="163" t="s">
        <v>806</v>
      </c>
      <c r="B83" s="164">
        <v>249328.52</v>
      </c>
      <c r="C83" s="164">
        <v>38585.129999999997</v>
      </c>
      <c r="D83" s="164">
        <v>26.05</v>
      </c>
      <c r="E83" s="165">
        <v>287887.59999999998</v>
      </c>
    </row>
    <row r="84" spans="1:5" ht="22" customHeight="1">
      <c r="A84" s="163" t="s">
        <v>807</v>
      </c>
      <c r="B84" s="164">
        <v>11472.4</v>
      </c>
      <c r="C84" s="164">
        <v>641323.4</v>
      </c>
      <c r="D84" s="164">
        <v>71940.86</v>
      </c>
      <c r="E84" s="165">
        <v>580854.93999999994</v>
      </c>
    </row>
    <row r="85" spans="1:5" ht="16.5" customHeight="1">
      <c r="A85" s="114" t="s">
        <v>127</v>
      </c>
      <c r="B85" s="108">
        <v>111157352042.74001</v>
      </c>
      <c r="C85" s="108">
        <v>364371801175.04999</v>
      </c>
      <c r="D85" s="108">
        <v>350528063416.46002</v>
      </c>
      <c r="E85" s="115">
        <v>125001089801.33</v>
      </c>
    </row>
    <row r="86" spans="1:5" ht="21" customHeight="1">
      <c r="A86" s="182" t="s">
        <v>808</v>
      </c>
      <c r="B86" s="107">
        <v>74186559331.410004</v>
      </c>
      <c r="C86" s="107">
        <v>231592689755.32999</v>
      </c>
      <c r="D86" s="107">
        <v>215332955157.12</v>
      </c>
      <c r="E86" s="145">
        <v>90446293929.619995</v>
      </c>
    </row>
    <row r="87" spans="1:5">
      <c r="A87" s="110" t="s">
        <v>809</v>
      </c>
      <c r="B87" s="169">
        <v>5919472702.2200003</v>
      </c>
      <c r="C87" s="169">
        <v>3757024598.1900001</v>
      </c>
      <c r="D87" s="169">
        <v>3582603807.29</v>
      </c>
      <c r="E87" s="170">
        <v>6093893493.1199999</v>
      </c>
    </row>
    <row r="88" spans="1:5" ht="20">
      <c r="A88" s="110" t="s">
        <v>810</v>
      </c>
      <c r="B88" s="169">
        <v>21111697256.75</v>
      </c>
      <c r="C88" s="169">
        <v>40097064647.360001</v>
      </c>
      <c r="D88" s="169">
        <v>41519519832.169899</v>
      </c>
      <c r="E88" s="170">
        <v>19689242071.939999</v>
      </c>
    </row>
    <row r="89" spans="1:5">
      <c r="A89" s="110" t="s">
        <v>811</v>
      </c>
      <c r="B89" s="169">
        <v>3674413.45</v>
      </c>
      <c r="C89" s="169">
        <v>16402600.880000001</v>
      </c>
      <c r="D89" s="169">
        <v>14568613.32</v>
      </c>
      <c r="E89" s="170">
        <v>5508401.0099999998</v>
      </c>
    </row>
    <row r="90" spans="1:5">
      <c r="A90" s="110" t="s">
        <v>812</v>
      </c>
      <c r="B90" s="169">
        <v>207526829.06999999</v>
      </c>
      <c r="C90" s="169">
        <v>316905314.76999998</v>
      </c>
      <c r="D90" s="169">
        <v>294779346.77999997</v>
      </c>
      <c r="E90" s="170">
        <v>229652797.06</v>
      </c>
    </row>
    <row r="91" spans="1:5">
      <c r="A91" s="110" t="s">
        <v>813</v>
      </c>
      <c r="B91" s="169">
        <v>996990281.34000099</v>
      </c>
      <c r="C91" s="169">
        <v>2281279588.1100001</v>
      </c>
      <c r="D91" s="169">
        <v>2230226644.3499999</v>
      </c>
      <c r="E91" s="170">
        <v>1048043225.1</v>
      </c>
    </row>
    <row r="92" spans="1:5" ht="20">
      <c r="A92" s="110" t="s">
        <v>814</v>
      </c>
      <c r="B92" s="169">
        <v>6092180817.2500095</v>
      </c>
      <c r="C92" s="169">
        <v>10127745186.57</v>
      </c>
      <c r="D92" s="169">
        <v>9902597517.3599796</v>
      </c>
      <c r="E92" s="170">
        <v>6317328486.46</v>
      </c>
    </row>
    <row r="93" spans="1:5">
      <c r="A93" s="110" t="s">
        <v>815</v>
      </c>
      <c r="B93" s="169">
        <v>37443644.109999999</v>
      </c>
      <c r="C93" s="169">
        <v>124000381.11</v>
      </c>
      <c r="D93" s="169">
        <v>118748074.06999999</v>
      </c>
      <c r="E93" s="170">
        <v>42695951.149999999</v>
      </c>
    </row>
    <row r="94" spans="1:5" ht="20">
      <c r="A94" s="110" t="s">
        <v>816</v>
      </c>
      <c r="B94" s="169">
        <v>811857604.36000001</v>
      </c>
      <c r="C94" s="169">
        <v>481884768.39999998</v>
      </c>
      <c r="D94" s="169">
        <v>359775779.45999998</v>
      </c>
      <c r="E94" s="170">
        <v>933966593.29999995</v>
      </c>
    </row>
    <row r="95" spans="1:5">
      <c r="A95" s="110" t="s">
        <v>817</v>
      </c>
      <c r="B95" s="169">
        <v>2523278433</v>
      </c>
      <c r="C95" s="169">
        <v>1376914974.76</v>
      </c>
      <c r="D95" s="169">
        <v>1250795772.1099999</v>
      </c>
      <c r="E95" s="170">
        <v>2649397635.6500001</v>
      </c>
    </row>
    <row r="96" spans="1:5">
      <c r="A96" s="110" t="s">
        <v>818</v>
      </c>
      <c r="B96" s="169">
        <v>4924618.13</v>
      </c>
      <c r="C96" s="169">
        <v>6214379.8700000001</v>
      </c>
      <c r="D96" s="169">
        <v>5877296.9000000004</v>
      </c>
      <c r="E96" s="170">
        <v>5261701.0999999996</v>
      </c>
    </row>
    <row r="97" spans="1:5">
      <c r="A97" s="110" t="s">
        <v>858</v>
      </c>
      <c r="B97" s="169">
        <v>231093.45</v>
      </c>
      <c r="C97" s="169">
        <v>668373.21</v>
      </c>
      <c r="D97" s="169">
        <v>729193.2</v>
      </c>
      <c r="E97" s="170">
        <v>170273.46</v>
      </c>
    </row>
    <row r="98" spans="1:5">
      <c r="A98" s="110" t="s">
        <v>819</v>
      </c>
      <c r="B98" s="169">
        <v>184861801.94999999</v>
      </c>
      <c r="C98" s="169">
        <v>2098428124.9000001</v>
      </c>
      <c r="D98" s="169">
        <v>2195023130.4299998</v>
      </c>
      <c r="E98" s="170">
        <v>88266796.420000002</v>
      </c>
    </row>
    <row r="99" spans="1:5">
      <c r="A99" s="110" t="s">
        <v>820</v>
      </c>
      <c r="B99" s="169">
        <v>2650662203.4699998</v>
      </c>
      <c r="C99" s="169">
        <v>3129543808.3400002</v>
      </c>
      <c r="D99" s="169">
        <v>2811516203.7399998</v>
      </c>
      <c r="E99" s="170">
        <v>2968689808.0700002</v>
      </c>
    </row>
    <row r="100" spans="1:5">
      <c r="A100" s="110" t="s">
        <v>821</v>
      </c>
      <c r="B100" s="169">
        <v>1150463743.24</v>
      </c>
      <c r="C100" s="169">
        <v>1559218796.9000001</v>
      </c>
      <c r="D100" s="169">
        <v>1566033939.77</v>
      </c>
      <c r="E100" s="170">
        <v>1143648600.3699999</v>
      </c>
    </row>
    <row r="101" spans="1:5">
      <c r="A101" s="110" t="s">
        <v>822</v>
      </c>
      <c r="B101" s="169">
        <v>247247023.24000001</v>
      </c>
      <c r="C101" s="169">
        <v>774501134.17999995</v>
      </c>
      <c r="D101" s="169">
        <v>846024117.30999994</v>
      </c>
      <c r="E101" s="170">
        <v>175724040.11000001</v>
      </c>
    </row>
    <row r="102" spans="1:5">
      <c r="A102" s="110" t="s">
        <v>823</v>
      </c>
      <c r="B102" s="169">
        <v>789208669.39999998</v>
      </c>
      <c r="C102" s="169">
        <v>1749025340.74</v>
      </c>
      <c r="D102" s="169">
        <v>1791915883.5</v>
      </c>
      <c r="E102" s="170">
        <v>746318126.63999999</v>
      </c>
    </row>
    <row r="103" spans="1:5">
      <c r="A103" s="110" t="s">
        <v>824</v>
      </c>
      <c r="B103" s="169">
        <v>873440326.62</v>
      </c>
      <c r="C103" s="169">
        <v>1760518882.02</v>
      </c>
      <c r="D103" s="169">
        <v>1623931222.6400001</v>
      </c>
      <c r="E103" s="170">
        <v>1010027986</v>
      </c>
    </row>
    <row r="104" spans="1:5">
      <c r="A104" s="110" t="s">
        <v>825</v>
      </c>
      <c r="B104" s="169">
        <v>130543084.8</v>
      </c>
      <c r="C104" s="169">
        <v>455225118.08999997</v>
      </c>
      <c r="D104" s="169">
        <v>438626573.94</v>
      </c>
      <c r="E104" s="170">
        <v>147141628.94999999</v>
      </c>
    </row>
    <row r="105" spans="1:5">
      <c r="A105" s="110" t="s">
        <v>826</v>
      </c>
      <c r="B105" s="169">
        <v>74749900.420000002</v>
      </c>
      <c r="C105" s="169">
        <v>676337985.63999999</v>
      </c>
      <c r="D105" s="169">
        <v>571642216.72000003</v>
      </c>
      <c r="E105" s="170">
        <v>179445669.34</v>
      </c>
    </row>
    <row r="106" spans="1:5">
      <c r="A106" s="110" t="s">
        <v>827</v>
      </c>
      <c r="B106" s="169">
        <v>565461383.04999995</v>
      </c>
      <c r="C106" s="169">
        <v>4054472389.4099998</v>
      </c>
      <c r="D106" s="169">
        <v>3843615239.0799999</v>
      </c>
      <c r="E106" s="170">
        <v>776318533.38</v>
      </c>
    </row>
    <row r="107" spans="1:5">
      <c r="A107" s="110" t="s">
        <v>828</v>
      </c>
      <c r="B107" s="169">
        <v>371944900.41000003</v>
      </c>
      <c r="C107" s="169">
        <v>718024381.10000002</v>
      </c>
      <c r="D107" s="169">
        <v>703544497.20000005</v>
      </c>
      <c r="E107" s="170">
        <v>386424784.31</v>
      </c>
    </row>
    <row r="108" spans="1:5">
      <c r="A108" s="110" t="s">
        <v>829</v>
      </c>
      <c r="B108" s="169">
        <v>16641040.65</v>
      </c>
      <c r="C108" s="169">
        <v>245351084.58000001</v>
      </c>
      <c r="D108" s="169">
        <v>245270590.22999999</v>
      </c>
      <c r="E108" s="170">
        <v>16721535</v>
      </c>
    </row>
    <row r="109" spans="1:5">
      <c r="A109" s="110" t="s">
        <v>830</v>
      </c>
      <c r="B109" s="169">
        <v>243781102.34</v>
      </c>
      <c r="C109" s="169">
        <v>3057344024.0999999</v>
      </c>
      <c r="D109" s="169">
        <v>2960413945.1500001</v>
      </c>
      <c r="E109" s="170">
        <v>340711181.29000002</v>
      </c>
    </row>
    <row r="110" spans="1:5">
      <c r="A110" s="110" t="s">
        <v>831</v>
      </c>
      <c r="B110" s="169">
        <v>1195429209.25</v>
      </c>
      <c r="C110" s="169">
        <v>2381337825.1799998</v>
      </c>
      <c r="D110" s="169">
        <v>2119244001.98</v>
      </c>
      <c r="E110" s="170">
        <v>1457523032.45</v>
      </c>
    </row>
    <row r="111" spans="1:5">
      <c r="A111" s="110" t="s">
        <v>832</v>
      </c>
      <c r="B111" s="169">
        <v>116937950.67</v>
      </c>
      <c r="C111" s="169">
        <v>708426847.25</v>
      </c>
      <c r="D111" s="169">
        <v>552585501.87</v>
      </c>
      <c r="E111" s="170">
        <v>272779296.05000001</v>
      </c>
    </row>
    <row r="112" spans="1:5">
      <c r="A112" s="110" t="s">
        <v>833</v>
      </c>
      <c r="B112" s="169">
        <v>273393895.94</v>
      </c>
      <c r="C112" s="169">
        <v>1388655524.02</v>
      </c>
      <c r="D112" s="169">
        <v>1358189577.3099999</v>
      </c>
      <c r="E112" s="170">
        <v>303859842.64999998</v>
      </c>
    </row>
    <row r="113" spans="1:5">
      <c r="A113" s="110" t="s">
        <v>834</v>
      </c>
      <c r="B113" s="169">
        <v>591249740.95000005</v>
      </c>
      <c r="C113" s="169">
        <v>1167839826.9100001</v>
      </c>
      <c r="D113" s="169">
        <v>1114723281.47</v>
      </c>
      <c r="E113" s="170">
        <v>644366286.38999999</v>
      </c>
    </row>
    <row r="114" spans="1:5">
      <c r="A114" s="110" t="s">
        <v>835</v>
      </c>
      <c r="B114" s="169">
        <v>1963513437.8900001</v>
      </c>
      <c r="C114" s="169">
        <v>5056331183.8100004</v>
      </c>
      <c r="D114" s="169">
        <v>5380571962.3699999</v>
      </c>
      <c r="E114" s="170">
        <v>1639272659.3299999</v>
      </c>
    </row>
    <row r="115" spans="1:5">
      <c r="A115" s="110" t="s">
        <v>836</v>
      </c>
      <c r="B115" s="169">
        <v>2762330416.04</v>
      </c>
      <c r="C115" s="169">
        <v>4124135019.0300002</v>
      </c>
      <c r="D115" s="169">
        <v>3599763486.54</v>
      </c>
      <c r="E115" s="170">
        <v>3286701948.5300002</v>
      </c>
    </row>
    <row r="116" spans="1:5">
      <c r="A116" s="110" t="s">
        <v>837</v>
      </c>
      <c r="B116" s="169">
        <v>233869812.28</v>
      </c>
      <c r="C116" s="169">
        <v>450913735.64999998</v>
      </c>
      <c r="D116" s="169">
        <v>495290323.18000001</v>
      </c>
      <c r="E116" s="170">
        <v>189493224.75</v>
      </c>
    </row>
    <row r="117" spans="1:5">
      <c r="A117" s="110" t="s">
        <v>838</v>
      </c>
      <c r="B117" s="169">
        <v>3753812756.7800002</v>
      </c>
      <c r="C117" s="169">
        <v>5954412392.29</v>
      </c>
      <c r="D117" s="169">
        <v>4741430704.0799999</v>
      </c>
      <c r="E117" s="170">
        <v>4966794444.9899998</v>
      </c>
    </row>
    <row r="118" spans="1:5">
      <c r="A118" s="110" t="s">
        <v>839</v>
      </c>
      <c r="B118" s="169">
        <v>1489850147.5</v>
      </c>
      <c r="C118" s="169">
        <v>12642913086.379999</v>
      </c>
      <c r="D118" s="169">
        <v>11782734716.389999</v>
      </c>
      <c r="E118" s="170">
        <v>2350028517.4899998</v>
      </c>
    </row>
    <row r="119" spans="1:5" ht="19" customHeight="1">
      <c r="A119" s="110" t="s">
        <v>840</v>
      </c>
      <c r="B119" s="169">
        <v>1450282491.3800001</v>
      </c>
      <c r="C119" s="169">
        <v>7295968526.5</v>
      </c>
      <c r="D119" s="169">
        <v>5417326146.2799997</v>
      </c>
      <c r="E119" s="170">
        <v>3328924871.5999999</v>
      </c>
    </row>
    <row r="120" spans="1:5">
      <c r="A120" s="110" t="s">
        <v>841</v>
      </c>
      <c r="B120" s="169">
        <v>15347606600.01</v>
      </c>
      <c r="C120" s="169">
        <v>111557659905.08</v>
      </c>
      <c r="D120" s="169">
        <v>99893316018.929993</v>
      </c>
      <c r="E120" s="170">
        <v>27011950486.16</v>
      </c>
    </row>
    <row r="121" spans="1:5" ht="21" customHeight="1">
      <c r="A121" s="181" t="s">
        <v>842</v>
      </c>
      <c r="B121" s="121">
        <v>19625000543.009998</v>
      </c>
      <c r="C121" s="121">
        <v>120531577236.37</v>
      </c>
      <c r="D121" s="121">
        <v>122139528777.32001</v>
      </c>
      <c r="E121" s="122">
        <v>18017049002.060001</v>
      </c>
    </row>
    <row r="122" spans="1:5">
      <c r="A122" s="110" t="s">
        <v>843</v>
      </c>
      <c r="B122" s="169">
        <v>282.79000000000002</v>
      </c>
      <c r="C122" s="169">
        <v>0</v>
      </c>
      <c r="D122" s="169">
        <v>0</v>
      </c>
      <c r="E122" s="170">
        <v>282.79000000000002</v>
      </c>
    </row>
    <row r="123" spans="1:5">
      <c r="A123" s="110" t="s">
        <v>844</v>
      </c>
      <c r="B123" s="169">
        <v>121856539.45</v>
      </c>
      <c r="C123" s="169">
        <v>17674156.550000001</v>
      </c>
      <c r="D123" s="169">
        <v>11050393.91</v>
      </c>
      <c r="E123" s="170">
        <v>128480302.09</v>
      </c>
    </row>
    <row r="124" spans="1:5">
      <c r="A124" s="110" t="s">
        <v>845</v>
      </c>
      <c r="B124" s="169">
        <v>22404633.539999999</v>
      </c>
      <c r="C124" s="169">
        <v>5244189.7300000004</v>
      </c>
      <c r="D124" s="169">
        <v>8980030.9000000004</v>
      </c>
      <c r="E124" s="170">
        <v>18668792.370000001</v>
      </c>
    </row>
    <row r="125" spans="1:5">
      <c r="A125" s="110" t="s">
        <v>846</v>
      </c>
      <c r="B125" s="169">
        <v>11013815.09</v>
      </c>
      <c r="C125" s="169">
        <v>135510206.08000001</v>
      </c>
      <c r="D125" s="169">
        <v>127820163.69</v>
      </c>
      <c r="E125" s="170">
        <v>18703857.48</v>
      </c>
    </row>
    <row r="126" spans="1:5" ht="19" customHeight="1">
      <c r="A126" s="110" t="s">
        <v>818</v>
      </c>
      <c r="B126" s="169">
        <v>18998009065.189999</v>
      </c>
      <c r="C126" s="169">
        <v>120065581359.17999</v>
      </c>
      <c r="D126" s="169">
        <v>121640952583.53999</v>
      </c>
      <c r="E126" s="170">
        <v>17422637840.830002</v>
      </c>
    </row>
    <row r="127" spans="1:5">
      <c r="A127" s="110" t="s">
        <v>847</v>
      </c>
      <c r="B127" s="169">
        <v>471716206.94999999</v>
      </c>
      <c r="C127" s="169">
        <v>307567324.82999998</v>
      </c>
      <c r="D127" s="169">
        <v>350725605.27999997</v>
      </c>
      <c r="E127" s="170">
        <v>428557926.5</v>
      </c>
    </row>
    <row r="128" spans="1:5" ht="23.5" customHeight="1">
      <c r="A128" s="181" t="s">
        <v>848</v>
      </c>
      <c r="B128" s="121">
        <v>12239491280.639999</v>
      </c>
      <c r="C128" s="121">
        <v>9958655422.5200005</v>
      </c>
      <c r="D128" s="121">
        <v>11071939617.25</v>
      </c>
      <c r="E128" s="122">
        <v>11126207085.91</v>
      </c>
    </row>
    <row r="129" spans="1:5">
      <c r="A129" s="110" t="s">
        <v>849</v>
      </c>
      <c r="B129" s="169">
        <v>101987310.3</v>
      </c>
      <c r="C129" s="169">
        <v>138529985.44999999</v>
      </c>
      <c r="D129" s="169">
        <v>162464121.86000001</v>
      </c>
      <c r="E129" s="170">
        <v>78053173.890000001</v>
      </c>
    </row>
    <row r="130" spans="1:5">
      <c r="A130" s="110" t="s">
        <v>850</v>
      </c>
      <c r="B130" s="169">
        <v>11364567190.92</v>
      </c>
      <c r="C130" s="169">
        <v>9084849094.1499996</v>
      </c>
      <c r="D130" s="169">
        <v>10187898120.940001</v>
      </c>
      <c r="E130" s="170">
        <v>10261518164.129999</v>
      </c>
    </row>
    <row r="131" spans="1:5">
      <c r="A131" s="110" t="s">
        <v>851</v>
      </c>
      <c r="B131" s="169">
        <v>5253026.05</v>
      </c>
      <c r="C131" s="169">
        <v>1668714.5</v>
      </c>
      <c r="D131" s="169">
        <v>1229615.1000000001</v>
      </c>
      <c r="E131" s="170">
        <v>5692125.4500000002</v>
      </c>
    </row>
    <row r="132" spans="1:5" ht="19.5" customHeight="1">
      <c r="A132" s="110" t="s">
        <v>852</v>
      </c>
      <c r="B132" s="169">
        <v>767645450.88999999</v>
      </c>
      <c r="C132" s="169">
        <v>733607628.41999996</v>
      </c>
      <c r="D132" s="169">
        <v>720347759.35000002</v>
      </c>
      <c r="E132" s="170">
        <v>780905319.96000004</v>
      </c>
    </row>
    <row r="133" spans="1:5">
      <c r="A133" s="110" t="s">
        <v>813</v>
      </c>
      <c r="B133" s="169">
        <v>38302.480000000003</v>
      </c>
      <c r="C133" s="169">
        <v>0</v>
      </c>
      <c r="D133" s="169">
        <v>0</v>
      </c>
      <c r="E133" s="170">
        <v>38302.480000000003</v>
      </c>
    </row>
    <row r="134" spans="1:5" ht="20.5" customHeight="1">
      <c r="A134" s="181" t="s">
        <v>853</v>
      </c>
      <c r="B134" s="121">
        <v>5106300887.6800003</v>
      </c>
      <c r="C134" s="121">
        <v>2288878760.8299999</v>
      </c>
      <c r="D134" s="121">
        <v>1983639864.77</v>
      </c>
      <c r="E134" s="122">
        <v>5411539783.7399998</v>
      </c>
    </row>
    <row r="135" spans="1:5">
      <c r="A135" s="110" t="s">
        <v>854</v>
      </c>
      <c r="B135" s="169">
        <v>2544795851</v>
      </c>
      <c r="C135" s="169">
        <v>769595427.38</v>
      </c>
      <c r="D135" s="169">
        <v>646093424.48000002</v>
      </c>
      <c r="E135" s="170">
        <v>2668297853.9000001</v>
      </c>
    </row>
    <row r="136" spans="1:5">
      <c r="A136" s="110" t="s">
        <v>855</v>
      </c>
      <c r="B136" s="169">
        <v>309578677.85000002</v>
      </c>
      <c r="C136" s="169">
        <v>119803720.53</v>
      </c>
      <c r="D136" s="169">
        <v>84415387.010000005</v>
      </c>
      <c r="E136" s="170">
        <v>344967011.37</v>
      </c>
    </row>
    <row r="137" spans="1:5">
      <c r="A137" s="110" t="s">
        <v>856</v>
      </c>
      <c r="B137" s="169">
        <v>4632714.71</v>
      </c>
      <c r="C137" s="169">
        <v>6033865.1399999997</v>
      </c>
      <c r="D137" s="169">
        <v>5616389.4699999997</v>
      </c>
      <c r="E137" s="170">
        <v>5050190.38</v>
      </c>
    </row>
    <row r="138" spans="1:5">
      <c r="A138" s="110" t="s">
        <v>857</v>
      </c>
      <c r="B138" s="169">
        <v>8500884.1799999997</v>
      </c>
      <c r="C138" s="169">
        <v>8751807.2300000004</v>
      </c>
      <c r="D138" s="169">
        <v>11186385.119999999</v>
      </c>
      <c r="E138" s="170">
        <v>6066306.29</v>
      </c>
    </row>
    <row r="139" spans="1:5">
      <c r="A139" s="166" t="s">
        <v>858</v>
      </c>
      <c r="B139" s="167">
        <v>85190871.810000002</v>
      </c>
      <c r="C139" s="167">
        <v>114744424.75</v>
      </c>
      <c r="D139" s="167">
        <v>95921566.359999999</v>
      </c>
      <c r="E139" s="168">
        <v>104013730.2</v>
      </c>
    </row>
    <row r="140" spans="1:5">
      <c r="A140" s="110" t="s">
        <v>859</v>
      </c>
      <c r="B140" s="169">
        <v>1927196040.23</v>
      </c>
      <c r="C140" s="169">
        <v>990190302.83000004</v>
      </c>
      <c r="D140" s="169">
        <v>935222428.87</v>
      </c>
      <c r="E140" s="170">
        <v>1982163914.1900001</v>
      </c>
    </row>
    <row r="141" spans="1:5">
      <c r="A141" s="166" t="s">
        <v>860</v>
      </c>
      <c r="B141" s="167">
        <v>160655649.02000001</v>
      </c>
      <c r="C141" s="167">
        <v>190021688.38</v>
      </c>
      <c r="D141" s="167">
        <v>143609915.36000001</v>
      </c>
      <c r="E141" s="168">
        <v>207067422.03999999</v>
      </c>
    </row>
    <row r="142" spans="1:5">
      <c r="A142" s="166" t="s">
        <v>861</v>
      </c>
      <c r="B142" s="167">
        <v>168955.46</v>
      </c>
      <c r="C142" s="167">
        <v>730204.18</v>
      </c>
      <c r="D142" s="167">
        <v>698494.09</v>
      </c>
      <c r="E142" s="168">
        <v>200665.55</v>
      </c>
    </row>
    <row r="143" spans="1:5">
      <c r="A143" s="166" t="s">
        <v>862</v>
      </c>
      <c r="B143" s="167">
        <v>54467990.039999999</v>
      </c>
      <c r="C143" s="167">
        <v>76412619.109999999</v>
      </c>
      <c r="D143" s="167">
        <v>51649073.229999997</v>
      </c>
      <c r="E143" s="168">
        <v>79231535.920000002</v>
      </c>
    </row>
    <row r="144" spans="1:5">
      <c r="A144" s="210" t="s">
        <v>863</v>
      </c>
      <c r="B144" s="171">
        <v>11113253.380000001</v>
      </c>
      <c r="C144" s="171">
        <v>12594701.300000001</v>
      </c>
      <c r="D144" s="171">
        <v>9226800.7799999993</v>
      </c>
      <c r="E144" s="188">
        <v>14481153.9</v>
      </c>
    </row>
  </sheetData>
  <pageMargins left="0.7" right="0.7"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zoomScale="110" zoomScaleNormal="110" workbookViewId="0">
      <selection activeCell="G5" sqref="G5"/>
    </sheetView>
  </sheetViews>
  <sheetFormatPr defaultColWidth="20.26953125" defaultRowHeight="34.5" customHeight="1"/>
  <cols>
    <col min="1" max="1" width="31" style="6" customWidth="1"/>
    <col min="2" max="2" width="20.453125" style="6" customWidth="1"/>
    <col min="3" max="3" width="20" style="6" customWidth="1"/>
    <col min="4" max="4" width="19.1796875" style="6" customWidth="1"/>
    <col min="5" max="5" width="20.1796875" style="6" customWidth="1"/>
    <col min="6" max="16384" width="20.26953125" style="6"/>
  </cols>
  <sheetData>
    <row r="1" spans="1:5" ht="12">
      <c r="A1" s="91" t="s">
        <v>231</v>
      </c>
      <c r="B1" s="103"/>
      <c r="C1" s="103"/>
      <c r="D1" s="103"/>
      <c r="E1" s="103"/>
    </row>
    <row r="2" spans="1:5" ht="10">
      <c r="A2" s="103"/>
      <c r="B2" s="103"/>
      <c r="C2" s="103"/>
      <c r="D2" s="103"/>
      <c r="E2" s="103"/>
    </row>
    <row r="3" spans="1:5" ht="17.25" customHeight="1">
      <c r="A3" s="103"/>
      <c r="B3" s="95" t="s">
        <v>925</v>
      </c>
      <c r="C3" s="103"/>
      <c r="D3" s="103"/>
      <c r="E3" s="103"/>
    </row>
    <row r="4" spans="1:5" ht="18" customHeight="1">
      <c r="A4" s="104"/>
      <c r="B4" s="103"/>
      <c r="C4" s="103"/>
      <c r="D4" s="103"/>
      <c r="E4" s="103"/>
    </row>
    <row r="5" spans="1:5" ht="15" customHeight="1">
      <c r="A5" s="238" t="s">
        <v>70</v>
      </c>
      <c r="B5" s="201" t="s">
        <v>71</v>
      </c>
      <c r="C5" s="237" t="s">
        <v>72</v>
      </c>
      <c r="D5" s="237"/>
      <c r="E5" s="23" t="s">
        <v>71</v>
      </c>
    </row>
    <row r="6" spans="1:5" ht="21">
      <c r="A6" s="239"/>
      <c r="B6" s="24" t="s">
        <v>872</v>
      </c>
      <c r="C6" s="25" t="s">
        <v>79</v>
      </c>
      <c r="D6" s="25" t="s">
        <v>80</v>
      </c>
      <c r="E6" s="26" t="s">
        <v>927</v>
      </c>
    </row>
    <row r="7" spans="1:5" ht="16.5" customHeight="1">
      <c r="A7" s="9" t="s">
        <v>73</v>
      </c>
      <c r="B7" s="7">
        <v>1628952.4999999981</v>
      </c>
      <c r="C7" s="7">
        <v>11514023.640000001</v>
      </c>
      <c r="D7" s="7">
        <v>8369274.5099999998</v>
      </c>
      <c r="E7" s="8">
        <f>B7+C7-D7</f>
        <v>4773701.629999999</v>
      </c>
    </row>
    <row r="8" spans="1:5" ht="16.5" customHeight="1">
      <c r="A8" s="9" t="s">
        <v>74</v>
      </c>
      <c r="B8" s="7">
        <v>5063258.379999999</v>
      </c>
      <c r="C8" s="7">
        <v>8830903.3100000005</v>
      </c>
      <c r="D8" s="7">
        <v>12297708.130000001</v>
      </c>
      <c r="E8" s="8">
        <f t="shared" ref="E8:E13" si="0">B8+C8-D8</f>
        <v>1596453.5599999987</v>
      </c>
    </row>
    <row r="9" spans="1:5" ht="16.5" customHeight="1">
      <c r="A9" s="9" t="s">
        <v>75</v>
      </c>
      <c r="B9" s="7">
        <v>16031130.539999992</v>
      </c>
      <c r="C9" s="7">
        <v>199620663.83000001</v>
      </c>
      <c r="D9" s="7">
        <v>199860325.41</v>
      </c>
      <c r="E9" s="8">
        <f t="shared" si="0"/>
        <v>15791468.960000008</v>
      </c>
    </row>
    <row r="10" spans="1:5" ht="16.5" customHeight="1">
      <c r="A10" s="9" t="s">
        <v>76</v>
      </c>
      <c r="B10" s="7">
        <v>98470958.329999924</v>
      </c>
      <c r="C10" s="7">
        <v>243312270.59</v>
      </c>
      <c r="D10" s="7">
        <v>297441478.14999998</v>
      </c>
      <c r="E10" s="8">
        <f t="shared" si="0"/>
        <v>44341750.769999981</v>
      </c>
    </row>
    <row r="11" spans="1:5" ht="16.5" customHeight="1">
      <c r="A11" s="9" t="s">
        <v>77</v>
      </c>
      <c r="B11" s="7">
        <v>4570728290.6599998</v>
      </c>
      <c r="C11" s="7">
        <v>4609641813.2600002</v>
      </c>
      <c r="D11" s="7">
        <v>6080120843.2399998</v>
      </c>
      <c r="E11" s="8">
        <f t="shared" si="0"/>
        <v>3100249260.6800003</v>
      </c>
    </row>
    <row r="12" spans="1:5" ht="16.5" hidden="1" customHeight="1">
      <c r="A12" s="9"/>
      <c r="B12" s="7">
        <v>0</v>
      </c>
      <c r="C12" s="7"/>
      <c r="D12" s="7"/>
      <c r="E12" s="8">
        <f t="shared" si="0"/>
        <v>0</v>
      </c>
    </row>
    <row r="13" spans="1:5" ht="16.5" customHeight="1">
      <c r="A13" s="9" t="s">
        <v>63</v>
      </c>
      <c r="B13" s="7">
        <v>3135599.17</v>
      </c>
      <c r="C13" s="7">
        <v>7168738.2400000002</v>
      </c>
      <c r="D13" s="7">
        <v>7539434.5599999996</v>
      </c>
      <c r="E13" s="8">
        <f t="shared" si="0"/>
        <v>2764902.8500000006</v>
      </c>
    </row>
    <row r="14" spans="1:5" ht="25.5" customHeight="1">
      <c r="A14" s="3" t="s">
        <v>62</v>
      </c>
      <c r="B14" s="151">
        <v>4695058189.579999</v>
      </c>
      <c r="C14" s="151">
        <f>SUM(C7:C13)</f>
        <v>5080088412.8699999</v>
      </c>
      <c r="D14" s="151">
        <f t="shared" ref="D14" si="1">SUM(D7:D13)</f>
        <v>6605629064</v>
      </c>
      <c r="E14" s="174">
        <f>B14+C14-D14</f>
        <v>3169517538.4499989</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7"/>
  <sheetViews>
    <sheetView showGridLines="0" zoomScale="110" zoomScaleNormal="110" workbookViewId="0">
      <selection activeCell="F7" sqref="F7"/>
    </sheetView>
  </sheetViews>
  <sheetFormatPr defaultColWidth="9.1796875" defaultRowHeight="10.5"/>
  <cols>
    <col min="1" max="1" width="42.54296875" style="4" bestFit="1" customWidth="1"/>
    <col min="2" max="2" width="16" style="4" bestFit="1" customWidth="1"/>
    <col min="3" max="3" width="16.54296875" style="4" bestFit="1" customWidth="1"/>
    <col min="4" max="4" width="18" style="4" customWidth="1"/>
    <col min="5" max="5" width="9.1796875" style="4"/>
    <col min="6" max="6" width="11.26953125" style="4" bestFit="1" customWidth="1"/>
    <col min="7" max="16384" width="9.1796875" style="4"/>
  </cols>
  <sheetData>
    <row r="1" spans="1:6" ht="12">
      <c r="A1" s="105" t="s">
        <v>232</v>
      </c>
      <c r="B1" s="106"/>
      <c r="C1" s="106"/>
      <c r="D1" s="106"/>
    </row>
    <row r="2" spans="1:6">
      <c r="A2" s="106"/>
      <c r="B2" s="106"/>
      <c r="C2" s="106"/>
      <c r="D2" s="106"/>
    </row>
    <row r="3" spans="1:6" ht="12">
      <c r="A3" s="91"/>
      <c r="B3" s="95" t="s">
        <v>925</v>
      </c>
      <c r="C3" s="106"/>
      <c r="D3" s="106"/>
    </row>
    <row r="4" spans="1:6" ht="15" customHeight="1">
      <c r="A4" s="104"/>
      <c r="B4" s="106"/>
      <c r="C4" s="106"/>
      <c r="D4" s="106"/>
    </row>
    <row r="5" spans="1:6" s="11" customFormat="1" ht="31.5">
      <c r="A5" s="27" t="s">
        <v>64</v>
      </c>
      <c r="B5" s="28" t="s">
        <v>78</v>
      </c>
      <c r="C5" s="28" t="s">
        <v>928</v>
      </c>
      <c r="D5" s="29" t="s">
        <v>81</v>
      </c>
    </row>
    <row r="6" spans="1:6" ht="15" customHeight="1">
      <c r="A6" s="12" t="s">
        <v>65</v>
      </c>
      <c r="B6" s="13">
        <v>3828275.2000000002</v>
      </c>
      <c r="C6" s="13">
        <v>127800</v>
      </c>
      <c r="D6" s="14">
        <f>B6+C6</f>
        <v>3956075.2</v>
      </c>
    </row>
    <row r="7" spans="1:6" ht="15" customHeight="1">
      <c r="A7" s="12" t="s">
        <v>66</v>
      </c>
      <c r="B7" s="13">
        <v>14465540</v>
      </c>
      <c r="C7" s="13">
        <v>550000</v>
      </c>
      <c r="D7" s="14">
        <f t="shared" ref="D7:D15" si="0">B7+C7</f>
        <v>15015540</v>
      </c>
    </row>
    <row r="8" spans="1:6" ht="15" customHeight="1">
      <c r="A8" s="21">
        <v>2</v>
      </c>
      <c r="B8" s="13">
        <v>1735361454</v>
      </c>
      <c r="C8" s="13">
        <v>57399192</v>
      </c>
      <c r="D8" s="14">
        <f t="shared" si="0"/>
        <v>1792760646</v>
      </c>
    </row>
    <row r="9" spans="1:6" ht="15" customHeight="1">
      <c r="A9" s="21">
        <v>1</v>
      </c>
      <c r="B9" s="13">
        <v>1656385840</v>
      </c>
      <c r="C9" s="13">
        <v>16642500</v>
      </c>
      <c r="D9" s="14">
        <f t="shared" si="0"/>
        <v>1673028340</v>
      </c>
      <c r="F9" s="191"/>
    </row>
    <row r="10" spans="1:6" ht="15" customHeight="1">
      <c r="A10" s="21">
        <v>0.5</v>
      </c>
      <c r="B10" s="13">
        <v>630707253.5</v>
      </c>
      <c r="C10" s="13">
        <v>9004926</v>
      </c>
      <c r="D10" s="14">
        <f t="shared" si="0"/>
        <v>639712179.5</v>
      </c>
    </row>
    <row r="11" spans="1:6" ht="15" customHeight="1">
      <c r="A11" s="21">
        <v>0.2</v>
      </c>
      <c r="B11" s="13">
        <v>356036363.40000004</v>
      </c>
      <c r="C11" s="13">
        <v>8455200</v>
      </c>
      <c r="D11" s="14">
        <f t="shared" si="0"/>
        <v>364491563.40000004</v>
      </c>
    </row>
    <row r="12" spans="1:6" ht="15" customHeight="1">
      <c r="A12" s="21">
        <v>0.1</v>
      </c>
      <c r="B12" s="13">
        <v>230136532</v>
      </c>
      <c r="C12" s="13">
        <v>4928001.3</v>
      </c>
      <c r="D12" s="14">
        <f t="shared" si="0"/>
        <v>235064533.30000001</v>
      </c>
    </row>
    <row r="13" spans="1:6" ht="15" customHeight="1">
      <c r="A13" s="21">
        <v>0.05</v>
      </c>
      <c r="B13" s="13">
        <v>123508850.5</v>
      </c>
      <c r="C13" s="13">
        <v>4314000</v>
      </c>
      <c r="D13" s="14">
        <f t="shared" si="0"/>
        <v>127822850.5</v>
      </c>
    </row>
    <row r="14" spans="1:6" ht="15" customHeight="1">
      <c r="A14" s="21">
        <v>0.02</v>
      </c>
      <c r="B14" s="13">
        <v>59998074.460000001</v>
      </c>
      <c r="C14" s="13">
        <v>80.599999999999994</v>
      </c>
      <c r="D14" s="14">
        <f t="shared" si="0"/>
        <v>59998155.060000002</v>
      </c>
    </row>
    <row r="15" spans="1:6" ht="15" customHeight="1">
      <c r="A15" s="21">
        <v>0.01</v>
      </c>
      <c r="B15" s="13">
        <v>38836577.570000008</v>
      </c>
      <c r="C15" s="13">
        <v>0.12</v>
      </c>
      <c r="D15" s="14">
        <f t="shared" si="0"/>
        <v>38836577.690000005</v>
      </c>
    </row>
    <row r="16" spans="1:6" ht="25.5" customHeight="1">
      <c r="A16" s="16" t="s">
        <v>62</v>
      </c>
      <c r="B16" s="17">
        <v>4849264760.6299992</v>
      </c>
      <c r="C16" s="17">
        <f>SUM(C6:C15)</f>
        <v>101421700.02</v>
      </c>
      <c r="D16" s="18">
        <f>SUM(D6:D15)</f>
        <v>4950686460.6499996</v>
      </c>
    </row>
    <row r="18" spans="1:4">
      <c r="A18" s="15" t="s">
        <v>69</v>
      </c>
    </row>
    <row r="20" spans="1:4" ht="39.75" customHeight="1">
      <c r="A20" s="202" t="s">
        <v>67</v>
      </c>
      <c r="B20" s="28" t="s">
        <v>78</v>
      </c>
      <c r="C20" s="28" t="s">
        <v>929</v>
      </c>
      <c r="D20" s="29" t="s">
        <v>81</v>
      </c>
    </row>
    <row r="21" spans="1:4" ht="15" customHeight="1">
      <c r="A21" s="19" t="s">
        <v>930</v>
      </c>
      <c r="B21" s="5">
        <v>865500</v>
      </c>
      <c r="C21" s="5">
        <v>250000</v>
      </c>
      <c r="D21" s="20">
        <f>B21+C21</f>
        <v>1115500</v>
      </c>
    </row>
    <row r="22" spans="1:4" ht="15" customHeight="1">
      <c r="A22" s="19" t="s">
        <v>87</v>
      </c>
      <c r="B22" s="10">
        <v>4242800</v>
      </c>
      <c r="C22" s="5">
        <v>267560</v>
      </c>
      <c r="D22" s="20">
        <f t="shared" ref="D22:D26" si="1">B22+C22</f>
        <v>4510360</v>
      </c>
    </row>
    <row r="23" spans="1:4" ht="15" customHeight="1">
      <c r="A23" s="19" t="s">
        <v>68</v>
      </c>
      <c r="B23" s="10">
        <v>5839560</v>
      </c>
      <c r="C23" s="5">
        <v>2440</v>
      </c>
      <c r="D23" s="20">
        <f t="shared" si="1"/>
        <v>5842000</v>
      </c>
    </row>
    <row r="24" spans="1:4" ht="15" customHeight="1">
      <c r="A24" s="19" t="s">
        <v>931</v>
      </c>
      <c r="B24" s="10">
        <v>21500</v>
      </c>
      <c r="C24" s="5">
        <v>10000</v>
      </c>
      <c r="D24" s="20">
        <f t="shared" si="1"/>
        <v>31500</v>
      </c>
    </row>
    <row r="25" spans="1:4" ht="15" customHeight="1">
      <c r="A25" s="19" t="s">
        <v>932</v>
      </c>
      <c r="B25" s="10">
        <v>1691880</v>
      </c>
      <c r="C25" s="5">
        <v>20000</v>
      </c>
      <c r="D25" s="20">
        <f t="shared" si="1"/>
        <v>1711880</v>
      </c>
    </row>
    <row r="26" spans="1:4" ht="25.5" customHeight="1">
      <c r="A26" s="19" t="s">
        <v>933</v>
      </c>
      <c r="B26" s="10">
        <v>1804300</v>
      </c>
      <c r="C26" s="5">
        <v>0</v>
      </c>
      <c r="D26" s="20">
        <f t="shared" si="1"/>
        <v>1804300</v>
      </c>
    </row>
    <row r="27" spans="1:4" ht="18.75" customHeight="1">
      <c r="A27" s="16" t="s">
        <v>62</v>
      </c>
      <c r="B27" s="17">
        <v>14465540</v>
      </c>
      <c r="C27" s="17">
        <f>SUM(C21:C26)</f>
        <v>550000</v>
      </c>
      <c r="D27" s="22">
        <f>SUM(D21:D26)</f>
        <v>15015540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3"/>
  <sheetViews>
    <sheetView showGridLines="0" topLeftCell="A3" zoomScale="80" zoomScaleNormal="80" workbookViewId="0">
      <selection activeCell="G11" sqref="G11"/>
    </sheetView>
  </sheetViews>
  <sheetFormatPr defaultRowHeight="12.5"/>
  <cols>
    <col min="1" max="1" width="23.453125" customWidth="1"/>
    <col min="2" max="2" width="20.453125" customWidth="1"/>
    <col min="3" max="3" width="22" customWidth="1"/>
    <col min="4" max="4" width="21.81640625" customWidth="1"/>
    <col min="5" max="5" width="19.1796875" customWidth="1"/>
    <col min="7" max="7" width="16.54296875" bestFit="1" customWidth="1"/>
    <col min="8" max="9" width="17.7265625" bestFit="1" customWidth="1"/>
    <col min="10" max="10" width="16.54296875" bestFit="1" customWidth="1"/>
  </cols>
  <sheetData>
    <row r="1" spans="1:5">
      <c r="A1" s="91" t="s">
        <v>222</v>
      </c>
      <c r="B1" s="92"/>
      <c r="C1" s="92"/>
    </row>
    <row r="2" spans="1:5">
      <c r="A2" s="92"/>
      <c r="B2" s="92"/>
      <c r="C2" s="92"/>
    </row>
    <row r="3" spans="1:5">
      <c r="A3" s="92"/>
      <c r="B3" s="91" t="s">
        <v>925</v>
      </c>
      <c r="C3" s="92"/>
    </row>
    <row r="4" spans="1:5" ht="14.5">
      <c r="A4" s="2"/>
    </row>
    <row r="5" spans="1:5" ht="30" customHeight="1">
      <c r="A5" s="198" t="s">
        <v>18</v>
      </c>
      <c r="B5" s="44" t="s">
        <v>871</v>
      </c>
      <c r="C5" s="44" t="s">
        <v>6</v>
      </c>
      <c r="D5" s="44" t="s">
        <v>7</v>
      </c>
      <c r="E5" s="199" t="s">
        <v>926</v>
      </c>
    </row>
    <row r="6" spans="1:5" ht="33" customHeight="1">
      <c r="A6" s="30" t="s">
        <v>19</v>
      </c>
      <c r="B6" s="31"/>
      <c r="C6" s="31"/>
      <c r="D6" s="32"/>
      <c r="E6" s="33"/>
    </row>
    <row r="7" spans="1:5" ht="21">
      <c r="A7" s="34" t="s">
        <v>0</v>
      </c>
      <c r="B7" s="35">
        <v>121282872000</v>
      </c>
      <c r="C7" s="35">
        <v>152541452000</v>
      </c>
      <c r="D7" s="35">
        <v>153432872000</v>
      </c>
      <c r="E7" s="36">
        <f>B7+C7-D7</f>
        <v>120391452000</v>
      </c>
    </row>
    <row r="8" spans="1:5" ht="21">
      <c r="A8" s="34" t="s">
        <v>1</v>
      </c>
      <c r="B8" s="35">
        <v>0</v>
      </c>
      <c r="C8" s="35">
        <v>0</v>
      </c>
      <c r="D8" s="35">
        <v>0</v>
      </c>
      <c r="E8" s="36">
        <f>B8+C8-D8</f>
        <v>0</v>
      </c>
    </row>
    <row r="9" spans="1:5" ht="25.5" customHeight="1">
      <c r="A9" s="34" t="s">
        <v>878</v>
      </c>
      <c r="B9" s="35">
        <v>0</v>
      </c>
      <c r="C9" s="35">
        <v>30965700147.57</v>
      </c>
      <c r="D9" s="35">
        <v>18727695958.119999</v>
      </c>
      <c r="E9" s="36">
        <f>B9+C9-D9</f>
        <v>12238004189.450001</v>
      </c>
    </row>
    <row r="10" spans="1:5">
      <c r="A10" s="75" t="s">
        <v>13</v>
      </c>
      <c r="B10" s="70">
        <f>SUM(B7:B9)</f>
        <v>121282872000</v>
      </c>
      <c r="C10" s="70">
        <f>SUM(C7:C9)</f>
        <v>183507152147.57001</v>
      </c>
      <c r="D10" s="70">
        <f>SUM(D7:D9)</f>
        <v>172160567958.12</v>
      </c>
      <c r="E10" s="71">
        <f>SUM(E7:E9)</f>
        <v>132629456189.45</v>
      </c>
    </row>
    <row r="11" spans="1:5" ht="21">
      <c r="A11" s="37" t="s">
        <v>83</v>
      </c>
      <c r="B11" s="38"/>
      <c r="C11" s="38"/>
      <c r="D11" s="39"/>
      <c r="E11" s="40"/>
    </row>
    <row r="12" spans="1:5" ht="15" customHeight="1">
      <c r="A12" s="34" t="s">
        <v>729</v>
      </c>
      <c r="B12" s="35">
        <v>212963564030.75</v>
      </c>
      <c r="C12" s="35">
        <v>215065924501.39999</v>
      </c>
      <c r="D12" s="35">
        <v>217980808400.98001</v>
      </c>
      <c r="E12" s="36">
        <f>B12+C12-D12</f>
        <v>210048680131.17001</v>
      </c>
    </row>
    <row r="13" spans="1:5" ht="15" customHeight="1">
      <c r="A13" s="34" t="s">
        <v>730</v>
      </c>
      <c r="B13" s="35">
        <v>214198672574.24994</v>
      </c>
      <c r="C13" s="35">
        <v>559684081866.03003</v>
      </c>
      <c r="D13" s="35">
        <v>513714433689.39001</v>
      </c>
      <c r="E13" s="36">
        <f>B13+C13-D13</f>
        <v>260168320750.89001</v>
      </c>
    </row>
    <row r="14" spans="1:5" ht="15" customHeight="1">
      <c r="A14" s="34" t="s">
        <v>2</v>
      </c>
      <c r="B14" s="35">
        <v>64440643628.059998</v>
      </c>
      <c r="C14" s="35">
        <v>880476584305.73999</v>
      </c>
      <c r="D14" s="35">
        <v>859573579375.18005</v>
      </c>
      <c r="E14" s="36">
        <f>B14+C14-D14</f>
        <v>85343648558.619995</v>
      </c>
    </row>
    <row r="15" spans="1:5" ht="25.5" customHeight="1">
      <c r="A15" s="34" t="s">
        <v>731</v>
      </c>
      <c r="B15" s="35">
        <v>130538515909.16</v>
      </c>
      <c r="C15" s="35">
        <v>403390482019.53998</v>
      </c>
      <c r="D15" s="35">
        <v>390044108676.35999</v>
      </c>
      <c r="E15" s="36">
        <f>B15+C15-D15</f>
        <v>143884889252.33997</v>
      </c>
    </row>
    <row r="16" spans="1:5" ht="15" customHeight="1">
      <c r="A16" s="75" t="s">
        <v>13</v>
      </c>
      <c r="B16" s="70">
        <f>SUM(B12:B15)</f>
        <v>622141396142.21997</v>
      </c>
      <c r="C16" s="70">
        <f>SUM(C12:C15)</f>
        <v>2058617072692.71</v>
      </c>
      <c r="D16" s="70">
        <f t="shared" ref="D16:E16" si="0">SUM(D12:D15)</f>
        <v>1981312930141.9102</v>
      </c>
      <c r="E16" s="71">
        <f t="shared" si="0"/>
        <v>699445538693.02002</v>
      </c>
    </row>
    <row r="17" spans="1:10" ht="13">
      <c r="A17" s="37" t="s">
        <v>20</v>
      </c>
      <c r="B17" s="38"/>
      <c r="C17" s="38"/>
      <c r="D17" s="39"/>
      <c r="E17" s="40"/>
    </row>
    <row r="18" spans="1:10" ht="26.25" customHeight="1">
      <c r="A18" s="34" t="s">
        <v>3</v>
      </c>
      <c r="B18" s="35">
        <v>924018131.75999999</v>
      </c>
      <c r="C18" s="35">
        <v>5460537248.3900003</v>
      </c>
      <c r="D18" s="35">
        <v>5487698075.6199999</v>
      </c>
      <c r="E18" s="36">
        <f>B18+C18-D18</f>
        <v>896857304.53000069</v>
      </c>
    </row>
    <row r="19" spans="1:10" ht="15" customHeight="1">
      <c r="A19" s="34" t="s">
        <v>21</v>
      </c>
      <c r="B19" s="35">
        <v>374014964.43998718</v>
      </c>
      <c r="C19" s="35">
        <v>68108959867.279999</v>
      </c>
      <c r="D19" s="35">
        <v>68450030617.330002</v>
      </c>
      <c r="E19" s="36">
        <f>B19+C19-D19</f>
        <v>32944214.389984131</v>
      </c>
    </row>
    <row r="20" spans="1:10" ht="15" customHeight="1">
      <c r="A20" s="34" t="s">
        <v>4</v>
      </c>
      <c r="B20" s="35">
        <v>248486701.70999992</v>
      </c>
      <c r="C20" s="35">
        <v>1014993604.6799999</v>
      </c>
      <c r="D20" s="35">
        <v>969240760.71000004</v>
      </c>
      <c r="E20" s="36">
        <f>B20+C20-D20</f>
        <v>294239545.67999983</v>
      </c>
    </row>
    <row r="21" spans="1:10" ht="25.5" customHeight="1">
      <c r="A21" s="34" t="s">
        <v>5</v>
      </c>
      <c r="B21" s="35">
        <v>17466707.57</v>
      </c>
      <c r="C21" s="35">
        <v>12054840.640000001</v>
      </c>
      <c r="D21" s="35">
        <v>13410399.789999999</v>
      </c>
      <c r="E21" s="36">
        <f>B21+C21-D21</f>
        <v>16111148.420000002</v>
      </c>
      <c r="G21" s="1"/>
      <c r="H21" s="1"/>
      <c r="I21" s="1"/>
      <c r="J21" s="1"/>
    </row>
    <row r="22" spans="1:10" ht="25.5" customHeight="1">
      <c r="A22" s="75" t="s">
        <v>13</v>
      </c>
      <c r="B22" s="70">
        <f>SUM(B18:B21)</f>
        <v>1563986505.4799869</v>
      </c>
      <c r="C22" s="70">
        <f t="shared" ref="C22:E22" si="1">SUM(C18:C21)</f>
        <v>74596545560.98999</v>
      </c>
      <c r="D22" s="70">
        <f t="shared" si="1"/>
        <v>74920379853.449997</v>
      </c>
      <c r="E22" s="71">
        <f t="shared" si="1"/>
        <v>1240152213.0199847</v>
      </c>
    </row>
    <row r="23" spans="1:10" ht="24" customHeight="1">
      <c r="A23" s="41" t="s">
        <v>62</v>
      </c>
      <c r="B23" s="42">
        <f>B10+B16+B22</f>
        <v>744988254647.69995</v>
      </c>
      <c r="C23" s="42">
        <f t="shared" ref="C23:D23" si="2">C10+C16+C22</f>
        <v>2316720770401.2695</v>
      </c>
      <c r="D23" s="42">
        <f t="shared" si="2"/>
        <v>2228393877953.4805</v>
      </c>
      <c r="E23" s="43">
        <f>B23+C23-D23</f>
        <v>833315147095.48926</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showGridLines="0" zoomScale="80" zoomScaleNormal="80" workbookViewId="0">
      <selection activeCell="H10" sqref="H10"/>
    </sheetView>
  </sheetViews>
  <sheetFormatPr defaultRowHeight="12.5"/>
  <cols>
    <col min="1" max="1" width="24.26953125" customWidth="1"/>
    <col min="2" max="2" width="22.54296875" customWidth="1"/>
    <col min="3" max="3" width="20.453125" customWidth="1"/>
    <col min="4" max="4" width="19" customWidth="1"/>
    <col min="5" max="5" width="20.26953125" customWidth="1"/>
    <col min="6" max="6" width="16.453125" bestFit="1" customWidth="1"/>
  </cols>
  <sheetData>
    <row r="1" spans="1:7">
      <c r="A1" s="93" t="s">
        <v>223</v>
      </c>
      <c r="B1" s="92"/>
      <c r="C1" s="92"/>
    </row>
    <row r="2" spans="1:7">
      <c r="A2" s="92"/>
      <c r="B2" s="92"/>
      <c r="C2" s="92"/>
    </row>
    <row r="3" spans="1:7">
      <c r="A3" s="92"/>
      <c r="B3" s="91" t="s">
        <v>925</v>
      </c>
      <c r="C3" s="92"/>
    </row>
    <row r="5" spans="1:7" ht="30" customHeight="1">
      <c r="A5" s="27" t="s">
        <v>736</v>
      </c>
      <c r="B5" s="28" t="s">
        <v>871</v>
      </c>
      <c r="C5" s="28" t="s">
        <v>7</v>
      </c>
      <c r="D5" s="28" t="s">
        <v>6</v>
      </c>
      <c r="E5" s="199" t="s">
        <v>926</v>
      </c>
    </row>
    <row r="6" spans="1:7" ht="27.75" customHeight="1">
      <c r="A6" s="37" t="s">
        <v>22</v>
      </c>
      <c r="B6" s="38"/>
      <c r="C6" s="38"/>
      <c r="D6" s="39"/>
      <c r="E6" s="45"/>
    </row>
    <row r="7" spans="1:7" ht="21">
      <c r="A7" s="34" t="s">
        <v>23</v>
      </c>
      <c r="B7" s="35">
        <v>34016934469.029999</v>
      </c>
      <c r="C7" s="35">
        <v>128813177123.55</v>
      </c>
      <c r="D7" s="35">
        <v>102319453165.74001</v>
      </c>
      <c r="E7" s="36">
        <f>B7+C7-D7</f>
        <v>60510658426.840012</v>
      </c>
      <c r="F7" s="66"/>
      <c r="G7" s="67"/>
    </row>
    <row r="8" spans="1:7" ht="21">
      <c r="A8" s="34" t="s">
        <v>24</v>
      </c>
      <c r="B8" s="35">
        <v>8000000000</v>
      </c>
      <c r="C8" s="35">
        <v>75000000000</v>
      </c>
      <c r="D8" s="35">
        <v>77000000000</v>
      </c>
      <c r="E8" s="36">
        <f>B8+C8-D8</f>
        <v>6000000000</v>
      </c>
    </row>
    <row r="9" spans="1:7" ht="25.5" customHeight="1">
      <c r="A9" s="34" t="s">
        <v>879</v>
      </c>
      <c r="B9" s="35">
        <v>0</v>
      </c>
      <c r="C9" s="35">
        <v>0</v>
      </c>
      <c r="D9" s="35">
        <v>0</v>
      </c>
      <c r="E9" s="36">
        <f>B9+C9-D9</f>
        <v>0</v>
      </c>
    </row>
    <row r="10" spans="1:7" ht="20.25" customHeight="1">
      <c r="A10" s="75" t="s">
        <v>13</v>
      </c>
      <c r="B10" s="70">
        <f>SUM(B7:B9)</f>
        <v>42016934469.029999</v>
      </c>
      <c r="C10" s="70">
        <f>SUM(C7:C9)</f>
        <v>203813177123.54999</v>
      </c>
      <c r="D10" s="70">
        <f>SUM(D7:D9)</f>
        <v>179319453165.73999</v>
      </c>
      <c r="E10" s="71">
        <f t="shared" ref="E10:E33" si="0">+B10+C10-D10</f>
        <v>66510658426.839996</v>
      </c>
    </row>
    <row r="11" spans="1:7" ht="13">
      <c r="A11" s="37" t="s">
        <v>25</v>
      </c>
      <c r="B11" s="38"/>
      <c r="C11" s="38"/>
      <c r="D11" s="39"/>
      <c r="E11" s="45"/>
      <c r="F11" s="68"/>
    </row>
    <row r="12" spans="1:7" ht="21">
      <c r="A12" s="34" t="s">
        <v>26</v>
      </c>
      <c r="B12" s="35">
        <v>992311103.25999928</v>
      </c>
      <c r="C12" s="35">
        <v>3435992318.29</v>
      </c>
      <c r="D12" s="35">
        <v>3374621166.8099999</v>
      </c>
      <c r="E12" s="36">
        <f>B12+C12-D12</f>
        <v>1053682254.7399993</v>
      </c>
    </row>
    <row r="13" spans="1:7" ht="21">
      <c r="A13" s="34" t="s">
        <v>27</v>
      </c>
      <c r="B13" s="35">
        <v>65045693.140000015</v>
      </c>
      <c r="C13" s="35">
        <v>0</v>
      </c>
      <c r="D13" s="35">
        <v>65045693.140000001</v>
      </c>
      <c r="E13" s="36">
        <f>B13+C13-D13</f>
        <v>0</v>
      </c>
    </row>
    <row r="14" spans="1:7" ht="21">
      <c r="A14" s="34" t="s">
        <v>28</v>
      </c>
      <c r="B14" s="35">
        <v>21020635699.909996</v>
      </c>
      <c r="C14" s="35">
        <v>16363595023.209999</v>
      </c>
      <c r="D14" s="35">
        <v>5423433240.1899996</v>
      </c>
      <c r="E14" s="36">
        <f>B14+C14-D14</f>
        <v>31960797482.929996</v>
      </c>
    </row>
    <row r="15" spans="1:7" ht="21">
      <c r="A15" s="34" t="s">
        <v>82</v>
      </c>
      <c r="B15" s="35">
        <v>3768445490.2099915</v>
      </c>
      <c r="C15" s="35">
        <v>173646694469.79999</v>
      </c>
      <c r="D15" s="35">
        <v>173153539500.84</v>
      </c>
      <c r="E15" s="36">
        <f>B15+C15-D15</f>
        <v>4261600459.1699829</v>
      </c>
    </row>
    <row r="16" spans="1:7">
      <c r="A16" s="46" t="s">
        <v>29</v>
      </c>
      <c r="B16" s="47"/>
      <c r="C16" s="47"/>
      <c r="D16" s="47"/>
      <c r="E16" s="48"/>
    </row>
    <row r="17" spans="1:6" ht="32.25" customHeight="1">
      <c r="A17" s="49" t="s">
        <v>30</v>
      </c>
      <c r="B17" s="50">
        <v>160079.99998474121</v>
      </c>
      <c r="C17" s="50">
        <v>68376242901.540001</v>
      </c>
      <c r="D17" s="50">
        <v>67925784246.839996</v>
      </c>
      <c r="E17" s="51">
        <f>B17+C17-D17</f>
        <v>450618734.69998932</v>
      </c>
    </row>
    <row r="18" spans="1:6" ht="23.25" customHeight="1">
      <c r="A18" s="49" t="s">
        <v>31</v>
      </c>
      <c r="B18" s="50">
        <v>3768285410.2099762</v>
      </c>
      <c r="C18" s="50">
        <v>105270451568.25999</v>
      </c>
      <c r="D18" s="50">
        <v>105227755254</v>
      </c>
      <c r="E18" s="51">
        <f>B18+C18-D18</f>
        <v>3810981724.4699707</v>
      </c>
    </row>
    <row r="19" spans="1:6">
      <c r="A19" s="49"/>
      <c r="B19" s="47"/>
      <c r="C19" s="47"/>
      <c r="D19" s="47"/>
      <c r="E19" s="48"/>
    </row>
    <row r="20" spans="1:6" ht="21">
      <c r="A20" s="34" t="s">
        <v>32</v>
      </c>
      <c r="B20" s="35">
        <v>6190159249.25</v>
      </c>
      <c r="C20" s="35">
        <v>2030000000</v>
      </c>
      <c r="D20" s="35">
        <v>2650000000</v>
      </c>
      <c r="E20" s="36">
        <f>B20+C20-D20</f>
        <v>5570159249.25</v>
      </c>
    </row>
    <row r="21" spans="1:6" ht="21">
      <c r="A21" s="34" t="s">
        <v>84</v>
      </c>
      <c r="B21" s="35">
        <v>0</v>
      </c>
      <c r="C21" s="35">
        <v>0</v>
      </c>
      <c r="D21" s="35">
        <v>0</v>
      </c>
      <c r="E21" s="36">
        <f>B21+C21-D21</f>
        <v>0</v>
      </c>
    </row>
    <row r="22" spans="1:6">
      <c r="A22" s="34" t="s">
        <v>33</v>
      </c>
      <c r="B22" s="35">
        <v>449394367.7100029</v>
      </c>
      <c r="C22" s="35">
        <v>13263334589.049999</v>
      </c>
      <c r="D22" s="35">
        <v>13660848030.43</v>
      </c>
      <c r="E22" s="36">
        <f>B22+C22-D22</f>
        <v>51880926.330001831</v>
      </c>
    </row>
    <row r="23" spans="1:6">
      <c r="A23" s="46" t="s">
        <v>29</v>
      </c>
      <c r="B23" s="47"/>
      <c r="C23" s="47"/>
      <c r="D23" s="47"/>
      <c r="E23" s="48"/>
      <c r="F23" s="68"/>
    </row>
    <row r="24" spans="1:6">
      <c r="A24" s="49" t="s">
        <v>34</v>
      </c>
      <c r="B24" s="52">
        <v>178616308.71000004</v>
      </c>
      <c r="C24" s="52">
        <v>3506864323.0300002</v>
      </c>
      <c r="D24" s="52">
        <v>3633599705.4099998</v>
      </c>
      <c r="E24" s="51">
        <f>B24+C24-D24</f>
        <v>51880926.330000401</v>
      </c>
      <c r="F24" s="124"/>
    </row>
    <row r="25" spans="1:6">
      <c r="A25" s="49" t="s">
        <v>35</v>
      </c>
      <c r="B25" s="52">
        <v>270778059</v>
      </c>
      <c r="C25" s="52">
        <v>9756470266.0200005</v>
      </c>
      <c r="D25" s="50">
        <v>10027248325.02</v>
      </c>
      <c r="E25" s="51">
        <f>B25+C25-D25</f>
        <v>0</v>
      </c>
    </row>
    <row r="26" spans="1:6" ht="21">
      <c r="A26" s="34" t="s">
        <v>36</v>
      </c>
      <c r="B26" s="35">
        <v>4212810.2699999996</v>
      </c>
      <c r="C26" s="35">
        <v>240569842.61000022</v>
      </c>
      <c r="D26" s="35">
        <v>244664766.47999999</v>
      </c>
      <c r="E26" s="36">
        <f>B26+C26-D26</f>
        <v>117886.40000024438</v>
      </c>
      <c r="F26" s="68"/>
    </row>
    <row r="27" spans="1:6" ht="25.5" customHeight="1">
      <c r="A27" s="34" t="s">
        <v>37</v>
      </c>
      <c r="B27" s="35">
        <v>5997279172.7399998</v>
      </c>
      <c r="C27" s="35">
        <v>8452532900.8699999</v>
      </c>
      <c r="D27" s="35">
        <v>2994712886.5900002</v>
      </c>
      <c r="E27" s="36">
        <f>B27+C27-D27</f>
        <v>11455099187.02</v>
      </c>
    </row>
    <row r="28" spans="1:6" ht="17.25" customHeight="1">
      <c r="A28" s="75" t="s">
        <v>13</v>
      </c>
      <c r="B28" s="70">
        <f>B12+B13+B14+B15+B20+B21+B22+B26+B27</f>
        <v>38487483586.48999</v>
      </c>
      <c r="C28" s="70">
        <f t="shared" ref="C28:D28" si="1">C12+C13+C14+C15+C20+C21+C22+C26+C27</f>
        <v>217432719143.82996</v>
      </c>
      <c r="D28" s="70">
        <f t="shared" si="1"/>
        <v>201566865284.47998</v>
      </c>
      <c r="E28" s="71">
        <f t="shared" si="0"/>
        <v>54353337445.839966</v>
      </c>
    </row>
    <row r="29" spans="1:6" ht="13">
      <c r="A29" s="37" t="s">
        <v>38</v>
      </c>
      <c r="B29" s="38"/>
      <c r="C29" s="38"/>
      <c r="D29" s="39"/>
      <c r="E29" s="40"/>
    </row>
    <row r="30" spans="1:6" ht="42">
      <c r="A30" s="34" t="s">
        <v>39</v>
      </c>
      <c r="B30" s="35">
        <v>4695058189.579999</v>
      </c>
      <c r="C30" s="35">
        <v>5080088412.8699999</v>
      </c>
      <c r="D30" s="35">
        <v>6605629064</v>
      </c>
      <c r="E30" s="36">
        <f>B30+C30-D30</f>
        <v>3169517538.4499989</v>
      </c>
    </row>
    <row r="31" spans="1:6" ht="21">
      <c r="A31" s="34" t="s">
        <v>40</v>
      </c>
      <c r="B31" s="35">
        <v>33628831727.810001</v>
      </c>
      <c r="C31" s="35">
        <v>0</v>
      </c>
      <c r="D31" s="35">
        <v>0</v>
      </c>
      <c r="E31" s="36">
        <f>B31+C31-D31</f>
        <v>33628831727.810001</v>
      </c>
    </row>
    <row r="32" spans="1:6" ht="25.5" customHeight="1">
      <c r="A32" s="34" t="s">
        <v>4</v>
      </c>
      <c r="B32" s="35">
        <v>226474298.75000012</v>
      </c>
      <c r="C32" s="35">
        <v>948550648.03999996</v>
      </c>
      <c r="D32" s="35">
        <v>968040760.71000004</v>
      </c>
      <c r="E32" s="36">
        <f>B32+C32-D32</f>
        <v>206984186.07999992</v>
      </c>
    </row>
    <row r="33" spans="1:5" ht="25.5" customHeight="1">
      <c r="A33" s="75" t="s">
        <v>13</v>
      </c>
      <c r="B33" s="70">
        <f>SUM(B30:B32)</f>
        <v>38550364216.139999</v>
      </c>
      <c r="C33" s="70">
        <f t="shared" ref="C33:D33" si="2">SUM(C30:C32)</f>
        <v>6028639060.9099998</v>
      </c>
      <c r="D33" s="70">
        <f t="shared" si="2"/>
        <v>7573669824.71</v>
      </c>
      <c r="E33" s="71">
        <f t="shared" si="0"/>
        <v>37005333452.340004</v>
      </c>
    </row>
    <row r="34" spans="1:5" ht="24" customHeight="1">
      <c r="A34" s="41" t="s">
        <v>62</v>
      </c>
      <c r="B34" s="42">
        <f>+B10+B28+B33</f>
        <v>119054782271.65999</v>
      </c>
      <c r="C34" s="42">
        <f t="shared" ref="C34:E34" si="3">+C10+C28+C33</f>
        <v>427274535328.28992</v>
      </c>
      <c r="D34" s="42">
        <f t="shared" si="3"/>
        <v>388459988274.92999</v>
      </c>
      <c r="E34" s="43">
        <f t="shared" si="3"/>
        <v>157869329325.01996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41"/>
  <sheetViews>
    <sheetView showGridLines="0" tabSelected="1" topLeftCell="A28" zoomScaleNormal="100" workbookViewId="0">
      <selection activeCell="F36" sqref="F36"/>
    </sheetView>
  </sheetViews>
  <sheetFormatPr defaultRowHeight="15" customHeight="1"/>
  <cols>
    <col min="1" max="1" width="2" customWidth="1"/>
    <col min="2" max="2" width="71.54296875" customWidth="1"/>
    <col min="3" max="3" width="20.7265625" bestFit="1" customWidth="1"/>
    <col min="4" max="4" width="17.7265625" bestFit="1" customWidth="1"/>
    <col min="5" max="6" width="15.26953125" bestFit="1" customWidth="1"/>
  </cols>
  <sheetData>
    <row r="1" spans="2:4" ht="15" customHeight="1">
      <c r="B1" s="93" t="s">
        <v>233</v>
      </c>
      <c r="C1" s="92"/>
      <c r="D1" s="92"/>
    </row>
    <row r="2" spans="2:4" ht="15" customHeight="1">
      <c r="B2" s="92"/>
      <c r="C2" s="92"/>
      <c r="D2" s="92"/>
    </row>
    <row r="3" spans="2:4" ht="15" customHeight="1">
      <c r="B3" s="95" t="s">
        <v>925</v>
      </c>
      <c r="C3" s="125"/>
    </row>
    <row r="5" spans="2:4" ht="30" customHeight="1">
      <c r="B5" s="219"/>
      <c r="C5" s="220"/>
    </row>
    <row r="6" spans="2:4" ht="15" customHeight="1">
      <c r="B6" s="221" t="s">
        <v>42</v>
      </c>
      <c r="C6" s="222"/>
    </row>
    <row r="7" spans="2:4" ht="15" customHeight="1">
      <c r="B7" s="37" t="s">
        <v>43</v>
      </c>
      <c r="C7" s="126">
        <v>-183790561556.52002</v>
      </c>
    </row>
    <row r="8" spans="2:4" ht="15" customHeight="1">
      <c r="B8" s="34" t="s">
        <v>10</v>
      </c>
      <c r="C8" s="36">
        <v>465547553791.48999</v>
      </c>
    </row>
    <row r="9" spans="2:4" ht="15" customHeight="1">
      <c r="B9" s="34" t="s">
        <v>44</v>
      </c>
      <c r="C9" s="36">
        <v>-649338115348.01001</v>
      </c>
    </row>
    <row r="10" spans="2:4" ht="15" customHeight="1">
      <c r="B10" s="37" t="s">
        <v>45</v>
      </c>
      <c r="C10" s="126">
        <v>86283546562.519821</v>
      </c>
    </row>
    <row r="11" spans="2:4" ht="15" customHeight="1">
      <c r="B11" s="34" t="s">
        <v>46</v>
      </c>
      <c r="C11" s="36">
        <v>101197626450.37982</v>
      </c>
    </row>
    <row r="12" spans="2:4" ht="15" customHeight="1">
      <c r="B12" s="34" t="s">
        <v>47</v>
      </c>
      <c r="C12" s="36">
        <v>-14914079887.860004</v>
      </c>
    </row>
    <row r="13" spans="2:4" ht="15" customHeight="1">
      <c r="B13" s="49" t="s">
        <v>48</v>
      </c>
      <c r="C13" s="48"/>
    </row>
    <row r="14" spans="2:4" ht="15" customHeight="1">
      <c r="B14" s="49" t="s">
        <v>49</v>
      </c>
      <c r="C14" s="51">
        <v>-16267462224.599998</v>
      </c>
      <c r="D14" s="68"/>
    </row>
    <row r="15" spans="2:4" ht="15" customHeight="1">
      <c r="B15" s="49" t="s">
        <v>50</v>
      </c>
      <c r="C15" s="51">
        <v>1525540651.1300001</v>
      </c>
    </row>
    <row r="16" spans="2:4" ht="15" customHeight="1">
      <c r="B16" s="49" t="s">
        <v>51</v>
      </c>
      <c r="C16" s="51">
        <v>126735382.37999964</v>
      </c>
    </row>
    <row r="17" spans="2:4" ht="25.5" customHeight="1">
      <c r="B17" s="75" t="s">
        <v>88</v>
      </c>
      <c r="C17" s="71">
        <v>-97507014994.000198</v>
      </c>
      <c r="D17" s="68"/>
    </row>
    <row r="18" spans="2:4" ht="15" customHeight="1">
      <c r="B18" s="221" t="s">
        <v>52</v>
      </c>
      <c r="C18" s="222"/>
    </row>
    <row r="19" spans="2:4" ht="15" customHeight="1">
      <c r="B19" s="37" t="s">
        <v>43</v>
      </c>
      <c r="C19" s="126">
        <v>134278216162.09</v>
      </c>
      <c r="D19" s="68"/>
    </row>
    <row r="20" spans="2:4" ht="15" customHeight="1">
      <c r="B20" s="34" t="s">
        <v>53</v>
      </c>
      <c r="C20" s="36">
        <v>352274873966.75</v>
      </c>
    </row>
    <row r="21" spans="2:4" ht="15" customHeight="1">
      <c r="B21" s="34" t="s">
        <v>12</v>
      </c>
      <c r="C21" s="36">
        <v>-217996657804.66</v>
      </c>
    </row>
    <row r="22" spans="2:4" ht="15" customHeight="1">
      <c r="B22" s="37" t="s">
        <v>45</v>
      </c>
      <c r="C22" s="126">
        <v>-24515481399.729958</v>
      </c>
    </row>
    <row r="23" spans="2:4" ht="15" customHeight="1">
      <c r="B23" s="34" t="s">
        <v>54</v>
      </c>
      <c r="C23" s="36">
        <v>-891420000</v>
      </c>
      <c r="D23" s="68"/>
    </row>
    <row r="24" spans="2:4" ht="15" customHeight="1">
      <c r="B24" s="34" t="s">
        <v>55</v>
      </c>
      <c r="C24" s="36">
        <v>-23893483899.579956</v>
      </c>
    </row>
    <row r="25" spans="2:4" ht="15" customHeight="1">
      <c r="B25" s="34" t="s">
        <v>47</v>
      </c>
      <c r="C25" s="36">
        <v>269422499.85000014</v>
      </c>
      <c r="D25" s="68"/>
    </row>
    <row r="26" spans="2:4" ht="15" customHeight="1">
      <c r="B26" s="49" t="s">
        <v>98</v>
      </c>
      <c r="C26" s="51">
        <v>270778059</v>
      </c>
    </row>
    <row r="27" spans="2:4" ht="15" customHeight="1">
      <c r="B27" s="49" t="s">
        <v>99</v>
      </c>
      <c r="C27" s="51">
        <v>-1355559.1499998644</v>
      </c>
      <c r="D27" s="68"/>
    </row>
    <row r="28" spans="2:4" ht="15" customHeight="1">
      <c r="B28" s="37" t="s">
        <v>56</v>
      </c>
      <c r="C28" s="126">
        <v>-12255719768.360012</v>
      </c>
    </row>
    <row r="29" spans="2:4" ht="15" customHeight="1">
      <c r="B29" s="34" t="s">
        <v>89</v>
      </c>
      <c r="C29" s="36">
        <v>14238004189.450001</v>
      </c>
    </row>
    <row r="30" spans="2:4" ht="15" customHeight="1">
      <c r="B30" s="34" t="s">
        <v>90</v>
      </c>
      <c r="C30" s="36">
        <v>-26493723957.810013</v>
      </c>
    </row>
    <row r="31" spans="2:4" ht="25.5" customHeight="1">
      <c r="B31" s="75" t="s">
        <v>88</v>
      </c>
      <c r="C31" s="71">
        <v>97507014994.000031</v>
      </c>
      <c r="D31" s="68"/>
    </row>
    <row r="32" spans="2:4" ht="15" customHeight="1">
      <c r="B32" s="221" t="s">
        <v>41</v>
      </c>
      <c r="C32" s="222"/>
    </row>
    <row r="33" spans="2:6" ht="15" customHeight="1">
      <c r="B33" s="37" t="s">
        <v>13</v>
      </c>
      <c r="C33" s="126">
        <v>-5631331089.4200001</v>
      </c>
    </row>
    <row r="34" spans="2:6" ht="15" customHeight="1">
      <c r="B34" s="34" t="s">
        <v>57</v>
      </c>
      <c r="C34" s="36">
        <v>-6038131089.4200001</v>
      </c>
    </row>
    <row r="35" spans="2:6" ht="15" customHeight="1">
      <c r="B35" s="34" t="s">
        <v>91</v>
      </c>
      <c r="C35" s="36">
        <v>-624000000</v>
      </c>
    </row>
    <row r="36" spans="2:6" ht="15" customHeight="1">
      <c r="B36" s="34" t="s">
        <v>92</v>
      </c>
      <c r="C36" s="36">
        <v>144000000</v>
      </c>
    </row>
    <row r="37" spans="2:6" ht="15" customHeight="1">
      <c r="B37" s="34" t="s">
        <v>58</v>
      </c>
      <c r="C37" s="36"/>
      <c r="F37" s="68"/>
    </row>
    <row r="38" spans="2:6" ht="15" customHeight="1">
      <c r="B38" s="34" t="s">
        <v>739</v>
      </c>
      <c r="C38" s="36">
        <v>886800000</v>
      </c>
    </row>
    <row r="39" spans="2:6" ht="25.5" customHeight="1">
      <c r="B39" s="127" t="s">
        <v>97</v>
      </c>
      <c r="C39" s="63">
        <v>-103138346083.4202</v>
      </c>
      <c r="D39" s="124"/>
    </row>
    <row r="40" spans="2:6" ht="15" customHeight="1">
      <c r="B40" s="175"/>
    </row>
    <row r="41" spans="2:6" ht="15" customHeight="1">
      <c r="C41" s="68"/>
    </row>
  </sheetData>
  <mergeCells count="4">
    <mergeCell ref="B5:C5"/>
    <mergeCell ref="B6:C6"/>
    <mergeCell ref="B18:C18"/>
    <mergeCell ref="B32:C3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zoomScaleNormal="100" workbookViewId="0">
      <selection activeCell="D6" sqref="D6"/>
    </sheetView>
  </sheetViews>
  <sheetFormatPr defaultRowHeight="12.5"/>
  <cols>
    <col min="1" max="1" width="52.7265625" customWidth="1"/>
    <col min="2" max="2" width="30.26953125" customWidth="1"/>
    <col min="3" max="3" width="17.7265625" bestFit="1" customWidth="1"/>
    <col min="4" max="4" width="51.7265625" customWidth="1"/>
    <col min="5" max="5" width="20.7265625" customWidth="1"/>
  </cols>
  <sheetData>
    <row r="1" spans="1:2">
      <c r="A1" s="93" t="s">
        <v>236</v>
      </c>
    </row>
    <row r="2" spans="1:2">
      <c r="A2" s="92"/>
    </row>
    <row r="3" spans="1:2" ht="13">
      <c r="B3" s="183" t="s">
        <v>925</v>
      </c>
    </row>
    <row r="5" spans="1:2" ht="30.75" customHeight="1">
      <c r="A5" s="219"/>
      <c r="B5" s="220"/>
    </row>
    <row r="6" spans="1:2" ht="22" customHeight="1">
      <c r="A6" s="37" t="s">
        <v>93</v>
      </c>
      <c r="B6" s="126">
        <v>133386796162.09</v>
      </c>
    </row>
    <row r="7" spans="1:2" ht="22" customHeight="1">
      <c r="A7" s="34" t="s">
        <v>94</v>
      </c>
      <c r="B7" s="36">
        <v>134278216162.09</v>
      </c>
    </row>
    <row r="8" spans="1:2" ht="22" customHeight="1">
      <c r="A8" s="49" t="s">
        <v>48</v>
      </c>
      <c r="B8" s="48"/>
    </row>
    <row r="9" spans="1:2" ht="22" customHeight="1">
      <c r="A9" s="49" t="s">
        <v>95</v>
      </c>
      <c r="B9" s="128">
        <v>96632000000</v>
      </c>
    </row>
    <row r="10" spans="1:2" ht="22" customHeight="1">
      <c r="A10" s="34" t="s">
        <v>54</v>
      </c>
      <c r="B10" s="36">
        <v>-891420000</v>
      </c>
    </row>
    <row r="11" spans="1:2" ht="22" customHeight="1">
      <c r="A11" s="37" t="s">
        <v>96</v>
      </c>
      <c r="B11" s="126">
        <v>-23624061399.729958</v>
      </c>
    </row>
    <row r="12" spans="1:2" ht="22" customHeight="1">
      <c r="A12" s="75" t="s">
        <v>59</v>
      </c>
      <c r="B12" s="71">
        <v>109762734762.36005</v>
      </c>
    </row>
    <row r="13" spans="1:2" ht="22" customHeight="1">
      <c r="A13" s="34" t="s">
        <v>56</v>
      </c>
      <c r="B13" s="36">
        <v>-12255719768.360012</v>
      </c>
    </row>
    <row r="14" spans="1:2" ht="22" customHeight="1">
      <c r="A14" s="34" t="s">
        <v>60</v>
      </c>
      <c r="B14" s="36">
        <v>-97507014994.000198</v>
      </c>
    </row>
    <row r="15" spans="1:2" ht="22" customHeight="1">
      <c r="A15" s="75" t="s">
        <v>61</v>
      </c>
      <c r="B15" s="71">
        <v>-109762734762.36021</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9"/>
  <sheetViews>
    <sheetView topLeftCell="A142" zoomScaleNormal="100" workbookViewId="0">
      <selection activeCell="H148" sqref="H148"/>
    </sheetView>
  </sheetViews>
  <sheetFormatPr defaultRowHeight="12.5"/>
  <cols>
    <col min="1" max="1" width="36.26953125" style="78" customWidth="1"/>
    <col min="2" max="4" width="16.7265625" style="78" customWidth="1"/>
    <col min="5" max="256" width="9.1796875" style="78"/>
    <col min="257" max="257" width="47" style="78" customWidth="1"/>
    <col min="258" max="260" width="16.7265625" style="78" customWidth="1"/>
    <col min="261" max="512" width="9.1796875" style="78"/>
    <col min="513" max="513" width="47" style="78" customWidth="1"/>
    <col min="514" max="516" width="16.7265625" style="78" customWidth="1"/>
    <col min="517" max="768" width="9.1796875" style="78"/>
    <col min="769" max="769" width="47" style="78" customWidth="1"/>
    <col min="770" max="772" width="16.7265625" style="78" customWidth="1"/>
    <col min="773" max="1024" width="9.1796875" style="78"/>
    <col min="1025" max="1025" width="47" style="78" customWidth="1"/>
    <col min="1026" max="1028" width="16.7265625" style="78" customWidth="1"/>
    <col min="1029" max="1280" width="9.1796875" style="78"/>
    <col min="1281" max="1281" width="47" style="78" customWidth="1"/>
    <col min="1282" max="1284" width="16.7265625" style="78" customWidth="1"/>
    <col min="1285" max="1536" width="9.1796875" style="78"/>
    <col min="1537" max="1537" width="47" style="78" customWidth="1"/>
    <col min="1538" max="1540" width="16.7265625" style="78" customWidth="1"/>
    <col min="1541" max="1792" width="9.1796875" style="78"/>
    <col min="1793" max="1793" width="47" style="78" customWidth="1"/>
    <col min="1794" max="1796" width="16.7265625" style="78" customWidth="1"/>
    <col min="1797" max="2048" width="9.1796875" style="78"/>
    <col min="2049" max="2049" width="47" style="78" customWidth="1"/>
    <col min="2050" max="2052" width="16.7265625" style="78" customWidth="1"/>
    <col min="2053" max="2304" width="9.1796875" style="78"/>
    <col min="2305" max="2305" width="47" style="78" customWidth="1"/>
    <col min="2306" max="2308" width="16.7265625" style="78" customWidth="1"/>
    <col min="2309" max="2560" width="9.1796875" style="78"/>
    <col min="2561" max="2561" width="47" style="78" customWidth="1"/>
    <col min="2562" max="2564" width="16.7265625" style="78" customWidth="1"/>
    <col min="2565" max="2816" width="9.1796875" style="78"/>
    <col min="2817" max="2817" width="47" style="78" customWidth="1"/>
    <col min="2818" max="2820" width="16.7265625" style="78" customWidth="1"/>
    <col min="2821" max="3072" width="9.1796875" style="78"/>
    <col min="3073" max="3073" width="47" style="78" customWidth="1"/>
    <col min="3074" max="3076" width="16.7265625" style="78" customWidth="1"/>
    <col min="3077" max="3328" width="9.1796875" style="78"/>
    <col min="3329" max="3329" width="47" style="78" customWidth="1"/>
    <col min="3330" max="3332" width="16.7265625" style="78" customWidth="1"/>
    <col min="3333" max="3584" width="9.1796875" style="78"/>
    <col min="3585" max="3585" width="47" style="78" customWidth="1"/>
    <col min="3586" max="3588" width="16.7265625" style="78" customWidth="1"/>
    <col min="3589" max="3840" width="9.1796875" style="78"/>
    <col min="3841" max="3841" width="47" style="78" customWidth="1"/>
    <col min="3842" max="3844" width="16.7265625" style="78" customWidth="1"/>
    <col min="3845" max="4096" width="9.1796875" style="78"/>
    <col min="4097" max="4097" width="47" style="78" customWidth="1"/>
    <col min="4098" max="4100" width="16.7265625" style="78" customWidth="1"/>
    <col min="4101" max="4352" width="9.1796875" style="78"/>
    <col min="4353" max="4353" width="47" style="78" customWidth="1"/>
    <col min="4354" max="4356" width="16.7265625" style="78" customWidth="1"/>
    <col min="4357" max="4608" width="9.1796875" style="78"/>
    <col min="4609" max="4609" width="47" style="78" customWidth="1"/>
    <col min="4610" max="4612" width="16.7265625" style="78" customWidth="1"/>
    <col min="4613" max="4864" width="9.1796875" style="78"/>
    <col min="4865" max="4865" width="47" style="78" customWidth="1"/>
    <col min="4866" max="4868" width="16.7265625" style="78" customWidth="1"/>
    <col min="4869" max="5120" width="9.1796875" style="78"/>
    <col min="5121" max="5121" width="47" style="78" customWidth="1"/>
    <col min="5122" max="5124" width="16.7265625" style="78" customWidth="1"/>
    <col min="5125" max="5376" width="9.1796875" style="78"/>
    <col min="5377" max="5377" width="47" style="78" customWidth="1"/>
    <col min="5378" max="5380" width="16.7265625" style="78" customWidth="1"/>
    <col min="5381" max="5632" width="9.1796875" style="78"/>
    <col min="5633" max="5633" width="47" style="78" customWidth="1"/>
    <col min="5634" max="5636" width="16.7265625" style="78" customWidth="1"/>
    <col min="5637" max="5888" width="9.1796875" style="78"/>
    <col min="5889" max="5889" width="47" style="78" customWidth="1"/>
    <col min="5890" max="5892" width="16.7265625" style="78" customWidth="1"/>
    <col min="5893" max="6144" width="9.1796875" style="78"/>
    <col min="6145" max="6145" width="47" style="78" customWidth="1"/>
    <col min="6146" max="6148" width="16.7265625" style="78" customWidth="1"/>
    <col min="6149" max="6400" width="9.1796875" style="78"/>
    <col min="6401" max="6401" width="47" style="78" customWidth="1"/>
    <col min="6402" max="6404" width="16.7265625" style="78" customWidth="1"/>
    <col min="6405" max="6656" width="9.1796875" style="78"/>
    <col min="6657" max="6657" width="47" style="78" customWidth="1"/>
    <col min="6658" max="6660" width="16.7265625" style="78" customWidth="1"/>
    <col min="6661" max="6912" width="9.1796875" style="78"/>
    <col min="6913" max="6913" width="47" style="78" customWidth="1"/>
    <col min="6914" max="6916" width="16.7265625" style="78" customWidth="1"/>
    <col min="6917" max="7168" width="9.1796875" style="78"/>
    <col min="7169" max="7169" width="47" style="78" customWidth="1"/>
    <col min="7170" max="7172" width="16.7265625" style="78" customWidth="1"/>
    <col min="7173" max="7424" width="9.1796875" style="78"/>
    <col min="7425" max="7425" width="47" style="78" customWidth="1"/>
    <col min="7426" max="7428" width="16.7265625" style="78" customWidth="1"/>
    <col min="7429" max="7680" width="9.1796875" style="78"/>
    <col min="7681" max="7681" width="47" style="78" customWidth="1"/>
    <col min="7682" max="7684" width="16.7265625" style="78" customWidth="1"/>
    <col min="7685" max="7936" width="9.1796875" style="78"/>
    <col min="7937" max="7937" width="47" style="78" customWidth="1"/>
    <col min="7938" max="7940" width="16.7265625" style="78" customWidth="1"/>
    <col min="7941" max="8192" width="9.1796875" style="78"/>
    <col min="8193" max="8193" width="47" style="78" customWidth="1"/>
    <col min="8194" max="8196" width="16.7265625" style="78" customWidth="1"/>
    <col min="8197" max="8448" width="9.1796875" style="78"/>
    <col min="8449" max="8449" width="47" style="78" customWidth="1"/>
    <col min="8450" max="8452" width="16.7265625" style="78" customWidth="1"/>
    <col min="8453" max="8704" width="9.1796875" style="78"/>
    <col min="8705" max="8705" width="47" style="78" customWidth="1"/>
    <col min="8706" max="8708" width="16.7265625" style="78" customWidth="1"/>
    <col min="8709" max="8960" width="9.1796875" style="78"/>
    <col min="8961" max="8961" width="47" style="78" customWidth="1"/>
    <col min="8962" max="8964" width="16.7265625" style="78" customWidth="1"/>
    <col min="8965" max="9216" width="9.1796875" style="78"/>
    <col min="9217" max="9217" width="47" style="78" customWidth="1"/>
    <col min="9218" max="9220" width="16.7265625" style="78" customWidth="1"/>
    <col min="9221" max="9472" width="9.1796875" style="78"/>
    <col min="9473" max="9473" width="47" style="78" customWidth="1"/>
    <col min="9474" max="9476" width="16.7265625" style="78" customWidth="1"/>
    <col min="9477" max="9728" width="9.1796875" style="78"/>
    <col min="9729" max="9729" width="47" style="78" customWidth="1"/>
    <col min="9730" max="9732" width="16.7265625" style="78" customWidth="1"/>
    <col min="9733" max="9984" width="9.1796875" style="78"/>
    <col min="9985" max="9985" width="47" style="78" customWidth="1"/>
    <col min="9986" max="9988" width="16.7265625" style="78" customWidth="1"/>
    <col min="9989" max="10240" width="9.1796875" style="78"/>
    <col min="10241" max="10241" width="47" style="78" customWidth="1"/>
    <col min="10242" max="10244" width="16.7265625" style="78" customWidth="1"/>
    <col min="10245" max="10496" width="9.1796875" style="78"/>
    <col min="10497" max="10497" width="47" style="78" customWidth="1"/>
    <col min="10498" max="10500" width="16.7265625" style="78" customWidth="1"/>
    <col min="10501" max="10752" width="9.1796875" style="78"/>
    <col min="10753" max="10753" width="47" style="78" customWidth="1"/>
    <col min="10754" max="10756" width="16.7265625" style="78" customWidth="1"/>
    <col min="10757" max="11008" width="9.1796875" style="78"/>
    <col min="11009" max="11009" width="47" style="78" customWidth="1"/>
    <col min="11010" max="11012" width="16.7265625" style="78" customWidth="1"/>
    <col min="11013" max="11264" width="9.1796875" style="78"/>
    <col min="11265" max="11265" width="47" style="78" customWidth="1"/>
    <col min="11266" max="11268" width="16.7265625" style="78" customWidth="1"/>
    <col min="11269" max="11520" width="9.1796875" style="78"/>
    <col min="11521" max="11521" width="47" style="78" customWidth="1"/>
    <col min="11522" max="11524" width="16.7265625" style="78" customWidth="1"/>
    <col min="11525" max="11776" width="9.1796875" style="78"/>
    <col min="11777" max="11777" width="47" style="78" customWidth="1"/>
    <col min="11778" max="11780" width="16.7265625" style="78" customWidth="1"/>
    <col min="11781" max="12032" width="9.1796875" style="78"/>
    <col min="12033" max="12033" width="47" style="78" customWidth="1"/>
    <col min="12034" max="12036" width="16.7265625" style="78" customWidth="1"/>
    <col min="12037" max="12288" width="9.1796875" style="78"/>
    <col min="12289" max="12289" width="47" style="78" customWidth="1"/>
    <col min="12290" max="12292" width="16.7265625" style="78" customWidth="1"/>
    <col min="12293" max="12544" width="9.1796875" style="78"/>
    <col min="12545" max="12545" width="47" style="78" customWidth="1"/>
    <col min="12546" max="12548" width="16.7265625" style="78" customWidth="1"/>
    <col min="12549" max="12800" width="9.1796875" style="78"/>
    <col min="12801" max="12801" width="47" style="78" customWidth="1"/>
    <col min="12802" max="12804" width="16.7265625" style="78" customWidth="1"/>
    <col min="12805" max="13056" width="9.1796875" style="78"/>
    <col min="13057" max="13057" width="47" style="78" customWidth="1"/>
    <col min="13058" max="13060" width="16.7265625" style="78" customWidth="1"/>
    <col min="13061" max="13312" width="9.1796875" style="78"/>
    <col min="13313" max="13313" width="47" style="78" customWidth="1"/>
    <col min="13314" max="13316" width="16.7265625" style="78" customWidth="1"/>
    <col min="13317" max="13568" width="9.1796875" style="78"/>
    <col min="13569" max="13569" width="47" style="78" customWidth="1"/>
    <col min="13570" max="13572" width="16.7265625" style="78" customWidth="1"/>
    <col min="13573" max="13824" width="9.1796875" style="78"/>
    <col min="13825" max="13825" width="47" style="78" customWidth="1"/>
    <col min="13826" max="13828" width="16.7265625" style="78" customWidth="1"/>
    <col min="13829" max="14080" width="9.1796875" style="78"/>
    <col min="14081" max="14081" width="47" style="78" customWidth="1"/>
    <col min="14082" max="14084" width="16.7265625" style="78" customWidth="1"/>
    <col min="14085" max="14336" width="9.1796875" style="78"/>
    <col min="14337" max="14337" width="47" style="78" customWidth="1"/>
    <col min="14338" max="14340" width="16.7265625" style="78" customWidth="1"/>
    <col min="14341" max="14592" width="9.1796875" style="78"/>
    <col min="14593" max="14593" width="47" style="78" customWidth="1"/>
    <col min="14594" max="14596" width="16.7265625" style="78" customWidth="1"/>
    <col min="14597" max="14848" width="9.1796875" style="78"/>
    <col min="14849" max="14849" width="47" style="78" customWidth="1"/>
    <col min="14850" max="14852" width="16.7265625" style="78" customWidth="1"/>
    <col min="14853" max="15104" width="9.1796875" style="78"/>
    <col min="15105" max="15105" width="47" style="78" customWidth="1"/>
    <col min="15106" max="15108" width="16.7265625" style="78" customWidth="1"/>
    <col min="15109" max="15360" width="9.1796875" style="78"/>
    <col min="15361" max="15361" width="47" style="78" customWidth="1"/>
    <col min="15362" max="15364" width="16.7265625" style="78" customWidth="1"/>
    <col min="15365" max="15616" width="9.1796875" style="78"/>
    <col min="15617" max="15617" width="47" style="78" customWidth="1"/>
    <col min="15618" max="15620" width="16.7265625" style="78" customWidth="1"/>
    <col min="15621" max="15872" width="9.1796875" style="78"/>
    <col min="15873" max="15873" width="47" style="78" customWidth="1"/>
    <col min="15874" max="15876" width="16.7265625" style="78" customWidth="1"/>
    <col min="15877" max="16128" width="9.1796875" style="78"/>
    <col min="16129" max="16129" width="47" style="78" customWidth="1"/>
    <col min="16130" max="16132" width="16.7265625" style="78" customWidth="1"/>
    <col min="16133" max="16384" width="9.1796875" style="78"/>
  </cols>
  <sheetData>
    <row r="1" spans="1:5">
      <c r="A1" s="94" t="s">
        <v>224</v>
      </c>
    </row>
    <row r="3" spans="1:5" s="77" customFormat="1" ht="12.75" customHeight="1">
      <c r="B3" s="172" t="s">
        <v>925</v>
      </c>
      <c r="C3" s="173"/>
    </row>
    <row r="4" spans="1:5" s="77" customFormat="1" ht="12.75" customHeight="1">
      <c r="A4" s="223"/>
      <c r="B4" s="223"/>
      <c r="C4" s="223"/>
      <c r="D4" s="223"/>
      <c r="E4" s="223"/>
    </row>
    <row r="5" spans="1:5" ht="26" customHeight="1">
      <c r="A5" s="176" t="s">
        <v>498</v>
      </c>
      <c r="B5" s="177" t="s">
        <v>443</v>
      </c>
      <c r="C5" s="177" t="s">
        <v>444</v>
      </c>
      <c r="D5" s="178" t="s">
        <v>13</v>
      </c>
    </row>
    <row r="6" spans="1:5" ht="21.5" customHeight="1">
      <c r="A6" s="152" t="s">
        <v>516</v>
      </c>
      <c r="B6" s="107">
        <v>397304125697.22998</v>
      </c>
      <c r="C6" s="107">
        <v>5854924640.2399998</v>
      </c>
      <c r="D6" s="153">
        <v>403159050337.46997</v>
      </c>
    </row>
    <row r="7" spans="1:5" ht="21">
      <c r="A7" s="154" t="s">
        <v>517</v>
      </c>
      <c r="B7" s="108">
        <v>215150708028.17001</v>
      </c>
      <c r="C7" s="108">
        <v>1039102803.99</v>
      </c>
      <c r="D7" s="155">
        <v>216189810832.16</v>
      </c>
    </row>
    <row r="8" spans="1:5">
      <c r="A8" s="156" t="s">
        <v>518</v>
      </c>
      <c r="B8" s="157">
        <v>164589910723.57001</v>
      </c>
      <c r="C8" s="157">
        <v>712905503.37</v>
      </c>
      <c r="D8" s="158">
        <v>165302816226.94</v>
      </c>
    </row>
    <row r="9" spans="1:5">
      <c r="A9" s="156" t="s">
        <v>519</v>
      </c>
      <c r="B9" s="157">
        <v>19378755057.060001</v>
      </c>
      <c r="C9" s="157">
        <v>259227718.47999999</v>
      </c>
      <c r="D9" s="158">
        <v>19637982775.540001</v>
      </c>
    </row>
    <row r="10" spans="1:5" ht="20">
      <c r="A10" s="156" t="s">
        <v>520</v>
      </c>
      <c r="B10" s="157">
        <v>9210043156.8700008</v>
      </c>
      <c r="C10" s="157">
        <v>655278.18999999994</v>
      </c>
      <c r="D10" s="158">
        <v>9210698435.0599995</v>
      </c>
    </row>
    <row r="11" spans="1:5" ht="20">
      <c r="A11" s="156" t="s">
        <v>521</v>
      </c>
      <c r="B11" s="157">
        <v>1628785250.48</v>
      </c>
      <c r="C11" s="157">
        <v>1170074.99</v>
      </c>
      <c r="D11" s="158">
        <v>1629955325.47</v>
      </c>
    </row>
    <row r="12" spans="1:5" ht="30">
      <c r="A12" s="156" t="s">
        <v>522</v>
      </c>
      <c r="B12" s="157">
        <v>1948937746.02</v>
      </c>
      <c r="C12" s="157">
        <v>5242935.7300000004</v>
      </c>
      <c r="D12" s="158">
        <v>1954180681.75</v>
      </c>
    </row>
    <row r="13" spans="1:5" ht="20">
      <c r="A13" s="156" t="s">
        <v>523</v>
      </c>
      <c r="B13" s="157">
        <v>2507063455.8499999</v>
      </c>
      <c r="C13" s="157">
        <v>0</v>
      </c>
      <c r="D13" s="158">
        <v>2507063455.8499999</v>
      </c>
    </row>
    <row r="14" spans="1:5" ht="50">
      <c r="A14" s="156" t="s">
        <v>922</v>
      </c>
      <c r="B14" s="157">
        <v>1757777665.24</v>
      </c>
      <c r="C14" s="157">
        <v>5628539.1699999999</v>
      </c>
      <c r="D14" s="158">
        <v>1763406204.4100001</v>
      </c>
    </row>
    <row r="15" spans="1:5" ht="20">
      <c r="A15" s="156" t="s">
        <v>524</v>
      </c>
      <c r="B15" s="157">
        <v>147267057.59999999</v>
      </c>
      <c r="C15" s="157">
        <v>3060756.06</v>
      </c>
      <c r="D15" s="158">
        <v>150327813.66</v>
      </c>
    </row>
    <row r="16" spans="1:5" ht="20">
      <c r="A16" s="156" t="s">
        <v>525</v>
      </c>
      <c r="B16" s="157">
        <v>1202091202.5699999</v>
      </c>
      <c r="C16" s="157">
        <v>2.74</v>
      </c>
      <c r="D16" s="158">
        <v>1202091205.3099999</v>
      </c>
    </row>
    <row r="17" spans="1:4" ht="30">
      <c r="A17" s="156" t="s">
        <v>526</v>
      </c>
      <c r="B17" s="157">
        <v>1961268459.22</v>
      </c>
      <c r="C17" s="157">
        <v>1335225.81</v>
      </c>
      <c r="D17" s="158">
        <v>1962603685.03</v>
      </c>
    </row>
    <row r="18" spans="1:4" ht="30">
      <c r="A18" s="156" t="s">
        <v>527</v>
      </c>
      <c r="B18" s="157">
        <v>69805182.049999997</v>
      </c>
      <c r="C18" s="157">
        <v>542851.11</v>
      </c>
      <c r="D18" s="158">
        <v>70348033.159999996</v>
      </c>
    </row>
    <row r="19" spans="1:4" ht="20">
      <c r="A19" s="156" t="s">
        <v>528</v>
      </c>
      <c r="B19" s="157">
        <v>544361844.63</v>
      </c>
      <c r="C19" s="157">
        <v>804070.29</v>
      </c>
      <c r="D19" s="158">
        <v>545165914.91999996</v>
      </c>
    </row>
    <row r="20" spans="1:4" ht="30">
      <c r="A20" s="156" t="s">
        <v>529</v>
      </c>
      <c r="B20" s="157">
        <v>950117170.53999996</v>
      </c>
      <c r="C20" s="157">
        <v>0</v>
      </c>
      <c r="D20" s="158">
        <v>950117170.53999996</v>
      </c>
    </row>
    <row r="21" spans="1:4" ht="40">
      <c r="A21" s="156" t="s">
        <v>530</v>
      </c>
      <c r="B21" s="157">
        <v>3736390.39</v>
      </c>
      <c r="C21" s="157">
        <v>579229.97</v>
      </c>
      <c r="D21" s="158">
        <v>4315620.3600000003</v>
      </c>
    </row>
    <row r="22" spans="1:4" ht="30">
      <c r="A22" s="156" t="s">
        <v>531</v>
      </c>
      <c r="B22" s="157">
        <v>29314067.760000002</v>
      </c>
      <c r="C22" s="157">
        <v>1059379.08</v>
      </c>
      <c r="D22" s="158">
        <v>30373446.84</v>
      </c>
    </row>
    <row r="23" spans="1:4" ht="50">
      <c r="A23" s="156" t="s">
        <v>883</v>
      </c>
      <c r="B23" s="157">
        <v>832793.08</v>
      </c>
      <c r="C23" s="157">
        <v>0</v>
      </c>
      <c r="D23" s="158">
        <v>832793.08</v>
      </c>
    </row>
    <row r="24" spans="1:4" ht="20">
      <c r="A24" s="156" t="s">
        <v>532</v>
      </c>
      <c r="B24" s="157">
        <v>242393473.31999999</v>
      </c>
      <c r="C24" s="157">
        <v>6005096.9500000002</v>
      </c>
      <c r="D24" s="158">
        <v>248398570.27000001</v>
      </c>
    </row>
    <row r="25" spans="1:4" ht="40">
      <c r="A25" s="156" t="s">
        <v>533</v>
      </c>
      <c r="B25" s="157">
        <v>58405173.189999998</v>
      </c>
      <c r="C25" s="157">
        <v>251475.7</v>
      </c>
      <c r="D25" s="158">
        <v>58656648.890000001</v>
      </c>
    </row>
    <row r="26" spans="1:4">
      <c r="A26" s="156" t="s">
        <v>534</v>
      </c>
      <c r="B26" s="157">
        <v>8919842158.7299995</v>
      </c>
      <c r="C26" s="157">
        <v>40634666.350000001</v>
      </c>
      <c r="D26" s="158">
        <v>8960476825.0799999</v>
      </c>
    </row>
    <row r="27" spans="1:4" ht="21">
      <c r="A27" s="154" t="s">
        <v>535</v>
      </c>
      <c r="B27" s="108">
        <v>142457223553.82001</v>
      </c>
      <c r="C27" s="108">
        <v>4710644818.3400002</v>
      </c>
      <c r="D27" s="155">
        <v>147167868372.16</v>
      </c>
    </row>
    <row r="28" spans="1:4">
      <c r="A28" s="156" t="s">
        <v>536</v>
      </c>
      <c r="B28" s="157">
        <v>122050704501.28999</v>
      </c>
      <c r="C28" s="157">
        <v>4410688327.75</v>
      </c>
      <c r="D28" s="158">
        <v>126461392829.03999</v>
      </c>
    </row>
    <row r="29" spans="1:4">
      <c r="A29" s="156" t="s">
        <v>537</v>
      </c>
      <c r="B29" s="157">
        <v>6031276660.0200005</v>
      </c>
      <c r="C29" s="157">
        <v>86829210.730000004</v>
      </c>
      <c r="D29" s="158">
        <v>6118105870.75</v>
      </c>
    </row>
    <row r="30" spans="1:4">
      <c r="A30" s="156" t="s">
        <v>538</v>
      </c>
      <c r="B30" s="157">
        <v>4002942891.21</v>
      </c>
      <c r="C30" s="157">
        <v>78788990.159999996</v>
      </c>
      <c r="D30" s="158">
        <v>4081731881.3699999</v>
      </c>
    </row>
    <row r="31" spans="1:4">
      <c r="A31" s="156" t="s">
        <v>539</v>
      </c>
      <c r="B31" s="157">
        <v>3825885046.0599999</v>
      </c>
      <c r="C31" s="157">
        <v>6383446.2800000003</v>
      </c>
      <c r="D31" s="158">
        <v>3832268492.3400002</v>
      </c>
    </row>
    <row r="32" spans="1:4" ht="20">
      <c r="A32" s="156" t="s">
        <v>540</v>
      </c>
      <c r="B32" s="157">
        <v>1745881214.55</v>
      </c>
      <c r="C32" s="157">
        <v>7470323.9400000004</v>
      </c>
      <c r="D32" s="158">
        <v>1753351538.49</v>
      </c>
    </row>
    <row r="33" spans="1:4">
      <c r="A33" s="156" t="s">
        <v>541</v>
      </c>
      <c r="B33" s="157">
        <v>247552701.75</v>
      </c>
      <c r="C33" s="157">
        <v>4779938.4000000004</v>
      </c>
      <c r="D33" s="158">
        <v>252332640.15000001</v>
      </c>
    </row>
    <row r="34" spans="1:4">
      <c r="A34" s="156" t="s">
        <v>542</v>
      </c>
      <c r="B34" s="157">
        <v>668602028.54999995</v>
      </c>
      <c r="C34" s="157">
        <v>7648075.3499999996</v>
      </c>
      <c r="D34" s="158">
        <v>676250103.89999998</v>
      </c>
    </row>
    <row r="35" spans="1:4">
      <c r="A35" s="156" t="s">
        <v>543</v>
      </c>
      <c r="B35" s="157">
        <v>1440279068.1099999</v>
      </c>
      <c r="C35" s="157">
        <v>21269317.309999999</v>
      </c>
      <c r="D35" s="158">
        <v>1461548385.4200001</v>
      </c>
    </row>
    <row r="36" spans="1:4" ht="20">
      <c r="A36" s="156" t="s">
        <v>544</v>
      </c>
      <c r="B36" s="157">
        <v>650812797.69000006</v>
      </c>
      <c r="C36" s="157">
        <v>994854.22</v>
      </c>
      <c r="D36" s="158">
        <v>651807651.90999997</v>
      </c>
    </row>
    <row r="37" spans="1:4">
      <c r="A37" s="156" t="s">
        <v>545</v>
      </c>
      <c r="B37" s="157">
        <v>577058147.49000001</v>
      </c>
      <c r="C37" s="157">
        <v>7531393.9900000002</v>
      </c>
      <c r="D37" s="158">
        <v>584589541.48000002</v>
      </c>
    </row>
    <row r="38" spans="1:4">
      <c r="A38" s="156" t="s">
        <v>546</v>
      </c>
      <c r="B38" s="157">
        <v>369112371.81999999</v>
      </c>
      <c r="C38" s="157">
        <v>75063.289999999994</v>
      </c>
      <c r="D38" s="158">
        <v>369187435.11000001</v>
      </c>
    </row>
    <row r="39" spans="1:4" ht="30">
      <c r="A39" s="156" t="s">
        <v>547</v>
      </c>
      <c r="B39" s="157">
        <v>406935812.94999999</v>
      </c>
      <c r="C39" s="157">
        <v>1353629.19</v>
      </c>
      <c r="D39" s="158">
        <v>408289442.13999999</v>
      </c>
    </row>
    <row r="40" spans="1:4" ht="20">
      <c r="A40" s="156" t="s">
        <v>548</v>
      </c>
      <c r="B40" s="157">
        <v>173134575.77000001</v>
      </c>
      <c r="C40" s="157">
        <v>4289311.03</v>
      </c>
      <c r="D40" s="158">
        <v>177423886.80000001</v>
      </c>
    </row>
    <row r="41" spans="1:4">
      <c r="A41" s="156" t="s">
        <v>549</v>
      </c>
      <c r="B41" s="157">
        <v>9329136.9100000001</v>
      </c>
      <c r="C41" s="157">
        <v>153295.72</v>
      </c>
      <c r="D41" s="158">
        <v>9482432.6300000008</v>
      </c>
    </row>
    <row r="42" spans="1:4">
      <c r="A42" s="156" t="s">
        <v>550</v>
      </c>
      <c r="B42" s="157">
        <v>25468878.170000002</v>
      </c>
      <c r="C42" s="157">
        <v>26051.26</v>
      </c>
      <c r="D42" s="158">
        <v>25494929.43</v>
      </c>
    </row>
    <row r="43" spans="1:4" ht="20">
      <c r="A43" s="156" t="s">
        <v>551</v>
      </c>
      <c r="B43" s="157">
        <v>2067541.33</v>
      </c>
      <c r="C43" s="157">
        <v>6072983.5199999996</v>
      </c>
      <c r="D43" s="158">
        <v>8140524.8499999996</v>
      </c>
    </row>
    <row r="44" spans="1:4">
      <c r="A44" s="156" t="s">
        <v>552</v>
      </c>
      <c r="B44" s="157">
        <v>230180180.15000001</v>
      </c>
      <c r="C44" s="157">
        <v>66290606.200000003</v>
      </c>
      <c r="D44" s="158">
        <v>296470786.35000002</v>
      </c>
    </row>
    <row r="45" spans="1:4" ht="21">
      <c r="A45" s="154" t="s">
        <v>553</v>
      </c>
      <c r="B45" s="108">
        <v>26771537158.849998</v>
      </c>
      <c r="C45" s="108">
        <v>40810909.689999998</v>
      </c>
      <c r="D45" s="155">
        <v>26812348068.540001</v>
      </c>
    </row>
    <row r="46" spans="1:4" ht="20">
      <c r="A46" s="156" t="s">
        <v>554</v>
      </c>
      <c r="B46" s="157">
        <v>20261287386.040001</v>
      </c>
      <c r="C46" s="157">
        <v>10179340.08</v>
      </c>
      <c r="D46" s="158">
        <v>20271466726.119999</v>
      </c>
    </row>
    <row r="47" spans="1:4">
      <c r="A47" s="156" t="s">
        <v>555</v>
      </c>
      <c r="B47" s="157">
        <v>2566842683.1300001</v>
      </c>
      <c r="C47" s="157">
        <v>18444200.02</v>
      </c>
      <c r="D47" s="158">
        <v>2585286883.1500001</v>
      </c>
    </row>
    <row r="48" spans="1:4">
      <c r="A48" s="156" t="s">
        <v>556</v>
      </c>
      <c r="B48" s="157">
        <v>1991315798.4200001</v>
      </c>
      <c r="C48" s="157">
        <v>2745037.14</v>
      </c>
      <c r="D48" s="158">
        <v>1994060835.5599999</v>
      </c>
    </row>
    <row r="49" spans="1:4">
      <c r="A49" s="156" t="s">
        <v>557</v>
      </c>
      <c r="B49" s="157">
        <v>576934196.27999997</v>
      </c>
      <c r="C49" s="157">
        <v>297948.76</v>
      </c>
      <c r="D49" s="158">
        <v>577232145.03999996</v>
      </c>
    </row>
    <row r="50" spans="1:4">
      <c r="A50" s="156" t="s">
        <v>558</v>
      </c>
      <c r="B50" s="157">
        <v>557206228.47000003</v>
      </c>
      <c r="C50" s="157">
        <v>591329.31000000006</v>
      </c>
      <c r="D50" s="158">
        <v>557797557.77999997</v>
      </c>
    </row>
    <row r="51" spans="1:4" ht="40">
      <c r="A51" s="156" t="s">
        <v>559</v>
      </c>
      <c r="B51" s="157">
        <v>482165209.39999998</v>
      </c>
      <c r="C51" s="157">
        <v>357564.84</v>
      </c>
      <c r="D51" s="158">
        <v>482522774.24000001</v>
      </c>
    </row>
    <row r="52" spans="1:4" ht="20">
      <c r="A52" s="156" t="s">
        <v>560</v>
      </c>
      <c r="B52" s="157">
        <v>263774451.46000001</v>
      </c>
      <c r="C52" s="157">
        <v>2237110.9900000002</v>
      </c>
      <c r="D52" s="158">
        <v>266011562.44999999</v>
      </c>
    </row>
    <row r="53" spans="1:4" ht="30">
      <c r="A53" s="156" t="s">
        <v>561</v>
      </c>
      <c r="B53" s="157">
        <v>68643.81</v>
      </c>
      <c r="C53" s="157">
        <v>8141.27</v>
      </c>
      <c r="D53" s="158">
        <v>76785.08</v>
      </c>
    </row>
    <row r="54" spans="1:4" ht="20">
      <c r="A54" s="156" t="s">
        <v>562</v>
      </c>
      <c r="B54" s="157">
        <v>21457885.300000001</v>
      </c>
      <c r="C54" s="157">
        <v>4105.88</v>
      </c>
      <c r="D54" s="158">
        <v>21461991.18</v>
      </c>
    </row>
    <row r="55" spans="1:4" ht="50">
      <c r="A55" s="156" t="s">
        <v>563</v>
      </c>
      <c r="B55" s="157">
        <v>10628546.800000001</v>
      </c>
      <c r="C55" s="157">
        <v>17358.38</v>
      </c>
      <c r="D55" s="158">
        <v>10645905.18</v>
      </c>
    </row>
    <row r="56" spans="1:4" ht="40">
      <c r="A56" s="156" t="s">
        <v>564</v>
      </c>
      <c r="B56" s="157">
        <v>4059243.21</v>
      </c>
      <c r="C56" s="157">
        <v>253047.47</v>
      </c>
      <c r="D56" s="158">
        <v>4312290.68</v>
      </c>
    </row>
    <row r="57" spans="1:4">
      <c r="A57" s="156" t="s">
        <v>565</v>
      </c>
      <c r="B57" s="157">
        <v>35796886.530000001</v>
      </c>
      <c r="C57" s="157">
        <v>5675725.5499999998</v>
      </c>
      <c r="D57" s="158">
        <v>41472612.079999998</v>
      </c>
    </row>
    <row r="58" spans="1:4" ht="22" customHeight="1">
      <c r="A58" s="154" t="s">
        <v>566</v>
      </c>
      <c r="B58" s="108">
        <v>9297378165.0599995</v>
      </c>
      <c r="C58" s="108">
        <v>142681.49</v>
      </c>
      <c r="D58" s="155">
        <v>9297520846.5499992</v>
      </c>
    </row>
    <row r="59" spans="1:4">
      <c r="A59" s="156" t="s">
        <v>567</v>
      </c>
      <c r="B59" s="157">
        <v>9235812591.7099991</v>
      </c>
      <c r="C59" s="157">
        <v>68947.899999999994</v>
      </c>
      <c r="D59" s="158">
        <v>9235881539.6100006</v>
      </c>
    </row>
    <row r="60" spans="1:4">
      <c r="A60" s="156" t="s">
        <v>568</v>
      </c>
      <c r="B60" s="157">
        <v>61565573.350000001</v>
      </c>
      <c r="C60" s="157">
        <v>73733.59</v>
      </c>
      <c r="D60" s="158">
        <v>61639306.939999998</v>
      </c>
    </row>
    <row r="61" spans="1:4" ht="21">
      <c r="A61" s="154" t="s">
        <v>569</v>
      </c>
      <c r="B61" s="108">
        <v>3627278791.3299999</v>
      </c>
      <c r="C61" s="108">
        <v>64223426.729999997</v>
      </c>
      <c r="D61" s="155">
        <v>3691502218.0599999</v>
      </c>
    </row>
    <row r="62" spans="1:4">
      <c r="A62" s="156" t="s">
        <v>570</v>
      </c>
      <c r="B62" s="157">
        <v>1032068698.4400001</v>
      </c>
      <c r="C62" s="157">
        <v>51006148.170000002</v>
      </c>
      <c r="D62" s="158">
        <v>1083074846.6099999</v>
      </c>
    </row>
    <row r="63" spans="1:4" ht="40">
      <c r="A63" s="156" t="s">
        <v>571</v>
      </c>
      <c r="B63" s="157">
        <v>1874477921.4200001</v>
      </c>
      <c r="C63" s="157">
        <v>343065.9</v>
      </c>
      <c r="D63" s="158">
        <v>1874820987.3199999</v>
      </c>
    </row>
    <row r="64" spans="1:4">
      <c r="A64" s="156" t="s">
        <v>572</v>
      </c>
      <c r="B64" s="157">
        <v>268781853.89999998</v>
      </c>
      <c r="C64" s="157">
        <v>38.31</v>
      </c>
      <c r="D64" s="158">
        <v>268781892.20999998</v>
      </c>
    </row>
    <row r="65" spans="1:4" ht="20">
      <c r="A65" s="156" t="s">
        <v>573</v>
      </c>
      <c r="B65" s="157">
        <v>288947559.35000002</v>
      </c>
      <c r="C65" s="157">
        <v>6872651.8700000001</v>
      </c>
      <c r="D65" s="158">
        <v>295820211.22000003</v>
      </c>
    </row>
    <row r="66" spans="1:4">
      <c r="A66" s="156" t="s">
        <v>574</v>
      </c>
      <c r="B66" s="157">
        <v>56956685.280000001</v>
      </c>
      <c r="C66" s="157">
        <v>0</v>
      </c>
      <c r="D66" s="158">
        <v>56956685.280000001</v>
      </c>
    </row>
    <row r="67" spans="1:4">
      <c r="A67" s="161" t="s">
        <v>575</v>
      </c>
      <c r="B67" s="109">
        <v>106046072.94</v>
      </c>
      <c r="C67" s="109">
        <v>6001522.4800000004</v>
      </c>
      <c r="D67" s="162">
        <v>112047595.42</v>
      </c>
    </row>
    <row r="68" spans="1:4" ht="23" customHeight="1">
      <c r="A68" s="152" t="s">
        <v>576</v>
      </c>
      <c r="B68" s="107">
        <v>54266330593.080002</v>
      </c>
      <c r="C68" s="107">
        <v>1804222821.48</v>
      </c>
      <c r="D68" s="153">
        <v>56070553414.559998</v>
      </c>
    </row>
    <row r="69" spans="1:4" ht="21.5" customHeight="1">
      <c r="A69" s="154" t="s">
        <v>577</v>
      </c>
      <c r="B69" s="108">
        <v>968215612.37</v>
      </c>
      <c r="C69" s="108">
        <v>9072895.5199999996</v>
      </c>
      <c r="D69" s="155">
        <v>977288507.88999999</v>
      </c>
    </row>
    <row r="70" spans="1:4">
      <c r="A70" s="156" t="s">
        <v>578</v>
      </c>
      <c r="B70" s="157">
        <v>11252830.960000001</v>
      </c>
      <c r="C70" s="157">
        <v>556187.93999999994</v>
      </c>
      <c r="D70" s="158">
        <v>11809018.9</v>
      </c>
    </row>
    <row r="71" spans="1:4" ht="20">
      <c r="A71" s="156" t="s">
        <v>713</v>
      </c>
      <c r="B71" s="157">
        <v>431631937.68000001</v>
      </c>
      <c r="C71" s="157">
        <v>0</v>
      </c>
      <c r="D71" s="158">
        <v>431631937.68000001</v>
      </c>
    </row>
    <row r="72" spans="1:4" ht="20">
      <c r="A72" s="156" t="s">
        <v>579</v>
      </c>
      <c r="B72" s="157">
        <v>195447908.99000001</v>
      </c>
      <c r="C72" s="157">
        <v>2262445.83</v>
      </c>
      <c r="D72" s="158">
        <v>197710354.81999999</v>
      </c>
    </row>
    <row r="73" spans="1:4">
      <c r="A73" s="156" t="s">
        <v>580</v>
      </c>
      <c r="B73" s="157">
        <v>329882934.74000001</v>
      </c>
      <c r="C73" s="157">
        <v>6254261.75</v>
      </c>
      <c r="D73" s="158">
        <v>336137196.49000001</v>
      </c>
    </row>
    <row r="74" spans="1:4" ht="21">
      <c r="A74" s="154" t="s">
        <v>581</v>
      </c>
      <c r="B74" s="108">
        <v>16155237952.9</v>
      </c>
      <c r="C74" s="108">
        <v>1034010700.6</v>
      </c>
      <c r="D74" s="155">
        <v>17189248653.5</v>
      </c>
    </row>
    <row r="75" spans="1:4" ht="30">
      <c r="A75" s="156" t="s">
        <v>714</v>
      </c>
      <c r="B75" s="157">
        <v>2398649.29</v>
      </c>
      <c r="C75" s="157">
        <v>0</v>
      </c>
      <c r="D75" s="158">
        <v>2398649.29</v>
      </c>
    </row>
    <row r="76" spans="1:4" ht="40">
      <c r="A76" s="156" t="s">
        <v>901</v>
      </c>
      <c r="B76" s="157">
        <v>1115145416.8</v>
      </c>
      <c r="C76" s="157">
        <v>0</v>
      </c>
      <c r="D76" s="158">
        <v>1115145416.8</v>
      </c>
    </row>
    <row r="77" spans="1:4" ht="20">
      <c r="A77" s="156" t="s">
        <v>582</v>
      </c>
      <c r="B77" s="157">
        <v>1429373350.6600001</v>
      </c>
      <c r="C77" s="157">
        <v>145717431.09999999</v>
      </c>
      <c r="D77" s="158">
        <v>1575090781.76</v>
      </c>
    </row>
    <row r="78" spans="1:4" ht="40">
      <c r="A78" s="156" t="s">
        <v>583</v>
      </c>
      <c r="B78" s="157">
        <v>3470127625.8099999</v>
      </c>
      <c r="C78" s="157">
        <v>8369807.8300000001</v>
      </c>
      <c r="D78" s="158">
        <v>3478497433.6399999</v>
      </c>
    </row>
    <row r="79" spans="1:4" ht="20">
      <c r="A79" s="156" t="s">
        <v>895</v>
      </c>
      <c r="B79" s="157">
        <v>5906259187</v>
      </c>
      <c r="C79" s="157">
        <v>0</v>
      </c>
      <c r="D79" s="158">
        <v>5906259187</v>
      </c>
    </row>
    <row r="80" spans="1:4">
      <c r="A80" s="156" t="s">
        <v>584</v>
      </c>
      <c r="B80" s="157">
        <v>65601740.490000099</v>
      </c>
      <c r="C80" s="157">
        <v>592056960</v>
      </c>
      <c r="D80" s="158">
        <v>657658700.49000001</v>
      </c>
    </row>
    <row r="81" spans="1:4" ht="40">
      <c r="A81" s="156" t="s">
        <v>585</v>
      </c>
      <c r="B81" s="157">
        <v>1182251992.1400001</v>
      </c>
      <c r="C81" s="157">
        <v>310434.25</v>
      </c>
      <c r="D81" s="158">
        <v>1182562426.3900001</v>
      </c>
    </row>
    <row r="82" spans="1:4" ht="50">
      <c r="A82" s="156" t="s">
        <v>586</v>
      </c>
      <c r="B82" s="157">
        <v>128391427.97</v>
      </c>
      <c r="C82" s="157">
        <v>53338047.479999997</v>
      </c>
      <c r="D82" s="158">
        <v>181729475.44999999</v>
      </c>
    </row>
    <row r="83" spans="1:4" ht="40">
      <c r="A83" s="156" t="s">
        <v>587</v>
      </c>
      <c r="B83" s="157">
        <v>146920593.13999999</v>
      </c>
      <c r="C83" s="157">
        <v>233.85</v>
      </c>
      <c r="D83" s="158">
        <v>146920826.99000001</v>
      </c>
    </row>
    <row r="84" spans="1:4" ht="30">
      <c r="A84" s="156" t="s">
        <v>588</v>
      </c>
      <c r="B84" s="157">
        <v>112892054.98</v>
      </c>
      <c r="C84" s="157">
        <v>35926633.590000004</v>
      </c>
      <c r="D84" s="158">
        <v>148818688.56999999</v>
      </c>
    </row>
    <row r="85" spans="1:4">
      <c r="A85" s="156" t="s">
        <v>589</v>
      </c>
      <c r="B85" s="157">
        <v>508964179.37</v>
      </c>
      <c r="C85" s="157">
        <v>63789451.310000002</v>
      </c>
      <c r="D85" s="158">
        <v>572753630.67999995</v>
      </c>
    </row>
    <row r="86" spans="1:4" ht="30">
      <c r="A86" s="156" t="s">
        <v>590</v>
      </c>
      <c r="B86" s="157">
        <v>116100137.23</v>
      </c>
      <c r="C86" s="157">
        <v>26476655.710000001</v>
      </c>
      <c r="D86" s="158">
        <v>142576792.94</v>
      </c>
    </row>
    <row r="87" spans="1:4">
      <c r="A87" s="156" t="s">
        <v>591</v>
      </c>
      <c r="B87" s="157">
        <v>115109386.5</v>
      </c>
      <c r="C87" s="157">
        <v>0</v>
      </c>
      <c r="D87" s="158">
        <v>115109386.5</v>
      </c>
    </row>
    <row r="88" spans="1:4">
      <c r="A88" s="156" t="s">
        <v>592</v>
      </c>
      <c r="B88" s="157">
        <v>1853378481.02</v>
      </c>
      <c r="C88" s="157">
        <v>108025045.48</v>
      </c>
      <c r="D88" s="158">
        <v>1961403526.5</v>
      </c>
    </row>
    <row r="89" spans="1:4">
      <c r="A89" s="156" t="s">
        <v>619</v>
      </c>
      <c r="B89" s="157">
        <v>2323730.5</v>
      </c>
      <c r="C89" s="157">
        <v>0</v>
      </c>
      <c r="D89" s="158">
        <v>2323730.5</v>
      </c>
    </row>
    <row r="90" spans="1:4" ht="21">
      <c r="A90" s="154" t="s">
        <v>593</v>
      </c>
      <c r="B90" s="108">
        <v>316789346.12</v>
      </c>
      <c r="C90" s="108">
        <v>3286115.02</v>
      </c>
      <c r="D90" s="155">
        <v>320075461.13999999</v>
      </c>
    </row>
    <row r="91" spans="1:4" ht="40">
      <c r="A91" s="156" t="s">
        <v>594</v>
      </c>
      <c r="B91" s="157">
        <v>14718137.359999999</v>
      </c>
      <c r="C91" s="157">
        <v>-9.3132257461547893E-10</v>
      </c>
      <c r="D91" s="158">
        <v>14718137.359999999</v>
      </c>
    </row>
    <row r="92" spans="1:4" ht="20">
      <c r="A92" s="156" t="s">
        <v>595</v>
      </c>
      <c r="B92" s="157">
        <v>130764028</v>
      </c>
      <c r="C92" s="157">
        <v>1860720.2</v>
      </c>
      <c r="D92" s="158">
        <v>132624748.2</v>
      </c>
    </row>
    <row r="93" spans="1:4" ht="50">
      <c r="A93" s="156" t="s">
        <v>902</v>
      </c>
      <c r="B93" s="157">
        <v>39123817.960000001</v>
      </c>
      <c r="C93" s="157">
        <v>0</v>
      </c>
      <c r="D93" s="158">
        <v>39123817.960000001</v>
      </c>
    </row>
    <row r="94" spans="1:4" ht="40">
      <c r="A94" s="156" t="s">
        <v>596</v>
      </c>
      <c r="B94" s="157">
        <v>27554020.300000001</v>
      </c>
      <c r="C94" s="157">
        <v>0</v>
      </c>
      <c r="D94" s="158">
        <v>27554020.300000001</v>
      </c>
    </row>
    <row r="95" spans="1:4" ht="90">
      <c r="A95" s="156" t="s">
        <v>597</v>
      </c>
      <c r="B95" s="157">
        <v>64292082.93</v>
      </c>
      <c r="C95" s="157">
        <v>0</v>
      </c>
      <c r="D95" s="158">
        <v>64292082.93</v>
      </c>
    </row>
    <row r="96" spans="1:4" ht="60">
      <c r="A96" s="156" t="s">
        <v>598</v>
      </c>
      <c r="B96" s="157">
        <v>22364336.199999999</v>
      </c>
      <c r="C96" s="157">
        <v>1027536.52</v>
      </c>
      <c r="D96" s="158">
        <v>23391872.719999999</v>
      </c>
    </row>
    <row r="97" spans="1:4" ht="20">
      <c r="A97" s="156" t="s">
        <v>599</v>
      </c>
      <c r="B97" s="157">
        <v>8881176.2899999991</v>
      </c>
      <c r="C97" s="157">
        <v>151514.01999999999</v>
      </c>
      <c r="D97" s="158">
        <v>9032690.3100000005</v>
      </c>
    </row>
    <row r="98" spans="1:4" ht="20">
      <c r="A98" s="156" t="s">
        <v>600</v>
      </c>
      <c r="B98" s="157">
        <v>671516.72</v>
      </c>
      <c r="C98" s="157">
        <v>18326.34</v>
      </c>
      <c r="D98" s="158">
        <v>689843.06</v>
      </c>
    </row>
    <row r="99" spans="1:4" ht="20">
      <c r="A99" s="156" t="s">
        <v>601</v>
      </c>
      <c r="B99" s="157">
        <v>3240395.29</v>
      </c>
      <c r="C99" s="157">
        <v>207209.13</v>
      </c>
      <c r="D99" s="158">
        <v>3447604.42</v>
      </c>
    </row>
    <row r="100" spans="1:4">
      <c r="A100" s="156" t="s">
        <v>602</v>
      </c>
      <c r="B100" s="157">
        <v>5179835.07</v>
      </c>
      <c r="C100" s="157">
        <v>20808.810000000001</v>
      </c>
      <c r="D100" s="158">
        <v>5200643.88</v>
      </c>
    </row>
    <row r="101" spans="1:4" ht="21">
      <c r="A101" s="154" t="s">
        <v>603</v>
      </c>
      <c r="B101" s="108">
        <v>3846760802.79</v>
      </c>
      <c r="C101" s="108">
        <v>0</v>
      </c>
      <c r="D101" s="155">
        <v>3846760802.79</v>
      </c>
    </row>
    <row r="102" spans="1:4" ht="40">
      <c r="A102" s="156" t="s">
        <v>604</v>
      </c>
      <c r="B102" s="157">
        <v>3089730074.4400001</v>
      </c>
      <c r="C102" s="157">
        <v>0</v>
      </c>
      <c r="D102" s="158">
        <v>3089730074.4400001</v>
      </c>
    </row>
    <row r="103" spans="1:4">
      <c r="A103" s="156" t="s">
        <v>912</v>
      </c>
      <c r="B103" s="157">
        <v>757030728.35000002</v>
      </c>
      <c r="C103" s="157">
        <v>0</v>
      </c>
      <c r="D103" s="158">
        <v>757030728.35000002</v>
      </c>
    </row>
    <row r="104" spans="1:4" ht="21">
      <c r="A104" s="154" t="s">
        <v>605</v>
      </c>
      <c r="B104" s="108">
        <v>2620904826.1300001</v>
      </c>
      <c r="C104" s="108">
        <v>141534310.94999999</v>
      </c>
      <c r="D104" s="155">
        <v>2762439137.0799999</v>
      </c>
    </row>
    <row r="105" spans="1:4" ht="50">
      <c r="A105" s="156" t="s">
        <v>884</v>
      </c>
      <c r="B105" s="157">
        <v>46412433</v>
      </c>
      <c r="C105" s="157">
        <v>0</v>
      </c>
      <c r="D105" s="158">
        <v>46412433</v>
      </c>
    </row>
    <row r="106" spans="1:4" ht="30">
      <c r="A106" s="156" t="s">
        <v>606</v>
      </c>
      <c r="B106" s="157">
        <v>458997635.5</v>
      </c>
      <c r="C106" s="157">
        <v>0</v>
      </c>
      <c r="D106" s="158">
        <v>458997635.5</v>
      </c>
    </row>
    <row r="107" spans="1:4" ht="60">
      <c r="A107" s="156" t="s">
        <v>607</v>
      </c>
      <c r="B107" s="157">
        <v>1720959758.3800001</v>
      </c>
      <c r="C107" s="157">
        <v>0</v>
      </c>
      <c r="D107" s="158">
        <v>1720959758.3800001</v>
      </c>
    </row>
    <row r="108" spans="1:4">
      <c r="A108" s="156" t="s">
        <v>608</v>
      </c>
      <c r="B108" s="157">
        <v>227637204.72</v>
      </c>
      <c r="C108" s="157">
        <v>141481816.44</v>
      </c>
      <c r="D108" s="158">
        <v>369119021.16000003</v>
      </c>
    </row>
    <row r="109" spans="1:4" ht="20">
      <c r="A109" s="156" t="s">
        <v>896</v>
      </c>
      <c r="B109" s="157">
        <v>165412607.24000001</v>
      </c>
      <c r="C109" s="157">
        <v>0</v>
      </c>
      <c r="D109" s="158">
        <v>165412607.24000001</v>
      </c>
    </row>
    <row r="110" spans="1:4">
      <c r="A110" s="156" t="s">
        <v>609</v>
      </c>
      <c r="B110" s="157">
        <v>1485187.29</v>
      </c>
      <c r="C110" s="157">
        <v>52494.51</v>
      </c>
      <c r="D110" s="158">
        <v>1537681.8</v>
      </c>
    </row>
    <row r="111" spans="1:4" ht="21">
      <c r="A111" s="154" t="s">
        <v>610</v>
      </c>
      <c r="B111" s="108">
        <v>27593573886.419998</v>
      </c>
      <c r="C111" s="108">
        <v>450025016.05000001</v>
      </c>
      <c r="D111" s="155">
        <v>28043598902.470001</v>
      </c>
    </row>
    <row r="112" spans="1:4" ht="30">
      <c r="A112" s="156" t="s">
        <v>903</v>
      </c>
      <c r="B112" s="157">
        <v>1381738439.8900001</v>
      </c>
      <c r="C112" s="157">
        <v>0</v>
      </c>
      <c r="D112" s="158">
        <v>1381738439.8900001</v>
      </c>
    </row>
    <row r="113" spans="1:4">
      <c r="A113" s="156" t="s">
        <v>611</v>
      </c>
      <c r="B113" s="157">
        <v>4233557293.6399999</v>
      </c>
      <c r="C113" s="157">
        <v>0</v>
      </c>
      <c r="D113" s="158">
        <v>4233557293.6399999</v>
      </c>
    </row>
    <row r="114" spans="1:4" ht="20">
      <c r="A114" s="156" t="s">
        <v>612</v>
      </c>
      <c r="B114" s="157">
        <v>1538232880.04</v>
      </c>
      <c r="C114" s="157">
        <v>5130509.8600000003</v>
      </c>
      <c r="D114" s="158">
        <v>1543363389.9000001</v>
      </c>
    </row>
    <row r="115" spans="1:4">
      <c r="A115" s="156" t="s">
        <v>613</v>
      </c>
      <c r="B115" s="157">
        <v>637880183.16999996</v>
      </c>
      <c r="C115" s="157">
        <v>182607485.97</v>
      </c>
      <c r="D115" s="158">
        <v>820487669.13999999</v>
      </c>
    </row>
    <row r="116" spans="1:4">
      <c r="A116" s="156" t="s">
        <v>614</v>
      </c>
      <c r="B116" s="157">
        <v>697510525.59000003</v>
      </c>
      <c r="C116" s="157">
        <v>186329044.25</v>
      </c>
      <c r="D116" s="158">
        <v>883839569.84000003</v>
      </c>
    </row>
    <row r="117" spans="1:4" ht="40">
      <c r="A117" s="156" t="s">
        <v>913</v>
      </c>
      <c r="B117" s="157">
        <v>1765245972.9000001</v>
      </c>
      <c r="C117" s="157">
        <v>0</v>
      </c>
      <c r="D117" s="158">
        <v>1765245972.9000001</v>
      </c>
    </row>
    <row r="118" spans="1:4" ht="20">
      <c r="A118" s="156" t="s">
        <v>615</v>
      </c>
      <c r="B118" s="157">
        <v>502344404.36000001</v>
      </c>
      <c r="C118" s="157">
        <v>0</v>
      </c>
      <c r="D118" s="158">
        <v>502344404.36000001</v>
      </c>
    </row>
    <row r="119" spans="1:4" ht="30">
      <c r="A119" s="156" t="s">
        <v>616</v>
      </c>
      <c r="B119" s="157">
        <v>298613141.95999998</v>
      </c>
      <c r="C119" s="157">
        <v>3847293.22</v>
      </c>
      <c r="D119" s="158">
        <v>302460435.18000001</v>
      </c>
    </row>
    <row r="120" spans="1:4" ht="50">
      <c r="A120" s="156" t="s">
        <v>904</v>
      </c>
      <c r="B120" s="157">
        <v>985688052.76999998</v>
      </c>
      <c r="C120" s="157">
        <v>0</v>
      </c>
      <c r="D120" s="158">
        <v>985688052.76999998</v>
      </c>
    </row>
    <row r="121" spans="1:4" ht="40">
      <c r="A121" s="156" t="s">
        <v>617</v>
      </c>
      <c r="B121" s="157">
        <v>49979780.210000001</v>
      </c>
      <c r="C121" s="157">
        <v>0</v>
      </c>
      <c r="D121" s="158">
        <v>49979780.210000001</v>
      </c>
    </row>
    <row r="122" spans="1:4" ht="40">
      <c r="A122" s="156" t="s">
        <v>885</v>
      </c>
      <c r="B122" s="157">
        <v>295996830.66000003</v>
      </c>
      <c r="C122" s="157">
        <v>0</v>
      </c>
      <c r="D122" s="158">
        <v>295996830.66000003</v>
      </c>
    </row>
    <row r="123" spans="1:4" ht="60">
      <c r="A123" s="156" t="s">
        <v>715</v>
      </c>
      <c r="B123" s="157">
        <v>23241821.960000001</v>
      </c>
      <c r="C123" s="157">
        <v>0</v>
      </c>
      <c r="D123" s="158">
        <v>23241821.960000001</v>
      </c>
    </row>
    <row r="124" spans="1:4" ht="20">
      <c r="A124" s="156" t="s">
        <v>618</v>
      </c>
      <c r="B124" s="157">
        <v>47234637.509999998</v>
      </c>
      <c r="C124" s="157">
        <v>247267.84</v>
      </c>
      <c r="D124" s="158">
        <v>47481905.350000001</v>
      </c>
    </row>
    <row r="125" spans="1:4">
      <c r="A125" s="156" t="s">
        <v>619</v>
      </c>
      <c r="B125" s="157">
        <v>6181843134.7600098</v>
      </c>
      <c r="C125" s="157">
        <v>71863414.909999996</v>
      </c>
      <c r="D125" s="158">
        <v>6253706549.6700001</v>
      </c>
    </row>
    <row r="126" spans="1:4" ht="60">
      <c r="A126" s="156" t="s">
        <v>923</v>
      </c>
      <c r="B126" s="157">
        <v>8954466787</v>
      </c>
      <c r="C126" s="157">
        <v>0</v>
      </c>
      <c r="D126" s="158">
        <v>8954466787</v>
      </c>
    </row>
    <row r="127" spans="1:4" ht="60">
      <c r="A127" s="156" t="s">
        <v>924</v>
      </c>
      <c r="B127" s="157">
        <v>0</v>
      </c>
      <c r="C127" s="157">
        <v>0</v>
      </c>
      <c r="D127" s="158">
        <v>0</v>
      </c>
    </row>
    <row r="128" spans="1:4" ht="21">
      <c r="A128" s="154" t="s">
        <v>620</v>
      </c>
      <c r="B128" s="108">
        <v>2764848166.3499999</v>
      </c>
      <c r="C128" s="108">
        <v>166293783.34</v>
      </c>
      <c r="D128" s="155">
        <v>2931141949.6900001</v>
      </c>
    </row>
    <row r="129" spans="1:4" ht="20">
      <c r="A129" s="156" t="s">
        <v>621</v>
      </c>
      <c r="B129" s="157">
        <v>2034846334.0899999</v>
      </c>
      <c r="C129" s="157">
        <v>160541606.06999999</v>
      </c>
      <c r="D129" s="158">
        <v>2195387940.1599998</v>
      </c>
    </row>
    <row r="130" spans="1:4">
      <c r="A130" s="156" t="s">
        <v>622</v>
      </c>
      <c r="B130" s="157">
        <v>730001832.25999999</v>
      </c>
      <c r="C130" s="157">
        <v>5752177.2699999996</v>
      </c>
      <c r="D130" s="158">
        <v>735754009.53000104</v>
      </c>
    </row>
    <row r="131" spans="1:4" ht="31.5">
      <c r="A131" s="152" t="s">
        <v>623</v>
      </c>
      <c r="B131" s="107">
        <v>6312596645.2600002</v>
      </c>
      <c r="C131" s="107">
        <v>5353394.2</v>
      </c>
      <c r="D131" s="153">
        <v>6317950039.46</v>
      </c>
    </row>
    <row r="132" spans="1:4" ht="21">
      <c r="A132" s="154" t="s">
        <v>624</v>
      </c>
      <c r="B132" s="108">
        <v>37423808.439999998</v>
      </c>
      <c r="C132" s="108">
        <v>827312.58</v>
      </c>
      <c r="D132" s="155">
        <v>38251121.020000003</v>
      </c>
    </row>
    <row r="133" spans="1:4" ht="30">
      <c r="A133" s="156" t="s">
        <v>625</v>
      </c>
      <c r="B133" s="157">
        <v>6664509.6500000004</v>
      </c>
      <c r="C133" s="157">
        <v>0</v>
      </c>
      <c r="D133" s="158">
        <v>6664509.6500000004</v>
      </c>
    </row>
    <row r="134" spans="1:4" ht="50">
      <c r="A134" s="156" t="s">
        <v>626</v>
      </c>
      <c r="B134" s="157">
        <v>4278351.99</v>
      </c>
      <c r="C134" s="157">
        <v>0</v>
      </c>
      <c r="D134" s="158">
        <v>4278351.99</v>
      </c>
    </row>
    <row r="135" spans="1:4" ht="20">
      <c r="A135" s="156" t="s">
        <v>627</v>
      </c>
      <c r="B135" s="157">
        <v>24711590.489999998</v>
      </c>
      <c r="C135" s="157">
        <v>827312.58</v>
      </c>
      <c r="D135" s="158">
        <v>25538903.07</v>
      </c>
    </row>
    <row r="136" spans="1:4">
      <c r="A136" s="156" t="s">
        <v>628</v>
      </c>
      <c r="B136" s="157">
        <v>1769356.31</v>
      </c>
      <c r="C136" s="157">
        <v>0</v>
      </c>
      <c r="D136" s="158">
        <v>1769356.31</v>
      </c>
    </row>
    <row r="137" spans="1:4" ht="21">
      <c r="A137" s="154" t="s">
        <v>629</v>
      </c>
      <c r="B137" s="108">
        <v>6275172836.8199997</v>
      </c>
      <c r="C137" s="108">
        <v>4526081.62</v>
      </c>
      <c r="D137" s="155">
        <v>6279698918.4399996</v>
      </c>
    </row>
    <row r="138" spans="1:4" ht="20">
      <c r="A138" s="156" t="s">
        <v>886</v>
      </c>
      <c r="B138" s="157">
        <v>249816213.30000001</v>
      </c>
      <c r="C138" s="157">
        <v>0</v>
      </c>
      <c r="D138" s="158">
        <v>249816213.30000001</v>
      </c>
    </row>
    <row r="139" spans="1:4" ht="50">
      <c r="A139" s="156" t="s">
        <v>636</v>
      </c>
      <c r="B139" s="157">
        <v>438981194.12</v>
      </c>
      <c r="C139" s="157">
        <v>322085.87</v>
      </c>
      <c r="D139" s="158">
        <v>439303279.99000001</v>
      </c>
    </row>
    <row r="140" spans="1:4" ht="20">
      <c r="A140" s="156" t="s">
        <v>897</v>
      </c>
      <c r="B140" s="157">
        <v>4318744532.0600004</v>
      </c>
      <c r="C140" s="157">
        <v>0</v>
      </c>
      <c r="D140" s="158">
        <v>4318744532.0600004</v>
      </c>
    </row>
    <row r="141" spans="1:4">
      <c r="A141" s="156" t="s">
        <v>630</v>
      </c>
      <c r="B141" s="157">
        <v>1267630897.3399999</v>
      </c>
      <c r="C141" s="157">
        <v>4203995.75</v>
      </c>
      <c r="D141" s="158">
        <v>1271834893.0899999</v>
      </c>
    </row>
    <row r="142" spans="1:4" ht="20" customHeight="1">
      <c r="A142" s="152" t="s">
        <v>631</v>
      </c>
      <c r="B142" s="107">
        <v>352274873966.75</v>
      </c>
      <c r="C142" s="107">
        <v>0</v>
      </c>
      <c r="D142" s="153">
        <v>352274873966.75</v>
      </c>
    </row>
    <row r="143" spans="1:4" ht="19.5" customHeight="1">
      <c r="A143" s="154" t="s">
        <v>916</v>
      </c>
      <c r="B143" s="108">
        <v>352274873966.75</v>
      </c>
      <c r="C143" s="108">
        <v>0</v>
      </c>
      <c r="D143" s="155">
        <v>352274873966.75</v>
      </c>
    </row>
    <row r="144" spans="1:4" ht="20">
      <c r="A144" s="156" t="s">
        <v>632</v>
      </c>
      <c r="B144" s="157">
        <v>333495440814.75</v>
      </c>
      <c r="C144" s="157">
        <v>0</v>
      </c>
      <c r="D144" s="158">
        <v>333495440814.75</v>
      </c>
    </row>
    <row r="145" spans="1:4" ht="30">
      <c r="A145" s="156" t="s">
        <v>914</v>
      </c>
      <c r="B145" s="157">
        <v>2500000000</v>
      </c>
      <c r="C145" s="157">
        <v>0</v>
      </c>
      <c r="D145" s="158">
        <v>2500000000</v>
      </c>
    </row>
    <row r="146" spans="1:4" ht="40">
      <c r="A146" s="156" t="s">
        <v>917</v>
      </c>
      <c r="B146" s="157">
        <v>240000000</v>
      </c>
      <c r="C146" s="157">
        <v>0</v>
      </c>
      <c r="D146" s="158">
        <v>240000000</v>
      </c>
    </row>
    <row r="147" spans="1:4">
      <c r="A147" s="156" t="s">
        <v>864</v>
      </c>
      <c r="B147" s="157">
        <v>101197800</v>
      </c>
      <c r="C147" s="157">
        <v>0</v>
      </c>
      <c r="D147" s="158">
        <v>101197800</v>
      </c>
    </row>
    <row r="148" spans="1:4" ht="40">
      <c r="A148" s="156" t="s">
        <v>935</v>
      </c>
      <c r="B148" s="157">
        <v>15938235352</v>
      </c>
      <c r="C148" s="157">
        <v>0</v>
      </c>
      <c r="D148" s="158">
        <v>15938235352</v>
      </c>
    </row>
    <row r="149" spans="1:4" ht="27" customHeight="1">
      <c r="A149" s="152" t="s">
        <v>62</v>
      </c>
      <c r="B149" s="107">
        <v>810157926902.31995</v>
      </c>
      <c r="C149" s="107">
        <v>7664500855.9200001</v>
      </c>
      <c r="D149" s="153">
        <v>817822427758.23999</v>
      </c>
    </row>
  </sheetData>
  <mergeCells count="1">
    <mergeCell ref="A4:E4"/>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5"/>
  <sheetViews>
    <sheetView showGridLines="0" topLeftCell="A70" zoomScale="80" zoomScaleNormal="80" workbookViewId="0">
      <selection activeCell="F26" sqref="F26"/>
    </sheetView>
  </sheetViews>
  <sheetFormatPr defaultColWidth="9.1796875" defaultRowHeight="12.5"/>
  <cols>
    <col min="1" max="1" width="49.7265625" style="80" customWidth="1"/>
    <col min="2" max="2" width="15.81640625" style="80" customWidth="1"/>
    <col min="3" max="3" width="14" style="80" customWidth="1"/>
    <col min="4" max="4" width="17.26953125" style="80" customWidth="1"/>
    <col min="5" max="5" width="6.54296875" style="80" customWidth="1"/>
    <col min="6" max="6" width="4.7265625" style="80" customWidth="1"/>
    <col min="7" max="7" width="17" style="80" bestFit="1" customWidth="1"/>
    <col min="8" max="16384" width="9.1796875" style="80"/>
  </cols>
  <sheetData>
    <row r="1" spans="1:5" s="79" customFormat="1" ht="14.5" customHeight="1">
      <c r="A1" s="224" t="s">
        <v>225</v>
      </c>
      <c r="B1" s="224"/>
      <c r="C1" s="224"/>
      <c r="D1" s="224"/>
      <c r="E1" s="81"/>
    </row>
    <row r="2" spans="1:5" s="79" customFormat="1" ht="13.5" customHeight="1">
      <c r="A2" s="226"/>
      <c r="B2" s="226"/>
      <c r="C2" s="226"/>
      <c r="D2" s="226"/>
      <c r="E2" s="226"/>
    </row>
    <row r="3" spans="1:5" s="79" customFormat="1" ht="16.5" customHeight="1">
      <c r="B3" s="95" t="s">
        <v>925</v>
      </c>
      <c r="C3" s="95"/>
      <c r="D3" s="95"/>
      <c r="E3" s="95"/>
    </row>
    <row r="4" spans="1:5" s="79" customFormat="1" ht="12.75" customHeight="1"/>
    <row r="5" spans="1:5" s="79" customFormat="1" ht="12" customHeight="1"/>
    <row r="6" spans="1:5" s="79" customFormat="1" ht="18.25" customHeight="1">
      <c r="A6" s="227" t="s">
        <v>100</v>
      </c>
      <c r="B6" s="227"/>
      <c r="C6" s="227"/>
    </row>
    <row r="7" spans="1:5" s="79" customFormat="1" ht="22" customHeight="1"/>
    <row r="8" spans="1:5" s="79" customFormat="1" ht="15.4" customHeight="1">
      <c r="A8" s="228" t="s">
        <v>503</v>
      </c>
      <c r="B8" s="229" t="s">
        <v>504</v>
      </c>
      <c r="C8" s="229"/>
      <c r="D8" s="229"/>
    </row>
    <row r="9" spans="1:5" s="79" customFormat="1" ht="21.4" customHeight="1">
      <c r="A9" s="228"/>
      <c r="B9" s="140" t="s">
        <v>443</v>
      </c>
      <c r="C9" s="140" t="s">
        <v>444</v>
      </c>
      <c r="D9" s="141" t="s">
        <v>13</v>
      </c>
    </row>
    <row r="10" spans="1:5" s="79" customFormat="1" ht="15.4" customHeight="1">
      <c r="A10" s="82" t="s">
        <v>505</v>
      </c>
      <c r="B10" s="83">
        <v>277711023669.97998</v>
      </c>
      <c r="C10" s="83">
        <v>4048115287.4699998</v>
      </c>
      <c r="D10" s="84">
        <v>281759138957.45001</v>
      </c>
    </row>
    <row r="11" spans="1:5" s="79" customFormat="1" ht="15.4" customHeight="1">
      <c r="A11" s="82" t="s">
        <v>506</v>
      </c>
      <c r="B11" s="83">
        <v>473732778.08999997</v>
      </c>
      <c r="C11" s="83">
        <v>291860584.19</v>
      </c>
      <c r="D11" s="84">
        <v>765593362.27999997</v>
      </c>
    </row>
    <row r="12" spans="1:5" s="79" customFormat="1" ht="15.4" customHeight="1">
      <c r="A12" s="82" t="s">
        <v>507</v>
      </c>
      <c r="B12" s="83">
        <v>152153378506.73999</v>
      </c>
      <c r="C12" s="83">
        <v>5669647767.0699997</v>
      </c>
      <c r="D12" s="84">
        <v>157823026273.81</v>
      </c>
    </row>
    <row r="13" spans="1:5" s="79" customFormat="1" ht="15.4" customHeight="1">
      <c r="A13" s="82" t="s">
        <v>508</v>
      </c>
      <c r="B13" s="83">
        <v>6510444556.6999998</v>
      </c>
      <c r="C13" s="83">
        <v>203208660.80000001</v>
      </c>
      <c r="D13" s="84">
        <v>6713653217.5</v>
      </c>
    </row>
    <row r="14" spans="1:5" s="79" customFormat="1" ht="15.4" customHeight="1">
      <c r="A14" s="82" t="s">
        <v>509</v>
      </c>
      <c r="B14" s="83">
        <v>3747606355.9699998</v>
      </c>
      <c r="C14" s="83">
        <v>343156038.42000002</v>
      </c>
      <c r="D14" s="84">
        <v>4090762394.3899999</v>
      </c>
    </row>
    <row r="15" spans="1:5" s="79" customFormat="1" ht="15.4" customHeight="1">
      <c r="A15" s="82" t="s">
        <v>881</v>
      </c>
      <c r="B15" s="83">
        <v>42602037298.489998</v>
      </c>
      <c r="C15" s="83">
        <v>591708316.41999996</v>
      </c>
      <c r="D15" s="84">
        <v>43193745614.910004</v>
      </c>
    </row>
    <row r="16" spans="1:5" s="79" customFormat="1" ht="15.4" customHeight="1">
      <c r="A16" s="82" t="s">
        <v>510</v>
      </c>
      <c r="B16" s="83">
        <v>23514077851.689999</v>
      </c>
      <c r="C16" s="83">
        <v>1320225281.1500001</v>
      </c>
      <c r="D16" s="84">
        <v>24834303132.84</v>
      </c>
    </row>
    <row r="17" spans="1:4" s="79" customFormat="1" ht="15.4" customHeight="1">
      <c r="A17" s="82" t="s">
        <v>890</v>
      </c>
      <c r="B17" s="83">
        <v>1343938241.76</v>
      </c>
      <c r="C17" s="83">
        <v>13726935.17</v>
      </c>
      <c r="D17" s="84">
        <v>1357665176.9300001</v>
      </c>
    </row>
    <row r="18" spans="1:4" s="79" customFormat="1" ht="15.4" customHeight="1">
      <c r="A18" s="82" t="s">
        <v>888</v>
      </c>
      <c r="B18" s="83">
        <v>6279247002.1599998</v>
      </c>
      <c r="C18" s="83">
        <v>759413902.27000105</v>
      </c>
      <c r="D18" s="84">
        <v>7038660904.4300003</v>
      </c>
    </row>
    <row r="19" spans="1:4" s="79" customFormat="1" ht="15.4" customHeight="1">
      <c r="A19" s="82" t="s">
        <v>882</v>
      </c>
      <c r="B19" s="83">
        <v>6092131555.2700005</v>
      </c>
      <c r="C19" s="83">
        <v>240287984.69</v>
      </c>
      <c r="D19" s="84">
        <v>6332419539.96</v>
      </c>
    </row>
    <row r="20" spans="1:4" s="79" customFormat="1" ht="15.4" customHeight="1">
      <c r="A20" s="82" t="s">
        <v>511</v>
      </c>
      <c r="B20" s="83">
        <v>17191316214.23</v>
      </c>
      <c r="C20" s="83">
        <v>251959404.31999999</v>
      </c>
      <c r="D20" s="84">
        <v>17443275618.549999</v>
      </c>
    </row>
    <row r="21" spans="1:4" s="79" customFormat="1" ht="15.4" customHeight="1">
      <c r="A21" s="82" t="s">
        <v>735</v>
      </c>
      <c r="B21" s="83">
        <v>654114314.64999998</v>
      </c>
      <c r="C21" s="83">
        <v>23955580.129999999</v>
      </c>
      <c r="D21" s="84">
        <v>678069894.77999997</v>
      </c>
    </row>
    <row r="22" spans="1:4" s="79" customFormat="1" ht="15.4" customHeight="1">
      <c r="A22" s="82" t="s">
        <v>889</v>
      </c>
      <c r="B22" s="83">
        <v>1280720002.1800001</v>
      </c>
      <c r="C22" s="83">
        <v>691709388.75999999</v>
      </c>
      <c r="D22" s="84">
        <v>1972429390.9400001</v>
      </c>
    </row>
    <row r="23" spans="1:4" s="79" customFormat="1" ht="26.15" customHeight="1">
      <c r="A23" s="82" t="s">
        <v>512</v>
      </c>
      <c r="B23" s="83">
        <v>4954859917.4200001</v>
      </c>
      <c r="C23" s="83">
        <v>154869687.21000001</v>
      </c>
      <c r="D23" s="84">
        <v>5109729604.6300001</v>
      </c>
    </row>
    <row r="24" spans="1:4" s="79" customFormat="1" ht="33" customHeight="1">
      <c r="A24" s="82" t="s">
        <v>891</v>
      </c>
      <c r="B24" s="83">
        <v>126906611.48</v>
      </c>
      <c r="C24" s="83">
        <v>68252698.950000003</v>
      </c>
      <c r="D24" s="84">
        <v>195159310.43000001</v>
      </c>
    </row>
    <row r="25" spans="1:4" ht="22.5" customHeight="1">
      <c r="A25" s="85" t="s">
        <v>513</v>
      </c>
      <c r="B25" s="86">
        <v>544635534876.81</v>
      </c>
      <c r="C25" s="86">
        <v>14672097517.02</v>
      </c>
      <c r="D25" s="87">
        <v>559307632393.82996</v>
      </c>
    </row>
    <row r="26" spans="1:4" ht="37.5" customHeight="1">
      <c r="A26" s="225" t="s">
        <v>101</v>
      </c>
      <c r="B26" s="225"/>
      <c r="C26" s="81"/>
      <c r="D26" s="81"/>
    </row>
    <row r="28" spans="1:4">
      <c r="A28" s="228" t="s">
        <v>503</v>
      </c>
      <c r="B28" s="229" t="s">
        <v>514</v>
      </c>
      <c r="C28" s="229"/>
      <c r="D28" s="229"/>
    </row>
    <row r="29" spans="1:4">
      <c r="A29" s="228"/>
      <c r="B29" s="140" t="s">
        <v>443</v>
      </c>
      <c r="C29" s="140" t="s">
        <v>444</v>
      </c>
      <c r="D29" s="141" t="s">
        <v>13</v>
      </c>
    </row>
    <row r="30" spans="1:4" ht="15.65" customHeight="1">
      <c r="A30" s="82" t="s">
        <v>505</v>
      </c>
      <c r="B30" s="83">
        <v>58275830164.970001</v>
      </c>
      <c r="C30" s="83">
        <v>7881532258.6999998</v>
      </c>
      <c r="D30" s="84">
        <v>66157362423.669998</v>
      </c>
    </row>
    <row r="31" spans="1:4" ht="15.65" customHeight="1">
      <c r="A31" s="82" t="s">
        <v>506</v>
      </c>
      <c r="B31" s="83">
        <v>8339644556.6700001</v>
      </c>
      <c r="C31" s="83">
        <v>2080284123.5999999</v>
      </c>
      <c r="D31" s="84">
        <v>10419928680.27</v>
      </c>
    </row>
    <row r="32" spans="1:4" ht="15.65" customHeight="1">
      <c r="A32" s="82" t="s">
        <v>507</v>
      </c>
      <c r="B32" s="83">
        <v>33046152.859999999</v>
      </c>
      <c r="C32" s="83">
        <v>44871849.979999997</v>
      </c>
      <c r="D32" s="84">
        <v>77918002.840000004</v>
      </c>
    </row>
    <row r="33" spans="1:4" ht="15.65" customHeight="1">
      <c r="A33" s="82" t="s">
        <v>508</v>
      </c>
      <c r="B33" s="83">
        <v>118189118.15000001</v>
      </c>
      <c r="C33" s="83">
        <v>103805738.14</v>
      </c>
      <c r="D33" s="84">
        <v>221994856.28999999</v>
      </c>
    </row>
    <row r="34" spans="1:4" ht="15.65" customHeight="1">
      <c r="A34" s="82" t="s">
        <v>509</v>
      </c>
      <c r="B34" s="83">
        <v>97446604.409999996</v>
      </c>
      <c r="C34" s="83">
        <v>98512002.030000001</v>
      </c>
      <c r="D34" s="84">
        <v>195958606.44</v>
      </c>
    </row>
    <row r="35" spans="1:4" ht="15.65" customHeight="1">
      <c r="A35" s="82" t="s">
        <v>881</v>
      </c>
      <c r="B35" s="83">
        <v>58540371.689999998</v>
      </c>
      <c r="C35" s="83">
        <v>195364172.22</v>
      </c>
      <c r="D35" s="84">
        <v>253904543.91</v>
      </c>
    </row>
    <row r="36" spans="1:4" ht="15.65" customHeight="1">
      <c r="A36" s="82" t="s">
        <v>510</v>
      </c>
      <c r="B36" s="83">
        <v>1787764345.0999999</v>
      </c>
      <c r="C36" s="83">
        <v>577750367.38999999</v>
      </c>
      <c r="D36" s="84">
        <v>2365514712.4899998</v>
      </c>
    </row>
    <row r="37" spans="1:4" ht="15.65" customHeight="1">
      <c r="A37" s="82" t="s">
        <v>890</v>
      </c>
      <c r="B37" s="83">
        <v>169681961.49000001</v>
      </c>
      <c r="C37" s="83">
        <v>174840237.38999999</v>
      </c>
      <c r="D37" s="84">
        <v>344522198.88</v>
      </c>
    </row>
    <row r="38" spans="1:4" ht="15.65" customHeight="1">
      <c r="A38" s="82" t="s">
        <v>888</v>
      </c>
      <c r="B38" s="83">
        <v>2153566719.73</v>
      </c>
      <c r="C38" s="83">
        <v>1740770765.3299999</v>
      </c>
      <c r="D38" s="84">
        <v>3894337485.0599999</v>
      </c>
    </row>
    <row r="39" spans="1:4" ht="15.65" customHeight="1">
      <c r="A39" s="82" t="s">
        <v>882</v>
      </c>
      <c r="B39" s="83">
        <v>2303170353.96</v>
      </c>
      <c r="C39" s="83">
        <v>95868890.150000006</v>
      </c>
      <c r="D39" s="84">
        <v>2399039244.1100001</v>
      </c>
    </row>
    <row r="40" spans="1:4" ht="15.65" customHeight="1">
      <c r="A40" s="82" t="s">
        <v>511</v>
      </c>
      <c r="B40" s="83">
        <v>2212100248.5999999</v>
      </c>
      <c r="C40" s="83">
        <v>407766732.81999999</v>
      </c>
      <c r="D40" s="84">
        <v>2619866981.4200001</v>
      </c>
    </row>
    <row r="41" spans="1:4" ht="15.65" customHeight="1">
      <c r="A41" s="82" t="s">
        <v>735</v>
      </c>
      <c r="B41" s="83">
        <v>378314585.13999999</v>
      </c>
      <c r="C41" s="83">
        <v>59670678.68</v>
      </c>
      <c r="D41" s="84">
        <v>437985263.81999999</v>
      </c>
    </row>
    <row r="42" spans="1:4" ht="15.65" customHeight="1">
      <c r="A42" s="82" t="s">
        <v>889</v>
      </c>
      <c r="B42" s="83">
        <v>313851938.62</v>
      </c>
      <c r="C42" s="83">
        <v>205708945.53</v>
      </c>
      <c r="D42" s="84">
        <v>519560884.14999998</v>
      </c>
    </row>
    <row r="43" spans="1:4" ht="21" customHeight="1">
      <c r="A43" s="82" t="s">
        <v>512</v>
      </c>
      <c r="B43" s="83">
        <v>111492895.5</v>
      </c>
      <c r="C43" s="83">
        <v>10704146.720000001</v>
      </c>
      <c r="D43" s="84">
        <v>122197042.22</v>
      </c>
    </row>
    <row r="44" spans="1:4" ht="25.5" customHeight="1">
      <c r="A44" s="82" t="s">
        <v>891</v>
      </c>
      <c r="B44" s="83">
        <v>331198</v>
      </c>
      <c r="C44" s="83">
        <v>60830.61</v>
      </c>
      <c r="D44" s="84">
        <v>392028.61</v>
      </c>
    </row>
    <row r="45" spans="1:4" ht="19" customHeight="1">
      <c r="A45" s="85" t="s">
        <v>515</v>
      </c>
      <c r="B45" s="86">
        <v>76352971214.889999</v>
      </c>
      <c r="C45" s="86">
        <v>13677511739.290001</v>
      </c>
      <c r="D45" s="87">
        <v>90030482954.179993</v>
      </c>
    </row>
    <row r="46" spans="1:4" ht="79.5" customHeight="1">
      <c r="A46" s="225" t="s">
        <v>102</v>
      </c>
      <c r="B46" s="225"/>
    </row>
    <row r="48" spans="1:4">
      <c r="A48" s="228" t="s">
        <v>503</v>
      </c>
      <c r="B48" s="229" t="s">
        <v>639</v>
      </c>
      <c r="C48" s="229"/>
      <c r="D48" s="229"/>
    </row>
    <row r="49" spans="1:4">
      <c r="A49" s="228"/>
      <c r="B49" s="140" t="s">
        <v>443</v>
      </c>
      <c r="C49" s="140" t="s">
        <v>444</v>
      </c>
      <c r="D49" s="141" t="s">
        <v>13</v>
      </c>
    </row>
    <row r="50" spans="1:4" ht="15.65" customHeight="1">
      <c r="A50" s="82" t="s">
        <v>505</v>
      </c>
      <c r="B50" s="83">
        <v>217133138918.26999</v>
      </c>
      <c r="C50" s="83">
        <v>635104290</v>
      </c>
      <c r="D50" s="84">
        <v>217768243208.26999</v>
      </c>
    </row>
    <row r="51" spans="1:4" ht="15.65" customHeight="1">
      <c r="A51" s="82" t="s">
        <v>506</v>
      </c>
      <c r="B51" s="83">
        <v>172959801.5</v>
      </c>
      <c r="C51" s="83">
        <v>0</v>
      </c>
      <c r="D51" s="84">
        <v>172959801.5</v>
      </c>
    </row>
    <row r="52" spans="1:4" ht="15.65" customHeight="1">
      <c r="A52" s="82" t="s">
        <v>507</v>
      </c>
      <c r="B52" s="83"/>
      <c r="C52" s="83"/>
      <c r="D52" s="84"/>
    </row>
    <row r="53" spans="1:4" ht="15.65" customHeight="1">
      <c r="A53" s="82" t="s">
        <v>508</v>
      </c>
      <c r="B53" s="83"/>
      <c r="C53" s="83"/>
      <c r="D53" s="84"/>
    </row>
    <row r="54" spans="1:4" ht="15.65" customHeight="1">
      <c r="A54" s="82" t="s">
        <v>509</v>
      </c>
      <c r="B54" s="83"/>
      <c r="C54" s="83"/>
      <c r="D54" s="84"/>
    </row>
    <row r="55" spans="1:4" ht="15.65" customHeight="1">
      <c r="A55" s="82" t="s">
        <v>881</v>
      </c>
      <c r="B55" s="83"/>
      <c r="C55" s="83"/>
      <c r="D55" s="84"/>
    </row>
    <row r="56" spans="1:4" ht="15.65" customHeight="1">
      <c r="A56" s="82" t="s">
        <v>510</v>
      </c>
      <c r="B56" s="83">
        <v>19293472.949999999</v>
      </c>
      <c r="C56" s="83">
        <v>0</v>
      </c>
      <c r="D56" s="84">
        <v>19293472.949999999</v>
      </c>
    </row>
    <row r="57" spans="1:4" ht="15.65" customHeight="1">
      <c r="A57" s="82" t="s">
        <v>890</v>
      </c>
      <c r="B57" s="83">
        <v>1211165.1499999999</v>
      </c>
      <c r="C57" s="83">
        <v>0</v>
      </c>
      <c r="D57" s="84">
        <v>1211165.1499999999</v>
      </c>
    </row>
    <row r="58" spans="1:4" ht="15.65" customHeight="1">
      <c r="A58" s="82" t="s">
        <v>888</v>
      </c>
      <c r="B58" s="83"/>
      <c r="C58" s="83"/>
      <c r="D58" s="84"/>
    </row>
    <row r="59" spans="1:4" ht="15.65" customHeight="1">
      <c r="A59" s="82" t="s">
        <v>882</v>
      </c>
      <c r="B59" s="83">
        <v>1908672.38</v>
      </c>
      <c r="C59" s="83">
        <v>0</v>
      </c>
      <c r="D59" s="84">
        <v>1908672.38</v>
      </c>
    </row>
    <row r="60" spans="1:4" ht="15.65" customHeight="1">
      <c r="A60" s="82" t="s">
        <v>511</v>
      </c>
      <c r="B60" s="83"/>
      <c r="C60" s="83"/>
      <c r="D60" s="84"/>
    </row>
    <row r="61" spans="1:4" ht="15.65" customHeight="1">
      <c r="A61" s="82" t="s">
        <v>735</v>
      </c>
      <c r="B61" s="83"/>
      <c r="C61" s="83"/>
      <c r="D61" s="84"/>
    </row>
    <row r="62" spans="1:4" ht="15.65" customHeight="1">
      <c r="A62" s="82" t="s">
        <v>889</v>
      </c>
      <c r="B62" s="83">
        <v>33041484.41</v>
      </c>
      <c r="C62" s="83">
        <v>0</v>
      </c>
      <c r="D62" s="84">
        <v>33041484.41</v>
      </c>
    </row>
    <row r="63" spans="1:4" ht="23.25" customHeight="1">
      <c r="A63" s="82" t="s">
        <v>512</v>
      </c>
      <c r="B63" s="83"/>
      <c r="C63" s="83"/>
      <c r="D63" s="84"/>
    </row>
    <row r="64" spans="1:4" ht="19.5" customHeight="1">
      <c r="A64" s="82" t="s">
        <v>891</v>
      </c>
      <c r="B64" s="83"/>
      <c r="C64" s="83"/>
      <c r="D64" s="84"/>
    </row>
    <row r="65" spans="1:7" ht="23.25" customHeight="1">
      <c r="A65" s="85" t="s">
        <v>640</v>
      </c>
      <c r="B65" s="86">
        <v>217361553514.66</v>
      </c>
      <c r="C65" s="86">
        <v>635104290</v>
      </c>
      <c r="D65" s="87">
        <v>217996657804.66</v>
      </c>
    </row>
    <row r="66" spans="1:7" ht="67.5" customHeight="1">
      <c r="A66" s="230" t="s">
        <v>62</v>
      </c>
      <c r="B66" s="230"/>
    </row>
    <row r="68" spans="1:7">
      <c r="A68" s="228" t="s">
        <v>503</v>
      </c>
      <c r="B68" s="229" t="s">
        <v>62</v>
      </c>
      <c r="C68" s="229"/>
      <c r="D68" s="229"/>
    </row>
    <row r="69" spans="1:7">
      <c r="A69" s="228"/>
      <c r="B69" s="140" t="s">
        <v>443</v>
      </c>
      <c r="C69" s="140" t="s">
        <v>444</v>
      </c>
      <c r="D69" s="141" t="s">
        <v>13</v>
      </c>
    </row>
    <row r="70" spans="1:7" ht="15.65" customHeight="1">
      <c r="A70" s="82" t="s">
        <v>505</v>
      </c>
      <c r="B70" s="83">
        <v>553119992753.21997</v>
      </c>
      <c r="C70" s="83">
        <v>12564751836.17</v>
      </c>
      <c r="D70" s="84">
        <v>565684744589.39001</v>
      </c>
    </row>
    <row r="71" spans="1:7" ht="15.65" customHeight="1">
      <c r="A71" s="82" t="s">
        <v>506</v>
      </c>
      <c r="B71" s="83">
        <v>8986337136.2600098</v>
      </c>
      <c r="C71" s="83">
        <v>2372144707.79</v>
      </c>
      <c r="D71" s="84">
        <v>11358481844.049999</v>
      </c>
      <c r="G71" s="160"/>
    </row>
    <row r="72" spans="1:7" ht="15.65" customHeight="1">
      <c r="A72" s="82" t="s">
        <v>507</v>
      </c>
      <c r="B72" s="83">
        <v>152186424659.60001</v>
      </c>
      <c r="C72" s="83">
        <v>5714519617.0500002</v>
      </c>
      <c r="D72" s="84">
        <v>157900944276.64999</v>
      </c>
    </row>
    <row r="73" spans="1:7" ht="15.65" customHeight="1">
      <c r="A73" s="82" t="s">
        <v>508</v>
      </c>
      <c r="B73" s="83">
        <v>6628633674.8500004</v>
      </c>
      <c r="C73" s="83">
        <v>307014398.94</v>
      </c>
      <c r="D73" s="84">
        <v>6935648073.79</v>
      </c>
    </row>
    <row r="74" spans="1:7" ht="15.65" customHeight="1">
      <c r="A74" s="82" t="s">
        <v>509</v>
      </c>
      <c r="B74" s="83">
        <v>3845052960.3800001</v>
      </c>
      <c r="C74" s="83">
        <v>441668040.44999999</v>
      </c>
      <c r="D74" s="84">
        <v>4286721000.8299999</v>
      </c>
    </row>
    <row r="75" spans="1:7" ht="15.65" customHeight="1">
      <c r="A75" s="82" t="s">
        <v>881</v>
      </c>
      <c r="B75" s="83">
        <v>42660577670.18</v>
      </c>
      <c r="C75" s="83">
        <v>787072488.63999999</v>
      </c>
      <c r="D75" s="84">
        <v>43447650158.82</v>
      </c>
    </row>
    <row r="76" spans="1:7" ht="15.65" customHeight="1">
      <c r="A76" s="82" t="s">
        <v>510</v>
      </c>
      <c r="B76" s="83">
        <v>25321135669.740002</v>
      </c>
      <c r="C76" s="83">
        <v>1897975648.54</v>
      </c>
      <c r="D76" s="84">
        <v>27219111318.279999</v>
      </c>
    </row>
    <row r="77" spans="1:7" ht="15.65" customHeight="1">
      <c r="A77" s="82" t="s">
        <v>890</v>
      </c>
      <c r="B77" s="83">
        <v>1514831368.4000001</v>
      </c>
      <c r="C77" s="83">
        <v>188567172.56</v>
      </c>
      <c r="D77" s="84">
        <v>1703398540.96</v>
      </c>
    </row>
    <row r="78" spans="1:7" ht="15.65" customHeight="1">
      <c r="A78" s="82" t="s">
        <v>888</v>
      </c>
      <c r="B78" s="83">
        <v>8432813721.8900003</v>
      </c>
      <c r="C78" s="83">
        <v>2500184667.5999999</v>
      </c>
      <c r="D78" s="84">
        <v>10932998389.49</v>
      </c>
    </row>
    <row r="79" spans="1:7" ht="15.65" customHeight="1">
      <c r="A79" s="82" t="s">
        <v>882</v>
      </c>
      <c r="B79" s="83">
        <v>8397210581.6099997</v>
      </c>
      <c r="C79" s="83">
        <v>336156874.83999997</v>
      </c>
      <c r="D79" s="84">
        <v>8733367456.4500008</v>
      </c>
    </row>
    <row r="80" spans="1:7" ht="15.65" customHeight="1">
      <c r="A80" s="82" t="s">
        <v>511</v>
      </c>
      <c r="B80" s="83">
        <v>19403416462.830002</v>
      </c>
      <c r="C80" s="83">
        <v>659726137.13999903</v>
      </c>
      <c r="D80" s="84">
        <v>20063142599.970001</v>
      </c>
    </row>
    <row r="81" spans="1:4" ht="15.65" customHeight="1">
      <c r="A81" s="82" t="s">
        <v>735</v>
      </c>
      <c r="B81" s="83">
        <v>1032428899.79</v>
      </c>
      <c r="C81" s="83">
        <v>83626258.809999898</v>
      </c>
      <c r="D81" s="84">
        <v>1116055158.5999999</v>
      </c>
    </row>
    <row r="82" spans="1:4" ht="15.65" customHeight="1">
      <c r="A82" s="82" t="s">
        <v>889</v>
      </c>
      <c r="B82" s="83">
        <v>1627613425.21</v>
      </c>
      <c r="C82" s="83">
        <v>897418334.29000103</v>
      </c>
      <c r="D82" s="84">
        <v>2525031759.5</v>
      </c>
    </row>
    <row r="83" spans="1:4" ht="21" customHeight="1">
      <c r="A83" s="82" t="s">
        <v>512</v>
      </c>
      <c r="B83" s="83">
        <v>5066352812.9200001</v>
      </c>
      <c r="C83" s="83">
        <v>165573833.93000001</v>
      </c>
      <c r="D83" s="84">
        <v>5231926646.8500004</v>
      </c>
    </row>
    <row r="84" spans="1:4" ht="27.75" customHeight="1">
      <c r="A84" s="82" t="s">
        <v>891</v>
      </c>
      <c r="B84" s="83">
        <v>127237809.48</v>
      </c>
      <c r="C84" s="83">
        <v>68313529.560000002</v>
      </c>
      <c r="D84" s="84">
        <v>195551339.03999999</v>
      </c>
    </row>
    <row r="85" spans="1:4" ht="19" customHeight="1">
      <c r="A85" s="85" t="s">
        <v>62</v>
      </c>
      <c r="B85" s="86">
        <v>838350059606.35999</v>
      </c>
      <c r="C85" s="86">
        <v>28984713546.310001</v>
      </c>
      <c r="D85" s="87">
        <v>867334773152.67004</v>
      </c>
    </row>
  </sheetData>
  <mergeCells count="14">
    <mergeCell ref="B28:D28"/>
    <mergeCell ref="A28:A29"/>
    <mergeCell ref="A66:B66"/>
    <mergeCell ref="A68:A69"/>
    <mergeCell ref="B68:D68"/>
    <mergeCell ref="A46:B46"/>
    <mergeCell ref="A48:A49"/>
    <mergeCell ref="B48:D48"/>
    <mergeCell ref="A1:D1"/>
    <mergeCell ref="A26:B26"/>
    <mergeCell ref="A2:E2"/>
    <mergeCell ref="A6:C6"/>
    <mergeCell ref="A8:A9"/>
    <mergeCell ref="B8:D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1"/>
  <sheetViews>
    <sheetView showGridLines="0" zoomScale="90" zoomScaleNormal="90" workbookViewId="0">
      <selection activeCell="H7" sqref="H7"/>
    </sheetView>
  </sheetViews>
  <sheetFormatPr defaultColWidth="9.1796875" defaultRowHeight="12.5"/>
  <cols>
    <col min="1" max="1" width="70.1796875" style="78" customWidth="1"/>
    <col min="2" max="2" width="17.81640625" style="78" customWidth="1"/>
    <col min="3" max="3" width="17.26953125" style="78" customWidth="1"/>
    <col min="4" max="4" width="16.81640625" style="78" customWidth="1"/>
    <col min="5" max="16384" width="9.1796875" style="78"/>
  </cols>
  <sheetData>
    <row r="1" spans="1:4" s="88" customFormat="1" ht="17.25" customHeight="1">
      <c r="A1" s="224" t="s">
        <v>226</v>
      </c>
      <c r="B1" s="224"/>
      <c r="C1" s="224"/>
      <c r="D1" s="224"/>
    </row>
    <row r="2" spans="1:4" s="88" customFormat="1" ht="15.75" customHeight="1">
      <c r="A2" s="226"/>
      <c r="B2" s="226"/>
      <c r="C2" s="226"/>
      <c r="D2" s="226"/>
    </row>
    <row r="3" spans="1:4" s="88" customFormat="1" ht="15.75" customHeight="1">
      <c r="B3" s="95" t="s">
        <v>925</v>
      </c>
      <c r="C3" s="95"/>
      <c r="D3" s="95"/>
    </row>
    <row r="4" spans="1:4" s="88" customFormat="1" ht="11.5">
      <c r="A4" s="96"/>
      <c r="B4" s="96"/>
      <c r="C4" s="96"/>
      <c r="D4" s="96"/>
    </row>
    <row r="5" spans="1:4" ht="23.15" customHeight="1">
      <c r="A5" s="211" t="s">
        <v>502</v>
      </c>
      <c r="B5" s="142" t="s">
        <v>443</v>
      </c>
      <c r="C5" s="142" t="s">
        <v>444</v>
      </c>
      <c r="D5" s="143" t="s">
        <v>13</v>
      </c>
    </row>
    <row r="6" spans="1:4" ht="23.15" customHeight="1">
      <c r="A6" s="147" t="s">
        <v>641</v>
      </c>
      <c r="B6" s="134">
        <v>81863321225.779999</v>
      </c>
      <c r="C6" s="134">
        <v>834796067.63</v>
      </c>
      <c r="D6" s="135">
        <v>82698117293.410004</v>
      </c>
    </row>
    <row r="7" spans="1:4" ht="23.15" customHeight="1">
      <c r="A7" s="82" t="s">
        <v>642</v>
      </c>
      <c r="B7" s="83">
        <v>53515741656.610001</v>
      </c>
      <c r="C7" s="83">
        <v>715927339.60000002</v>
      </c>
      <c r="D7" s="136">
        <v>54231668996.209999</v>
      </c>
    </row>
    <row r="8" spans="1:4" ht="23.15" customHeight="1">
      <c r="A8" s="82" t="s">
        <v>643</v>
      </c>
      <c r="B8" s="83">
        <v>500428661.11000001</v>
      </c>
      <c r="C8" s="83">
        <v>86267175.629999995</v>
      </c>
      <c r="D8" s="136">
        <v>586695836.74000001</v>
      </c>
    </row>
    <row r="9" spans="1:4" ht="23.15" customHeight="1">
      <c r="A9" s="82" t="s">
        <v>644</v>
      </c>
      <c r="B9" s="83">
        <v>27113618737.66</v>
      </c>
      <c r="C9" s="83">
        <v>32439543.68</v>
      </c>
      <c r="D9" s="136">
        <v>27146058281.34</v>
      </c>
    </row>
    <row r="10" spans="1:4" ht="23.15" customHeight="1">
      <c r="A10" s="82" t="s">
        <v>645</v>
      </c>
      <c r="B10" s="83">
        <v>733532170.39999998</v>
      </c>
      <c r="C10" s="83">
        <v>162008.72</v>
      </c>
      <c r="D10" s="136">
        <v>733694179.12</v>
      </c>
    </row>
    <row r="11" spans="1:4" ht="23.15" customHeight="1">
      <c r="A11" s="147" t="s">
        <v>646</v>
      </c>
      <c r="B11" s="134">
        <v>8561690784.4799995</v>
      </c>
      <c r="C11" s="134">
        <v>977241949.67999995</v>
      </c>
      <c r="D11" s="135">
        <v>9538932734.1599998</v>
      </c>
    </row>
    <row r="12" spans="1:4" ht="23.15" customHeight="1">
      <c r="A12" s="82" t="s">
        <v>647</v>
      </c>
      <c r="B12" s="83">
        <v>1659804359.8199999</v>
      </c>
      <c r="C12" s="83">
        <v>113479547.89</v>
      </c>
      <c r="D12" s="136">
        <v>1773283907.71</v>
      </c>
    </row>
    <row r="13" spans="1:4" ht="23.15" customHeight="1">
      <c r="A13" s="82" t="s">
        <v>648</v>
      </c>
      <c r="B13" s="83">
        <v>6901886424.6599998</v>
      </c>
      <c r="C13" s="83">
        <v>863762401.78999996</v>
      </c>
      <c r="D13" s="136">
        <v>7765648826.4499998</v>
      </c>
    </row>
    <row r="14" spans="1:4" ht="23.15" customHeight="1">
      <c r="A14" s="147" t="s">
        <v>649</v>
      </c>
      <c r="B14" s="134">
        <v>4463304776.1400003</v>
      </c>
      <c r="C14" s="134">
        <v>9266179.6699999999</v>
      </c>
      <c r="D14" s="135">
        <v>4472570955.8100004</v>
      </c>
    </row>
    <row r="15" spans="1:4" ht="23.15" customHeight="1">
      <c r="A15" s="82" t="s">
        <v>650</v>
      </c>
      <c r="B15" s="83">
        <v>4463304776.1400003</v>
      </c>
      <c r="C15" s="83">
        <v>9266179.6699999999</v>
      </c>
      <c r="D15" s="136">
        <v>4472570955.8100004</v>
      </c>
    </row>
    <row r="16" spans="1:4" ht="23.15" customHeight="1">
      <c r="A16" s="147" t="s">
        <v>651</v>
      </c>
      <c r="B16" s="134">
        <v>266579818483.64999</v>
      </c>
      <c r="C16" s="134">
        <v>8313070082.7299995</v>
      </c>
      <c r="D16" s="135">
        <v>274892888566.38</v>
      </c>
    </row>
    <row r="17" spans="1:4" ht="23.15" customHeight="1">
      <c r="A17" s="146" t="s">
        <v>652</v>
      </c>
      <c r="B17" s="137">
        <v>11913769063.99</v>
      </c>
      <c r="C17" s="137">
        <v>643424660.53999996</v>
      </c>
      <c r="D17" s="84">
        <v>12557193724.530001</v>
      </c>
    </row>
    <row r="18" spans="1:4" ht="23.15" customHeight="1">
      <c r="A18" s="148" t="s">
        <v>653</v>
      </c>
      <c r="B18" s="138">
        <v>6772164012.1300001</v>
      </c>
      <c r="C18" s="138">
        <v>321025271.5</v>
      </c>
      <c r="D18" s="139">
        <v>7093189283.6300001</v>
      </c>
    </row>
    <row r="19" spans="1:4" ht="23.15" customHeight="1">
      <c r="A19" s="148" t="s">
        <v>654</v>
      </c>
      <c r="B19" s="138">
        <v>3449940352.23</v>
      </c>
      <c r="C19" s="138">
        <v>24415712.41</v>
      </c>
      <c r="D19" s="139">
        <v>3474356064.6399999</v>
      </c>
    </row>
    <row r="20" spans="1:4" ht="23.15" customHeight="1">
      <c r="A20" s="148" t="s">
        <v>655</v>
      </c>
      <c r="B20" s="138">
        <v>1147504260.29</v>
      </c>
      <c r="C20" s="138">
        <v>296029895.73000002</v>
      </c>
      <c r="D20" s="139">
        <v>1443534156.02</v>
      </c>
    </row>
    <row r="21" spans="1:4" ht="23.15" customHeight="1">
      <c r="A21" s="148" t="s">
        <v>656</v>
      </c>
      <c r="B21" s="138">
        <v>544160439.34000003</v>
      </c>
      <c r="C21" s="138">
        <v>1953780.9</v>
      </c>
      <c r="D21" s="139">
        <v>546114220.24000001</v>
      </c>
    </row>
    <row r="22" spans="1:4" ht="23.15" customHeight="1">
      <c r="A22" s="146" t="s">
        <v>657</v>
      </c>
      <c r="B22" s="137">
        <v>104666007422.08</v>
      </c>
      <c r="C22" s="137">
        <v>4172346505.9299998</v>
      </c>
      <c r="D22" s="84">
        <v>108838353928.00999</v>
      </c>
    </row>
    <row r="23" spans="1:4" ht="23.15" customHeight="1">
      <c r="A23" s="148" t="s">
        <v>658</v>
      </c>
      <c r="B23" s="138">
        <v>84055589651.240005</v>
      </c>
      <c r="C23" s="138">
        <v>3047209287.0300002</v>
      </c>
      <c r="D23" s="139">
        <v>87102798938.270004</v>
      </c>
    </row>
    <row r="24" spans="1:4" ht="23.15" customHeight="1">
      <c r="A24" s="148" t="s">
        <v>659</v>
      </c>
      <c r="B24" s="138">
        <v>7650778115.4300003</v>
      </c>
      <c r="C24" s="138">
        <v>671490498.65999997</v>
      </c>
      <c r="D24" s="139">
        <v>8322268614.0900002</v>
      </c>
    </row>
    <row r="25" spans="1:4" ht="23.15" customHeight="1">
      <c r="A25" s="148" t="s">
        <v>660</v>
      </c>
      <c r="B25" s="138">
        <v>275205847.85000002</v>
      </c>
      <c r="C25" s="138">
        <v>44284271.270000003</v>
      </c>
      <c r="D25" s="139">
        <v>319490119.12</v>
      </c>
    </row>
    <row r="26" spans="1:4" ht="23.15" customHeight="1">
      <c r="A26" s="148" t="s">
        <v>661</v>
      </c>
      <c r="B26" s="138">
        <v>33966192.079999998</v>
      </c>
      <c r="C26" s="138">
        <v>25171625.870000001</v>
      </c>
      <c r="D26" s="139">
        <v>59137817.950000003</v>
      </c>
    </row>
    <row r="27" spans="1:4" ht="23.15" customHeight="1">
      <c r="A27" s="148" t="s">
        <v>662</v>
      </c>
      <c r="B27" s="138">
        <v>5891060759.5200005</v>
      </c>
      <c r="C27" s="138">
        <v>196094080.84999999</v>
      </c>
      <c r="D27" s="139">
        <v>6087154840.3699999</v>
      </c>
    </row>
    <row r="28" spans="1:4" ht="23.15" customHeight="1">
      <c r="A28" s="148" t="s">
        <v>663</v>
      </c>
      <c r="B28" s="138">
        <v>6759406855.96</v>
      </c>
      <c r="C28" s="138">
        <v>188096742.25</v>
      </c>
      <c r="D28" s="139">
        <v>6947503598.21</v>
      </c>
    </row>
    <row r="29" spans="1:4" ht="23.15" customHeight="1">
      <c r="A29" s="146" t="s">
        <v>664</v>
      </c>
      <c r="B29" s="137">
        <v>150000041997.57999</v>
      </c>
      <c r="C29" s="137">
        <v>3497298916.2600002</v>
      </c>
      <c r="D29" s="84">
        <v>153497340913.84</v>
      </c>
    </row>
    <row r="30" spans="1:4" ht="23.15" customHeight="1">
      <c r="A30" s="147" t="s">
        <v>665</v>
      </c>
      <c r="B30" s="134">
        <v>22303644262.68</v>
      </c>
      <c r="C30" s="134">
        <v>1449095313.9200001</v>
      </c>
      <c r="D30" s="135">
        <v>23752739576.599998</v>
      </c>
    </row>
    <row r="31" spans="1:4" ht="23.15" customHeight="1">
      <c r="A31" s="82" t="s">
        <v>666</v>
      </c>
      <c r="B31" s="83">
        <v>14768252607.389999</v>
      </c>
      <c r="C31" s="83">
        <v>334990759.32999998</v>
      </c>
      <c r="D31" s="136">
        <v>15103243366.719999</v>
      </c>
    </row>
    <row r="32" spans="1:4" ht="23.15" customHeight="1">
      <c r="A32" s="82" t="s">
        <v>667</v>
      </c>
      <c r="B32" s="83">
        <v>3563938161.3400002</v>
      </c>
      <c r="C32" s="83">
        <v>277017652</v>
      </c>
      <c r="D32" s="136">
        <v>3840955813.3400002</v>
      </c>
    </row>
    <row r="33" spans="1:4" ht="23.15" customHeight="1">
      <c r="A33" s="82" t="s">
        <v>668</v>
      </c>
      <c r="B33" s="83">
        <v>3971453493.9499998</v>
      </c>
      <c r="C33" s="83">
        <v>837086902.59000003</v>
      </c>
      <c r="D33" s="136">
        <v>4808540396.54</v>
      </c>
    </row>
    <row r="34" spans="1:4" ht="23.15" customHeight="1">
      <c r="A34" s="147" t="s">
        <v>669</v>
      </c>
      <c r="B34" s="134">
        <v>17727711217.330002</v>
      </c>
      <c r="C34" s="134">
        <v>1432631070.72</v>
      </c>
      <c r="D34" s="135">
        <v>19160342288.049999</v>
      </c>
    </row>
    <row r="35" spans="1:4" ht="23.15" customHeight="1">
      <c r="A35" s="82" t="s">
        <v>670</v>
      </c>
      <c r="B35" s="83">
        <v>3953379394.3600001</v>
      </c>
      <c r="C35" s="83">
        <v>441114873.22000003</v>
      </c>
      <c r="D35" s="136">
        <v>4394494267.5799999</v>
      </c>
    </row>
    <row r="36" spans="1:4" ht="23.15" customHeight="1">
      <c r="A36" s="82" t="s">
        <v>671</v>
      </c>
      <c r="B36" s="83">
        <v>13774331822.969999</v>
      </c>
      <c r="C36" s="83">
        <v>991516197.5</v>
      </c>
      <c r="D36" s="136">
        <v>14765848020.469999</v>
      </c>
    </row>
    <row r="37" spans="1:4" ht="23.15" customHeight="1">
      <c r="A37" s="147" t="s">
        <v>672</v>
      </c>
      <c r="B37" s="134">
        <v>1560179905.3099999</v>
      </c>
      <c r="C37" s="134">
        <v>16646972.85</v>
      </c>
      <c r="D37" s="135">
        <v>1576826878.1600001</v>
      </c>
    </row>
    <row r="38" spans="1:4" ht="23.15" customHeight="1">
      <c r="A38" s="82" t="s">
        <v>673</v>
      </c>
      <c r="B38" s="83">
        <v>1560179905.3099999</v>
      </c>
      <c r="C38" s="83">
        <v>16646972.85</v>
      </c>
      <c r="D38" s="136">
        <v>1576826878.1600001</v>
      </c>
    </row>
    <row r="39" spans="1:4" ht="23.15" customHeight="1">
      <c r="A39" s="147" t="s">
        <v>674</v>
      </c>
      <c r="B39" s="134">
        <v>20648446275.5</v>
      </c>
      <c r="C39" s="134">
        <v>0</v>
      </c>
      <c r="D39" s="135">
        <v>20648446275.5</v>
      </c>
    </row>
    <row r="40" spans="1:4" ht="23.15" customHeight="1">
      <c r="A40" s="82" t="s">
        <v>675</v>
      </c>
      <c r="B40" s="83">
        <v>20648446275.5</v>
      </c>
      <c r="C40" s="83">
        <v>0</v>
      </c>
      <c r="D40" s="136">
        <v>20648446275.5</v>
      </c>
    </row>
    <row r="41" spans="1:4" ht="23.15" customHeight="1">
      <c r="A41" s="147" t="s">
        <v>676</v>
      </c>
      <c r="B41" s="134">
        <v>63531773935.900002</v>
      </c>
      <c r="C41" s="134">
        <v>16131492.66</v>
      </c>
      <c r="D41" s="135">
        <v>63547905428.559998</v>
      </c>
    </row>
    <row r="42" spans="1:4" ht="23.15" customHeight="1">
      <c r="A42" s="82" t="s">
        <v>677</v>
      </c>
      <c r="B42" s="83">
        <v>63531773935.900002</v>
      </c>
      <c r="C42" s="83">
        <v>16131492.66</v>
      </c>
      <c r="D42" s="136">
        <v>63547905428.559998</v>
      </c>
    </row>
    <row r="43" spans="1:4" ht="23.15" customHeight="1">
      <c r="A43" s="147" t="s">
        <v>678</v>
      </c>
      <c r="B43" s="134">
        <v>56162895606.209999</v>
      </c>
      <c r="C43" s="134">
        <v>13124202.17</v>
      </c>
      <c r="D43" s="135">
        <v>56176019808.379997</v>
      </c>
    </row>
    <row r="44" spans="1:4" ht="23.15" customHeight="1">
      <c r="A44" s="82" t="s">
        <v>679</v>
      </c>
      <c r="B44" s="83">
        <v>52929075049.440002</v>
      </c>
      <c r="C44" s="83">
        <v>993670.34</v>
      </c>
      <c r="D44" s="136">
        <v>52930068719.779999</v>
      </c>
    </row>
    <row r="45" spans="1:4" ht="23.15" customHeight="1">
      <c r="A45" s="82" t="s">
        <v>680</v>
      </c>
      <c r="B45" s="83">
        <v>873830860.71000004</v>
      </c>
      <c r="C45" s="83">
        <v>0</v>
      </c>
      <c r="D45" s="136">
        <v>873830860.71000004</v>
      </c>
    </row>
    <row r="46" spans="1:4" ht="23.15" customHeight="1">
      <c r="A46" s="82" t="s">
        <v>681</v>
      </c>
      <c r="B46" s="83">
        <v>2359989696.0599999</v>
      </c>
      <c r="C46" s="83">
        <v>12130531.83</v>
      </c>
      <c r="D46" s="136">
        <v>2372120227.8899999</v>
      </c>
    </row>
    <row r="47" spans="1:4" ht="23.15" customHeight="1">
      <c r="A47" s="147" t="s">
        <v>682</v>
      </c>
      <c r="B47" s="134"/>
      <c r="C47" s="134"/>
      <c r="D47" s="135"/>
    </row>
    <row r="48" spans="1:4" ht="23.15" customHeight="1">
      <c r="A48" s="82" t="s">
        <v>683</v>
      </c>
      <c r="B48" s="83"/>
      <c r="C48" s="83"/>
      <c r="D48" s="136"/>
    </row>
    <row r="49" spans="1:4" ht="23.15" customHeight="1">
      <c r="A49" s="82" t="s">
        <v>684</v>
      </c>
      <c r="B49" s="83"/>
      <c r="C49" s="83"/>
      <c r="D49" s="136"/>
    </row>
    <row r="50" spans="1:4" ht="20.149999999999999" customHeight="1">
      <c r="A50" s="147" t="s">
        <v>685</v>
      </c>
      <c r="B50" s="134">
        <v>1232748403.8299999</v>
      </c>
      <c r="C50" s="134">
        <v>1610094184.99</v>
      </c>
      <c r="D50" s="135">
        <v>2842842588.8200002</v>
      </c>
    </row>
    <row r="51" spans="1:4" ht="20.149999999999999" customHeight="1">
      <c r="A51" s="82" t="s">
        <v>686</v>
      </c>
      <c r="B51" s="83">
        <v>22640928.859999999</v>
      </c>
      <c r="C51" s="83">
        <v>2911.94</v>
      </c>
      <c r="D51" s="136">
        <v>22643840.800000001</v>
      </c>
    </row>
    <row r="52" spans="1:4" ht="20.149999999999999" customHeight="1">
      <c r="A52" s="82" t="s">
        <v>687</v>
      </c>
      <c r="B52" s="83">
        <v>1210107474.97</v>
      </c>
      <c r="C52" s="83">
        <v>1610091273.05</v>
      </c>
      <c r="D52" s="136">
        <v>2820198748.02</v>
      </c>
    </row>
    <row r="53" spans="1:4" ht="20.149999999999999" customHeight="1">
      <c r="A53" s="147" t="s">
        <v>688</v>
      </c>
      <c r="B53" s="134">
        <v>3092016092.1199999</v>
      </c>
      <c r="C53" s="134">
        <v>1683969306.52</v>
      </c>
      <c r="D53" s="135">
        <v>4775985398.6400003</v>
      </c>
    </row>
    <row r="54" spans="1:4" ht="20.149999999999999" customHeight="1">
      <c r="A54" s="82" t="s">
        <v>689</v>
      </c>
      <c r="B54" s="83">
        <v>3092016092.1199999</v>
      </c>
      <c r="C54" s="83">
        <v>1683969306.52</v>
      </c>
      <c r="D54" s="136">
        <v>4775985398.6400003</v>
      </c>
    </row>
    <row r="55" spans="1:4" ht="20.149999999999999" customHeight="1">
      <c r="A55" s="82" t="s">
        <v>690</v>
      </c>
      <c r="B55" s="83">
        <v>0</v>
      </c>
      <c r="C55" s="83">
        <v>0</v>
      </c>
      <c r="D55" s="136">
        <v>0</v>
      </c>
    </row>
    <row r="56" spans="1:4" ht="20.149999999999999" customHeight="1">
      <c r="A56" s="147" t="s">
        <v>691</v>
      </c>
      <c r="B56" s="134">
        <v>45611414479.25</v>
      </c>
      <c r="C56" s="134">
        <v>6434685586.6700001</v>
      </c>
      <c r="D56" s="135">
        <v>52046100065.919998</v>
      </c>
    </row>
    <row r="57" spans="1:4" ht="20.149999999999999" customHeight="1">
      <c r="A57" s="146" t="s">
        <v>652</v>
      </c>
      <c r="B57" s="137">
        <v>42291072989.760002</v>
      </c>
      <c r="C57" s="137">
        <v>3640913103.77</v>
      </c>
      <c r="D57" s="84">
        <v>45931986093.529999</v>
      </c>
    </row>
    <row r="58" spans="1:4" ht="20.149999999999999" customHeight="1">
      <c r="A58" s="148" t="s">
        <v>654</v>
      </c>
      <c r="B58" s="138">
        <v>39998942132.650002</v>
      </c>
      <c r="C58" s="138">
        <v>3557424471.25</v>
      </c>
      <c r="D58" s="139">
        <v>43556366603.900002</v>
      </c>
    </row>
    <row r="59" spans="1:4" ht="20.149999999999999" customHeight="1">
      <c r="A59" s="148" t="s">
        <v>655</v>
      </c>
      <c r="B59" s="138">
        <v>172491.03</v>
      </c>
      <c r="C59" s="138">
        <v>228902.81</v>
      </c>
      <c r="D59" s="139">
        <v>401393.84</v>
      </c>
    </row>
    <row r="60" spans="1:4" ht="20.149999999999999" customHeight="1">
      <c r="A60" s="148" t="s">
        <v>656</v>
      </c>
      <c r="B60" s="138">
        <v>2291958366.0799999</v>
      </c>
      <c r="C60" s="138">
        <v>83259729.709999993</v>
      </c>
      <c r="D60" s="139">
        <v>2375218095.79</v>
      </c>
    </row>
    <row r="61" spans="1:4" ht="20.149999999999999" customHeight="1">
      <c r="A61" s="148" t="s">
        <v>716</v>
      </c>
      <c r="B61" s="138"/>
      <c r="C61" s="138"/>
      <c r="D61" s="139"/>
    </row>
    <row r="62" spans="1:4" ht="20.149999999999999" customHeight="1">
      <c r="A62" s="146" t="s">
        <v>657</v>
      </c>
      <c r="B62" s="137">
        <v>3320341489.4899998</v>
      </c>
      <c r="C62" s="137">
        <v>2793772482.9000001</v>
      </c>
      <c r="D62" s="84">
        <v>6114113972.3900003</v>
      </c>
    </row>
    <row r="63" spans="1:4" ht="20.149999999999999" customHeight="1">
      <c r="A63" s="148" t="s">
        <v>658</v>
      </c>
      <c r="B63" s="138">
        <v>859696069.88</v>
      </c>
      <c r="C63" s="138">
        <v>570508980.28999996</v>
      </c>
      <c r="D63" s="139">
        <v>1430205050.1700001</v>
      </c>
    </row>
    <row r="64" spans="1:4" ht="20.149999999999999" customHeight="1">
      <c r="A64" s="148" t="s">
        <v>659</v>
      </c>
      <c r="B64" s="138">
        <v>2247200495.52</v>
      </c>
      <c r="C64" s="138">
        <v>2016625239.74</v>
      </c>
      <c r="D64" s="139">
        <v>4263825735.2600002</v>
      </c>
    </row>
    <row r="65" spans="1:4" ht="20.149999999999999" customHeight="1">
      <c r="A65" s="148" t="s">
        <v>660</v>
      </c>
      <c r="B65" s="138">
        <v>7582950.8700000001</v>
      </c>
      <c r="C65" s="138">
        <v>7053618.3200000003</v>
      </c>
      <c r="D65" s="139">
        <v>14636569.189999999</v>
      </c>
    </row>
    <row r="66" spans="1:4" ht="20.149999999999999" customHeight="1">
      <c r="A66" s="148" t="s">
        <v>661</v>
      </c>
      <c r="B66" s="138">
        <v>114409123.38</v>
      </c>
      <c r="C66" s="138">
        <v>158693798.08000001</v>
      </c>
      <c r="D66" s="139">
        <v>273102921.45999998</v>
      </c>
    </row>
    <row r="67" spans="1:4" ht="20.149999999999999" customHeight="1">
      <c r="A67" s="148" t="s">
        <v>692</v>
      </c>
      <c r="B67" s="138">
        <v>91452849.840000004</v>
      </c>
      <c r="C67" s="138">
        <v>40890846.469999999</v>
      </c>
      <c r="D67" s="139">
        <v>132343696.31</v>
      </c>
    </row>
    <row r="68" spans="1:4" ht="20.149999999999999" customHeight="1">
      <c r="A68" s="82" t="s">
        <v>693</v>
      </c>
      <c r="B68" s="83"/>
      <c r="C68" s="83"/>
      <c r="D68" s="136"/>
    </row>
    <row r="69" spans="1:4" ht="20.149999999999999" customHeight="1">
      <c r="A69" s="147" t="s">
        <v>694</v>
      </c>
      <c r="B69" s="134">
        <v>16373634051.83</v>
      </c>
      <c r="C69" s="134">
        <v>2673592141.9899998</v>
      </c>
      <c r="D69" s="135">
        <v>19047226193.82</v>
      </c>
    </row>
    <row r="70" spans="1:4" ht="20.149999999999999" customHeight="1">
      <c r="A70" s="82" t="s">
        <v>695</v>
      </c>
      <c r="B70" s="83">
        <v>9630345446.0300007</v>
      </c>
      <c r="C70" s="83">
        <v>1870316738.4400001</v>
      </c>
      <c r="D70" s="136">
        <v>11500662184.469999</v>
      </c>
    </row>
    <row r="71" spans="1:4" ht="20.149999999999999" customHeight="1">
      <c r="A71" s="82" t="s">
        <v>696</v>
      </c>
      <c r="B71" s="83">
        <v>6743288605.8000002</v>
      </c>
      <c r="C71" s="83">
        <v>803275403.54999995</v>
      </c>
      <c r="D71" s="136">
        <v>7546564009.3500004</v>
      </c>
    </row>
    <row r="72" spans="1:4" ht="20.149999999999999" customHeight="1">
      <c r="A72" s="147" t="s">
        <v>697</v>
      </c>
      <c r="B72" s="134">
        <v>437884573.62</v>
      </c>
      <c r="C72" s="134">
        <v>69764691.040000007</v>
      </c>
      <c r="D72" s="135">
        <v>507649264.66000003</v>
      </c>
    </row>
    <row r="73" spans="1:4" ht="20.149999999999999" customHeight="1">
      <c r="A73" s="82" t="s">
        <v>698</v>
      </c>
      <c r="B73" s="83">
        <v>437884573.62</v>
      </c>
      <c r="C73" s="83">
        <v>69764691.040000007</v>
      </c>
      <c r="D73" s="136">
        <v>507649264.66000003</v>
      </c>
    </row>
    <row r="74" spans="1:4" ht="20.149999999999999" customHeight="1">
      <c r="A74" s="147" t="s">
        <v>699</v>
      </c>
      <c r="B74" s="134">
        <v>469199048.95999998</v>
      </c>
      <c r="C74" s="134">
        <v>154878718.38</v>
      </c>
      <c r="D74" s="135">
        <v>624077767.34000003</v>
      </c>
    </row>
    <row r="75" spans="1:4" ht="20.149999999999999" customHeight="1">
      <c r="A75" s="82" t="s">
        <v>700</v>
      </c>
      <c r="B75" s="83">
        <v>469199048.95999998</v>
      </c>
      <c r="C75" s="83">
        <v>154878718.38</v>
      </c>
      <c r="D75" s="136">
        <v>624077767.34000003</v>
      </c>
    </row>
    <row r="76" spans="1:4" ht="20.149999999999999" customHeight="1">
      <c r="A76" s="147" t="s">
        <v>701</v>
      </c>
      <c r="B76" s="134">
        <v>7364928125.7600002</v>
      </c>
      <c r="C76" s="134">
        <v>1453749271.6900001</v>
      </c>
      <c r="D76" s="135">
        <v>8818677397.4500008</v>
      </c>
    </row>
    <row r="77" spans="1:4" ht="20.149999999999999" customHeight="1">
      <c r="A77" s="82" t="s">
        <v>702</v>
      </c>
      <c r="B77" s="83">
        <v>6098072022.9700003</v>
      </c>
      <c r="C77" s="83">
        <v>510303860.76999998</v>
      </c>
      <c r="D77" s="136">
        <v>6608375883.7399998</v>
      </c>
    </row>
    <row r="78" spans="1:4" ht="20.149999999999999" customHeight="1">
      <c r="A78" s="82" t="s">
        <v>703</v>
      </c>
      <c r="B78" s="83">
        <v>11169895.039999999</v>
      </c>
      <c r="C78" s="83">
        <v>0</v>
      </c>
      <c r="D78" s="136">
        <v>11169895.039999999</v>
      </c>
    </row>
    <row r="79" spans="1:4" ht="20.149999999999999" customHeight="1">
      <c r="A79" s="82" t="s">
        <v>698</v>
      </c>
      <c r="B79" s="83">
        <v>2378960.61</v>
      </c>
      <c r="C79" s="83">
        <v>666453473.48000002</v>
      </c>
      <c r="D79" s="136">
        <v>668832434.09000003</v>
      </c>
    </row>
    <row r="80" spans="1:4" ht="20.149999999999999" customHeight="1">
      <c r="A80" s="82" t="s">
        <v>668</v>
      </c>
      <c r="B80" s="83">
        <v>1253307247.1400001</v>
      </c>
      <c r="C80" s="83">
        <v>276991937.44</v>
      </c>
      <c r="D80" s="136">
        <v>1530299184.5799999</v>
      </c>
    </row>
    <row r="81" spans="1:4" ht="20.149999999999999" customHeight="1">
      <c r="A81" s="147" t="s">
        <v>704</v>
      </c>
      <c r="B81" s="134">
        <v>3003894843.3499999</v>
      </c>
      <c r="C81" s="134">
        <v>1206872023</v>
      </c>
      <c r="D81" s="135">
        <v>4210766866.3499999</v>
      </c>
    </row>
    <row r="82" spans="1:4" ht="20.149999999999999" customHeight="1">
      <c r="A82" s="82" t="s">
        <v>705</v>
      </c>
      <c r="B82" s="83">
        <v>0</v>
      </c>
      <c r="C82" s="83">
        <v>0</v>
      </c>
      <c r="D82" s="136">
        <v>0</v>
      </c>
    </row>
    <row r="83" spans="1:4" ht="20.149999999999999" customHeight="1">
      <c r="A83" s="82" t="s">
        <v>706</v>
      </c>
      <c r="B83" s="83"/>
      <c r="C83" s="83"/>
      <c r="D83" s="136"/>
    </row>
    <row r="84" spans="1:4" ht="20.149999999999999" customHeight="1">
      <c r="A84" s="82" t="s">
        <v>707</v>
      </c>
      <c r="B84" s="83">
        <v>2537201846</v>
      </c>
      <c r="C84" s="83">
        <v>106172023</v>
      </c>
      <c r="D84" s="136">
        <v>2643373869</v>
      </c>
    </row>
    <row r="85" spans="1:4" ht="20.149999999999999" customHeight="1">
      <c r="A85" s="82" t="s">
        <v>708</v>
      </c>
      <c r="B85" s="83">
        <v>466692997.35000002</v>
      </c>
      <c r="C85" s="83">
        <v>1100700000</v>
      </c>
      <c r="D85" s="136">
        <v>1567392997.3499999</v>
      </c>
    </row>
    <row r="86" spans="1:4" ht="20.149999999999999" customHeight="1">
      <c r="A86" s="82" t="s">
        <v>709</v>
      </c>
      <c r="B86" s="83">
        <v>0</v>
      </c>
      <c r="C86" s="83">
        <v>0</v>
      </c>
      <c r="D86" s="136">
        <v>0</v>
      </c>
    </row>
    <row r="87" spans="1:4" ht="20.149999999999999" customHeight="1">
      <c r="A87" s="147" t="s">
        <v>710</v>
      </c>
      <c r="B87" s="134">
        <v>217361553514.66</v>
      </c>
      <c r="C87" s="134">
        <v>635104290</v>
      </c>
      <c r="D87" s="135">
        <v>217996657804.66</v>
      </c>
    </row>
    <row r="88" spans="1:4" ht="20.149999999999999" customHeight="1">
      <c r="A88" s="82" t="s">
        <v>705</v>
      </c>
      <c r="B88" s="83"/>
      <c r="C88" s="83"/>
      <c r="D88" s="136"/>
    </row>
    <row r="89" spans="1:4" ht="20.149999999999999" customHeight="1">
      <c r="A89" s="82" t="s">
        <v>711</v>
      </c>
      <c r="B89" s="83">
        <v>216690159910.67999</v>
      </c>
      <c r="C89" s="83">
        <v>635104290</v>
      </c>
      <c r="D89" s="136">
        <v>217325264200.67999</v>
      </c>
    </row>
    <row r="90" spans="1:4" ht="20.149999999999999" customHeight="1">
      <c r="A90" s="82" t="s">
        <v>712</v>
      </c>
      <c r="B90" s="83">
        <v>671393603.98000002</v>
      </c>
      <c r="C90" s="83">
        <v>0</v>
      </c>
      <c r="D90" s="136">
        <v>671393603.98000002</v>
      </c>
    </row>
    <row r="91" spans="1:4" ht="20.149999999999999" customHeight="1">
      <c r="A91" s="149" t="s">
        <v>62</v>
      </c>
      <c r="B91" s="86">
        <v>838350059606.35999</v>
      </c>
      <c r="C91" s="86">
        <v>28984713546.310001</v>
      </c>
      <c r="D91" s="87">
        <v>867334773152.67004</v>
      </c>
    </row>
  </sheetData>
  <mergeCells count="2">
    <mergeCell ref="A2:D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showGridLines="0" zoomScaleNormal="100" workbookViewId="0">
      <selection activeCell="G7" sqref="G7"/>
    </sheetView>
  </sheetViews>
  <sheetFormatPr defaultColWidth="9.1796875" defaultRowHeight="12.5"/>
  <cols>
    <col min="1" max="1" width="48.453125" style="78" customWidth="1"/>
    <col min="2" max="3" width="18.1796875" style="78" customWidth="1"/>
    <col min="4" max="4" width="17.26953125" style="78" customWidth="1"/>
    <col min="5" max="5" width="4.7265625" style="78" customWidth="1"/>
    <col min="6" max="16384" width="9.1796875" style="78"/>
  </cols>
  <sheetData>
    <row r="1" spans="1:4" s="77" customFormat="1" ht="14.5" customHeight="1">
      <c r="A1" s="224" t="s">
        <v>237</v>
      </c>
      <c r="B1" s="224"/>
      <c r="C1" s="224"/>
      <c r="D1" s="224"/>
    </row>
    <row r="2" spans="1:4" s="77" customFormat="1" ht="15.75" customHeight="1">
      <c r="A2" s="226"/>
      <c r="B2" s="226"/>
      <c r="C2" s="226"/>
      <c r="D2" s="226"/>
    </row>
    <row r="3" spans="1:4" s="77" customFormat="1" ht="18.25" customHeight="1">
      <c r="B3" s="95" t="s">
        <v>925</v>
      </c>
      <c r="C3" s="95"/>
      <c r="D3" s="95"/>
    </row>
    <row r="4" spans="1:4" s="77" customFormat="1" ht="13.5" customHeight="1">
      <c r="A4" s="81"/>
      <c r="B4" s="81"/>
      <c r="C4" s="81"/>
      <c r="D4" s="81"/>
    </row>
    <row r="5" spans="1:4" s="77" customFormat="1" ht="18" customHeight="1"/>
    <row r="6" spans="1:4" s="77" customFormat="1" ht="31" customHeight="1">
      <c r="A6" s="203" t="s">
        <v>442</v>
      </c>
      <c r="B6" s="142" t="s">
        <v>443</v>
      </c>
      <c r="C6" s="142" t="s">
        <v>444</v>
      </c>
      <c r="D6" s="143" t="s">
        <v>13</v>
      </c>
    </row>
    <row r="7" spans="1:4" s="77" customFormat="1" ht="22.9" customHeight="1">
      <c r="A7" s="132" t="s">
        <v>445</v>
      </c>
      <c r="B7" s="83">
        <v>2948188890.1100001</v>
      </c>
      <c r="C7" s="83">
        <v>4325151</v>
      </c>
      <c r="D7" s="84">
        <v>2952514041.1100001</v>
      </c>
    </row>
    <row r="8" spans="1:4" s="77" customFormat="1" ht="22.9" customHeight="1">
      <c r="A8" s="132" t="s">
        <v>446</v>
      </c>
      <c r="B8" s="83">
        <v>714203397.45000005</v>
      </c>
      <c r="C8" s="83">
        <v>38834530.130000003</v>
      </c>
      <c r="D8" s="84">
        <v>753037927.58000004</v>
      </c>
    </row>
    <row r="9" spans="1:4" s="77" customFormat="1" ht="15.4" customHeight="1">
      <c r="A9" s="132" t="s">
        <v>447</v>
      </c>
      <c r="B9" s="83">
        <v>95874304016.160004</v>
      </c>
      <c r="C9" s="83">
        <v>2994656480.5500002</v>
      </c>
      <c r="D9" s="84">
        <v>98868960496.710007</v>
      </c>
    </row>
    <row r="10" spans="1:4" s="77" customFormat="1" ht="15.4" customHeight="1">
      <c r="A10" s="132" t="s">
        <v>448</v>
      </c>
      <c r="B10" s="83">
        <v>63537662785.550003</v>
      </c>
      <c r="C10" s="83">
        <v>105554563.3</v>
      </c>
      <c r="D10" s="84">
        <v>63643217348.849998</v>
      </c>
    </row>
    <row r="11" spans="1:4" s="77" customFormat="1" ht="15.4" customHeight="1">
      <c r="A11" s="132" t="s">
        <v>449</v>
      </c>
      <c r="B11" s="83">
        <v>18358743315.040001</v>
      </c>
      <c r="C11" s="83">
        <v>640564772.95000005</v>
      </c>
      <c r="D11" s="84">
        <v>18999308087.990002</v>
      </c>
    </row>
    <row r="12" spans="1:4" s="77" customFormat="1" ht="15.4" customHeight="1">
      <c r="A12" s="132" t="s">
        <v>450</v>
      </c>
      <c r="B12" s="83">
        <v>6947634351.6700001</v>
      </c>
      <c r="C12" s="83">
        <v>346625520.44</v>
      </c>
      <c r="D12" s="84">
        <v>7294259872.1099997</v>
      </c>
    </row>
    <row r="13" spans="1:4" s="77" customFormat="1" ht="15.4" customHeight="1">
      <c r="A13" s="132" t="s">
        <v>451</v>
      </c>
      <c r="B13" s="83">
        <v>9174335787.1700001</v>
      </c>
      <c r="C13" s="83">
        <v>454717728.51999998</v>
      </c>
      <c r="D13" s="84">
        <v>9629053515.6900005</v>
      </c>
    </row>
    <row r="14" spans="1:4" s="77" customFormat="1" ht="15.4" customHeight="1">
      <c r="A14" s="132" t="s">
        <v>452</v>
      </c>
      <c r="B14" s="83">
        <v>7406208411.0699997</v>
      </c>
      <c r="C14" s="83">
        <v>1423272597.7</v>
      </c>
      <c r="D14" s="84">
        <v>8829481008.7700005</v>
      </c>
    </row>
    <row r="15" spans="1:4" s="77" customFormat="1" ht="15.4" customHeight="1">
      <c r="A15" s="132" t="s">
        <v>453</v>
      </c>
      <c r="B15" s="83">
        <v>1018547001.4400001</v>
      </c>
      <c r="C15" s="83">
        <v>74893793.510000005</v>
      </c>
      <c r="D15" s="84">
        <v>1093440794.95</v>
      </c>
    </row>
    <row r="16" spans="1:4" s="77" customFormat="1" ht="15.4" customHeight="1">
      <c r="A16" s="132" t="s">
        <v>454</v>
      </c>
      <c r="B16" s="83">
        <v>151765497.69</v>
      </c>
      <c r="C16" s="83">
        <v>395101225.85000002</v>
      </c>
      <c r="D16" s="84">
        <v>546866723.53999996</v>
      </c>
    </row>
    <row r="17" spans="1:4" s="77" customFormat="1" ht="15.4" customHeight="1">
      <c r="A17" s="132" t="s">
        <v>455</v>
      </c>
      <c r="B17" s="83">
        <v>40734844744.730003</v>
      </c>
      <c r="C17" s="83">
        <v>2220687918.0300002</v>
      </c>
      <c r="D17" s="84">
        <v>42955532662.760002</v>
      </c>
    </row>
    <row r="18" spans="1:4" s="77" customFormat="1" ht="15.4" customHeight="1">
      <c r="A18" s="132" t="s">
        <v>456</v>
      </c>
      <c r="B18" s="83">
        <v>9139365.1600000001</v>
      </c>
      <c r="C18" s="83">
        <v>10734199.73</v>
      </c>
      <c r="D18" s="84">
        <v>19873564.890000001</v>
      </c>
    </row>
    <row r="19" spans="1:4" s="77" customFormat="1" ht="15.4" customHeight="1">
      <c r="A19" s="132" t="s">
        <v>457</v>
      </c>
      <c r="B19" s="83">
        <v>10738525144.629999</v>
      </c>
      <c r="C19" s="83">
        <v>1529908223.0699999</v>
      </c>
      <c r="D19" s="84">
        <v>12268433367.700001</v>
      </c>
    </row>
    <row r="20" spans="1:4" s="77" customFormat="1" ht="15.4" customHeight="1">
      <c r="A20" s="132" t="s">
        <v>458</v>
      </c>
      <c r="B20" s="83">
        <v>1608199393.3399999</v>
      </c>
      <c r="C20" s="83">
        <v>1411235810.1600001</v>
      </c>
      <c r="D20" s="84">
        <v>3019435203.5</v>
      </c>
    </row>
    <row r="21" spans="1:4" s="77" customFormat="1" ht="15.4" customHeight="1">
      <c r="A21" s="132" t="s">
        <v>459</v>
      </c>
      <c r="B21" s="83">
        <v>566155498.92999995</v>
      </c>
      <c r="C21" s="83">
        <v>301430431.94999999</v>
      </c>
      <c r="D21" s="84">
        <v>867585930.88</v>
      </c>
    </row>
    <row r="22" spans="1:4" s="77" customFormat="1" ht="22.9" customHeight="1">
      <c r="A22" s="132" t="s">
        <v>460</v>
      </c>
      <c r="B22" s="83">
        <v>1381927846.4000001</v>
      </c>
      <c r="C22" s="83">
        <v>360283417.64999998</v>
      </c>
      <c r="D22" s="84">
        <v>1742211264.05</v>
      </c>
    </row>
    <row r="23" spans="1:4" s="77" customFormat="1" ht="15.4" customHeight="1">
      <c r="A23" s="132" t="s">
        <v>461</v>
      </c>
      <c r="B23" s="83">
        <v>2997168113.4699998</v>
      </c>
      <c r="C23" s="83">
        <v>160679408.09999999</v>
      </c>
      <c r="D23" s="84">
        <v>3157847521.5700002</v>
      </c>
    </row>
    <row r="24" spans="1:4" s="77" customFormat="1" ht="15.4" customHeight="1">
      <c r="A24" s="132" t="s">
        <v>462</v>
      </c>
      <c r="B24" s="83">
        <v>1831981475.02</v>
      </c>
      <c r="C24" s="83">
        <v>196883653.94999999</v>
      </c>
      <c r="D24" s="84">
        <v>2028865128.97</v>
      </c>
    </row>
    <row r="25" spans="1:4" s="77" customFormat="1" ht="15.4" customHeight="1">
      <c r="A25" s="132" t="s">
        <v>463</v>
      </c>
      <c r="B25" s="83">
        <v>1027502572.38</v>
      </c>
      <c r="C25" s="83">
        <v>21922093.719999999</v>
      </c>
      <c r="D25" s="84">
        <v>1049424666.1</v>
      </c>
    </row>
    <row r="26" spans="1:4" s="77" customFormat="1" ht="15.4" customHeight="1">
      <c r="A26" s="132" t="s">
        <v>464</v>
      </c>
      <c r="B26" s="83">
        <v>4753167664.21</v>
      </c>
      <c r="C26" s="83">
        <v>115392566.68000001</v>
      </c>
      <c r="D26" s="84">
        <v>4868560230.8900003</v>
      </c>
    </row>
    <row r="27" spans="1:4" s="77" customFormat="1" ht="15.4" customHeight="1">
      <c r="A27" s="132" t="s">
        <v>465</v>
      </c>
      <c r="B27" s="83">
        <v>1495281693</v>
      </c>
      <c r="C27" s="83">
        <v>592160205.90999997</v>
      </c>
      <c r="D27" s="84">
        <v>2087441898.9100001</v>
      </c>
    </row>
    <row r="28" spans="1:4" s="77" customFormat="1" ht="15.4" customHeight="1">
      <c r="A28" s="132" t="s">
        <v>466</v>
      </c>
      <c r="B28" s="83">
        <v>42595842733.349998</v>
      </c>
      <c r="C28" s="83">
        <v>776220037.69000006</v>
      </c>
      <c r="D28" s="84">
        <v>43372062771.040001</v>
      </c>
    </row>
    <row r="29" spans="1:4" s="77" customFormat="1" ht="15.4" customHeight="1">
      <c r="A29" s="132" t="s">
        <v>467</v>
      </c>
      <c r="B29" s="83">
        <v>6284791109.04</v>
      </c>
      <c r="C29" s="83">
        <v>253892753.68000001</v>
      </c>
      <c r="D29" s="84">
        <v>6538683862.7200003</v>
      </c>
    </row>
    <row r="30" spans="1:4" s="77" customFormat="1" ht="15.4" customHeight="1">
      <c r="A30" s="132" t="s">
        <v>468</v>
      </c>
      <c r="B30" s="83">
        <v>42908025723.089996</v>
      </c>
      <c r="C30" s="83">
        <v>1678871023.3599999</v>
      </c>
      <c r="D30" s="84">
        <v>44586896746.449997</v>
      </c>
    </row>
    <row r="31" spans="1:4" s="77" customFormat="1" ht="15.4" customHeight="1">
      <c r="A31" s="132" t="s">
        <v>469</v>
      </c>
      <c r="B31" s="83">
        <v>108092899552.49001</v>
      </c>
      <c r="C31" s="83">
        <v>2247347.36</v>
      </c>
      <c r="D31" s="84">
        <v>108095146899.85001</v>
      </c>
    </row>
    <row r="32" spans="1:4" s="77" customFormat="1" ht="15.4" customHeight="1">
      <c r="A32" s="132" t="s">
        <v>470</v>
      </c>
      <c r="B32" s="83">
        <v>13461287780.780001</v>
      </c>
      <c r="C32" s="83">
        <v>4062924043.02</v>
      </c>
      <c r="D32" s="84">
        <v>17524211823.799999</v>
      </c>
    </row>
    <row r="33" spans="1:4" s="77" customFormat="1" ht="15.4" customHeight="1">
      <c r="A33" s="132" t="s">
        <v>471</v>
      </c>
      <c r="B33" s="83">
        <v>1977555338.3199999</v>
      </c>
      <c r="C33" s="83">
        <v>284239590.49000001</v>
      </c>
      <c r="D33" s="84">
        <v>2261794928.8099999</v>
      </c>
    </row>
    <row r="34" spans="1:4" s="77" customFormat="1" ht="15.4" customHeight="1">
      <c r="A34" s="132" t="s">
        <v>472</v>
      </c>
      <c r="B34" s="83">
        <v>18435497.109999999</v>
      </c>
      <c r="C34" s="83">
        <v>2897700000</v>
      </c>
      <c r="D34" s="84">
        <v>2916135497.1100001</v>
      </c>
    </row>
    <row r="35" spans="1:4" s="77" customFormat="1" ht="22.9" customHeight="1">
      <c r="A35" s="132" t="s">
        <v>473</v>
      </c>
      <c r="B35" s="83">
        <v>66164701598.080002</v>
      </c>
      <c r="C35" s="83">
        <v>2159161755.5700002</v>
      </c>
      <c r="D35" s="84">
        <v>68323863353.650002</v>
      </c>
    </row>
    <row r="36" spans="1:4" s="77" customFormat="1" ht="15.4" customHeight="1">
      <c r="A36" s="132" t="s">
        <v>474</v>
      </c>
      <c r="B36" s="83">
        <v>2045541336.8299999</v>
      </c>
      <c r="C36" s="83">
        <v>445209745.66000003</v>
      </c>
      <c r="D36" s="84">
        <v>2490751082.4899998</v>
      </c>
    </row>
    <row r="37" spans="1:4" s="77" customFormat="1" ht="15.4" customHeight="1">
      <c r="A37" s="132" t="s">
        <v>475</v>
      </c>
      <c r="B37" s="83">
        <v>137996726.65000001</v>
      </c>
      <c r="C37" s="83">
        <v>342067030.06</v>
      </c>
      <c r="D37" s="84">
        <v>480063756.70999998</v>
      </c>
    </row>
    <row r="38" spans="1:4" s="77" customFormat="1" ht="15.4" customHeight="1">
      <c r="A38" s="132" t="s">
        <v>476</v>
      </c>
      <c r="B38" s="83">
        <v>2058839480.0899999</v>
      </c>
      <c r="C38" s="83">
        <v>232690108.52000001</v>
      </c>
      <c r="D38" s="84">
        <v>2291529588.6100001</v>
      </c>
    </row>
    <row r="39" spans="1:4" s="77" customFormat="1" ht="15.4" customHeight="1">
      <c r="A39" s="132" t="s">
        <v>477</v>
      </c>
      <c r="B39" s="83">
        <v>190087060.47</v>
      </c>
      <c r="C39" s="83">
        <v>1814022178</v>
      </c>
      <c r="D39" s="84">
        <v>2004109238.47</v>
      </c>
    </row>
    <row r="40" spans="1:4" s="77" customFormat="1" ht="15.4" customHeight="1">
      <c r="A40" s="132" t="s">
        <v>478</v>
      </c>
      <c r="B40" s="83">
        <v>279138568705.44</v>
      </c>
      <c r="C40" s="83">
        <v>635603640</v>
      </c>
      <c r="D40" s="84">
        <v>279774172345.44</v>
      </c>
    </row>
    <row r="41" spans="1:4" s="77" customFormat="1" ht="26.15" customHeight="1">
      <c r="A41" s="85" t="s">
        <v>62</v>
      </c>
      <c r="B41" s="86">
        <v>838350059606.35999</v>
      </c>
      <c r="C41" s="86">
        <v>28984713546.310001</v>
      </c>
      <c r="D41" s="87">
        <v>867334773152.67004</v>
      </c>
    </row>
    <row r="42" spans="1:4" s="77" customFormat="1" ht="60.25" customHeight="1">
      <c r="A42" s="78"/>
      <c r="B42" s="78"/>
      <c r="C42" s="78"/>
      <c r="D42" s="78"/>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'Tav. B'!_Toc473634309</vt:lpstr>
      <vt:lpstr>'Tav. D'!Area_stampa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2021-12-31T12:41:57Z</dcterms:modified>
</cp:coreProperties>
</file>