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Revisione CRT\CRT in lavorazione\ANNO 2021\SETTEMBRE 2021\"/>
    </mc:Choice>
  </mc:AlternateContent>
  <bookViews>
    <workbookView xWindow="-20" yWindow="6770" windowWidth="25230" windowHeight="5600" tabRatio="817" activeTab="5"/>
  </bookViews>
  <sheets>
    <sheet name="Tav. A " sheetId="42" r:id="rId1"/>
    <sheet name="Tav. B" sheetId="3" r:id="rId2"/>
    <sheet name="Tav. C" sheetId="4" r:id="rId3"/>
    <sheet name="Tav. D" sheetId="65" r:id="rId4"/>
    <sheet name="Tav. E" sheetId="66" r:id="rId5"/>
    <sheet name="Tav. F" sheetId="53" r:id="rId6"/>
    <sheet name="Tav. G" sheetId="54" r:id="rId7"/>
    <sheet name="Tav. H" sheetId="55" r:id="rId8"/>
    <sheet name="Tav. I" sheetId="56" r:id="rId9"/>
    <sheet name="Tav. J" sheetId="57" r:id="rId10"/>
    <sheet name="Tav. K" sheetId="58" r:id="rId11"/>
    <sheet name="Tav. L" sheetId="59" r:id="rId12"/>
    <sheet name="Tav. M" sheetId="60" r:id="rId13"/>
    <sheet name="Tav. N" sheetId="61" r:id="rId14"/>
    <sheet name="Tav. O" sheetId="62" r:id="rId15"/>
    <sheet name="Tav. P" sheetId="31" r:id="rId16"/>
    <sheet name="Tav. Q" sheetId="32" r:id="rId17"/>
    <sheet name="Foglio1" sheetId="67" r:id="rId18"/>
    <sheet name="Foglio2" sheetId="68" r:id="rId19"/>
  </sheets>
  <externalReferences>
    <externalReference r:id="rId20"/>
  </externalReferences>
  <definedNames>
    <definedName name="_Toc473634309" localSheetId="1">'Tav. B'!$A$4</definedName>
    <definedName name="_xlnm.Print_Area" localSheetId="3">'Tav. D'!$B$5:$C$39</definedName>
    <definedName name="crediti" localSheetId="0">#REF!</definedName>
    <definedName name="crediti" localSheetId="3">#REF!</definedName>
    <definedName name="crediti" localSheetId="4">#REF!</definedName>
    <definedName name="crediti">#REF!</definedName>
    <definedName name="dareavere" localSheetId="0">#REF!</definedName>
    <definedName name="dareavere" localSheetId="3">#REF!</definedName>
    <definedName name="dareavere" localSheetId="4">#REF!</definedName>
    <definedName name="dareavere">#REF!</definedName>
    <definedName name="DEBFLUT" localSheetId="0">#REF!</definedName>
    <definedName name="DEBFLUT" localSheetId="3">#REF!</definedName>
    <definedName name="DEBFLUT" localSheetId="4">#REF!</definedName>
    <definedName name="DEBFLUT">#REF!</definedName>
    <definedName name="debiti" localSheetId="0">#REF!</definedName>
    <definedName name="debiti" localSheetId="3">#REF!</definedName>
    <definedName name="debiti" localSheetId="4">#REF!</definedName>
    <definedName name="debiti">#REF!</definedName>
    <definedName name="ff" localSheetId="0">#REF!</definedName>
    <definedName name="ff" localSheetId="3">#REF!</definedName>
    <definedName name="ff" localSheetId="4">#REF!</definedName>
    <definedName name="ff">#REF!</definedName>
    <definedName name="fogl_q" localSheetId="0">#REF!</definedName>
    <definedName name="fogl_q" localSheetId="3">#REF!</definedName>
    <definedName name="fogl_q" localSheetId="4">#REF!</definedName>
    <definedName name="fogl_q">#REF!</definedName>
    <definedName name="hh" localSheetId="0">#REF!</definedName>
    <definedName name="hh" localSheetId="3">#REF!</definedName>
    <definedName name="hh" localSheetId="4">#REF!</definedName>
    <definedName name="hh">#REF!</definedName>
    <definedName name="MOD.21" localSheetId="0">[1]INS.DATI!#REF!</definedName>
    <definedName name="MOD.21" localSheetId="3">[1]INS.DATI!#REF!</definedName>
    <definedName name="MOD.21" localSheetId="4">[1]INS.DATI!#REF!</definedName>
    <definedName name="MOD.21">[1]INS.DATI!#REF!</definedName>
    <definedName name="MOD.48T" localSheetId="0">[1]INS.DATI!#REF!</definedName>
    <definedName name="MOD.48T">[1]INS.DATI!#REF!</definedName>
    <definedName name="MOD.61TER.T5.EE" localSheetId="0">[1]INS.DATI!#REF!</definedName>
    <definedName name="MOD.61TER.T5.EE">[1]INS.DATI!#REF!</definedName>
    <definedName name="PORTAFOGLIO" localSheetId="0">[1]INS.DATI!#REF!</definedName>
    <definedName name="PORTAFOGLIO">[1]INS.DATI!#REF!</definedName>
    <definedName name="Query6" localSheetId="0">#REF!</definedName>
    <definedName name="Query6" localSheetId="3">#REF!</definedName>
    <definedName name="Query6" localSheetId="4">#REF!</definedName>
    <definedName name="Query6">#REF!</definedName>
  </definedNames>
  <calcPr calcId="162913"/>
</workbook>
</file>

<file path=xl/calcChain.xml><?xml version="1.0" encoding="utf-8"?>
<calcChain xmlns="http://schemas.openxmlformats.org/spreadsheetml/2006/main">
  <c r="C27" i="32" l="1"/>
  <c r="D26" i="32"/>
  <c r="D25" i="32"/>
  <c r="D24" i="32"/>
  <c r="D23" i="32"/>
  <c r="D22" i="32"/>
  <c r="D21" i="32"/>
  <c r="D27" i="32" s="1"/>
  <c r="C16" i="32"/>
  <c r="D15" i="32"/>
  <c r="D14" i="32"/>
  <c r="D13" i="32"/>
  <c r="D12" i="32"/>
  <c r="D11" i="32"/>
  <c r="D10" i="32"/>
  <c r="D9" i="32"/>
  <c r="D8" i="32"/>
  <c r="D7" i="32"/>
  <c r="D6" i="32"/>
  <c r="D16" i="32" s="1"/>
  <c r="E14" i="31"/>
  <c r="D14" i="31"/>
  <c r="C14" i="31"/>
  <c r="E13" i="31"/>
  <c r="E12" i="31"/>
  <c r="E11" i="31"/>
  <c r="E10" i="31"/>
  <c r="E9" i="31"/>
  <c r="E8" i="31"/>
  <c r="E7" i="31"/>
  <c r="D33" i="4"/>
  <c r="C33" i="4"/>
  <c r="B33" i="4"/>
  <c r="E33" i="4" s="1"/>
  <c r="E32" i="4"/>
  <c r="E31" i="4"/>
  <c r="E30" i="4"/>
  <c r="D28" i="4"/>
  <c r="C28" i="4"/>
  <c r="B28" i="4"/>
  <c r="E28" i="4" s="1"/>
  <c r="E27" i="4"/>
  <c r="E26" i="4"/>
  <c r="E25" i="4"/>
  <c r="E24" i="4"/>
  <c r="E22" i="4"/>
  <c r="E21" i="4"/>
  <c r="E20" i="4"/>
  <c r="E18" i="4"/>
  <c r="E17" i="4"/>
  <c r="E15" i="4"/>
  <c r="E14" i="4"/>
  <c r="E13" i="4"/>
  <c r="E12" i="4"/>
  <c r="D10" i="4"/>
  <c r="D34" i="4" s="1"/>
  <c r="C10" i="4"/>
  <c r="C34" i="4" s="1"/>
  <c r="B10" i="4"/>
  <c r="B34" i="4" s="1"/>
  <c r="E9" i="4"/>
  <c r="E8" i="4"/>
  <c r="E7" i="4"/>
  <c r="D22" i="3"/>
  <c r="C22" i="3"/>
  <c r="B22" i="3"/>
  <c r="E21" i="3"/>
  <c r="E20" i="3"/>
  <c r="E19" i="3"/>
  <c r="E18" i="3"/>
  <c r="E22" i="3" s="1"/>
  <c r="D16" i="3"/>
  <c r="C16" i="3"/>
  <c r="B16" i="3"/>
  <c r="E15" i="3"/>
  <c r="E14" i="3"/>
  <c r="E13" i="3"/>
  <c r="E12" i="3"/>
  <c r="E16" i="3" s="1"/>
  <c r="E10" i="3"/>
  <c r="D10" i="3"/>
  <c r="D23" i="3" s="1"/>
  <c r="C10" i="3"/>
  <c r="C23" i="3" s="1"/>
  <c r="B10" i="3"/>
  <c r="B23" i="3" s="1"/>
  <c r="E9" i="3"/>
  <c r="E8" i="3"/>
  <c r="E7" i="3"/>
  <c r="B18" i="42"/>
  <c r="B20" i="42" s="1"/>
  <c r="D20" i="42" s="1"/>
  <c r="C16" i="42"/>
  <c r="D16" i="42" s="1"/>
  <c r="B16" i="42"/>
  <c r="D15" i="42"/>
  <c r="D14" i="42"/>
  <c r="D13" i="42"/>
  <c r="C11" i="42"/>
  <c r="C18" i="42" s="1"/>
  <c r="C20" i="42" s="1"/>
  <c r="B11" i="42"/>
  <c r="D11" i="42" s="1"/>
  <c r="E10" i="4" l="1"/>
  <c r="E34" i="4" s="1"/>
  <c r="E23" i="3"/>
</calcChain>
</file>

<file path=xl/sharedStrings.xml><?xml version="1.0" encoding="utf-8"?>
<sst xmlns="http://schemas.openxmlformats.org/spreadsheetml/2006/main" count="1175" uniqueCount="934">
  <si>
    <t>Buoni ordinari del Tesoro (valore nominale)</t>
  </si>
  <si>
    <t>Operazioni su  mercati finanziari (raccolta)</t>
  </si>
  <si>
    <t>Contabilità speciali</t>
  </si>
  <si>
    <t>Ordini di pagamento per trasferimento fondi</t>
  </si>
  <si>
    <t>Partite diverse</t>
  </si>
  <si>
    <t>Depositi di terzi</t>
  </si>
  <si>
    <t>Incassi</t>
  </si>
  <si>
    <t>Pagamenti</t>
  </si>
  <si>
    <t>Differenze</t>
  </si>
  <si>
    <t xml:space="preserve">Gestione di bilancio </t>
  </si>
  <si>
    <t>Entrate finali</t>
  </si>
  <si>
    <t>Spese finali</t>
  </si>
  <si>
    <t>Rimborso prestiti</t>
  </si>
  <si>
    <t>Totale</t>
  </si>
  <si>
    <t xml:space="preserve">Gestione di tesoreria </t>
  </si>
  <si>
    <t>Debiti di tesoreria</t>
  </si>
  <si>
    <t>Crediti di tesoreria</t>
  </si>
  <si>
    <t>Decreti ministeriali di scarico</t>
  </si>
  <si>
    <t>Partite debitorie</t>
  </si>
  <si>
    <t>B.O.T e gestione della liquidità</t>
  </si>
  <si>
    <t>Altre  operazioni</t>
  </si>
  <si>
    <t>Titoli emessi da esitare</t>
  </si>
  <si>
    <t>Gestione disponibilità liquide</t>
  </si>
  <si>
    <t>Disponibilità del Tesoro per il servizio di tesoreria</t>
  </si>
  <si>
    <t>Operazioni sui mercati finanziari (impieghi)</t>
  </si>
  <si>
    <t xml:space="preserve">Pagamenti da regolare </t>
  </si>
  <si>
    <t>Pagamenti urgenti e pagamenti ex art. 14 d.l. 669/1996</t>
  </si>
  <si>
    <t>Cedole interessi B.O.T. (in corso di scadenza)</t>
  </si>
  <si>
    <t>Anticipazioni a Regioni per finanziamento spesa sanitaria</t>
  </si>
  <si>
    <t>di cui:</t>
  </si>
  <si>
    <t>Prelevamento fondi c/o tesoreria centrale</t>
  </si>
  <si>
    <t>Giacenza di cassa</t>
  </si>
  <si>
    <t>Anticipazioni a FEOGA ex d.lgs 165/1999</t>
  </si>
  <si>
    <t>Servizio finanziario prestiti esteri</t>
  </si>
  <si>
    <t>Interessi e commissioni</t>
  </si>
  <si>
    <t>Rimborso di prestiti</t>
  </si>
  <si>
    <t>Titoli stralciati in corso di regolazione</t>
  </si>
  <si>
    <t>Altri pagamenti da regolare</t>
  </si>
  <si>
    <t>Altri crediti</t>
  </si>
  <si>
    <t>Pagamenti per conto di amministrazioni statali dotate di autonomia di bilancio, da rimborsare sui rispettivi conti correnti</t>
  </si>
  <si>
    <t>Sovvenzioni del Tesoro alle Poste da regolare</t>
  </si>
  <si>
    <t>RETTIFICHE ED INTEGRAZIONI</t>
  </si>
  <si>
    <t>FORMAZIONE</t>
  </si>
  <si>
    <t>Bilancio dello Stato</t>
  </si>
  <si>
    <t>Spese Finali</t>
  </si>
  <si>
    <t>Tesoreria statale</t>
  </si>
  <si>
    <t>Variazione conti di soggetti della Pubblica Amministrazione</t>
  </si>
  <si>
    <t>Operazioni da regolare</t>
  </si>
  <si>
    <t>di cui</t>
  </si>
  <si>
    <t>Pagamenti da regolare</t>
  </si>
  <si>
    <t>Pagamenti per conto amministrazioni autonome da rimborsare sui rispettivi conti correnti</t>
  </si>
  <si>
    <t>Servizio finanziario prestiti esteri (interessi e commissioni)</t>
  </si>
  <si>
    <t>COPERTURA</t>
  </si>
  <si>
    <t>Accensione prestiti</t>
  </si>
  <si>
    <t>Emissioni nette BOT</t>
  </si>
  <si>
    <t>Variazione conti di soggetti esterni all Pubblica Amministrazione</t>
  </si>
  <si>
    <t>Variazione delle disponibilità liquide</t>
  </si>
  <si>
    <t>Proventi da privatizzazioni e da altre operazioni destinati al FATS</t>
  </si>
  <si>
    <t>Riclassificazione contabile quota interessi CTZ</t>
  </si>
  <si>
    <t>Totale finanziamento</t>
  </si>
  <si>
    <t>Saldo di cassa delle gestioni del Bilancio dello Stato e della Tesoreria</t>
  </si>
  <si>
    <t>Totale utilizzi</t>
  </si>
  <si>
    <t>TOTALE GENERALE</t>
  </si>
  <si>
    <t>CNEL</t>
  </si>
  <si>
    <t>Euro</t>
  </si>
  <si>
    <t>Monete numismatiche</t>
  </si>
  <si>
    <t>Monete commemorative (*)</t>
  </si>
  <si>
    <t>Taglio</t>
  </si>
  <si>
    <t xml:space="preserve">Monete d'argento da     € 10,00 </t>
  </si>
  <si>
    <t>(*) SUDDIVISIONE MONETE COMMEMORATIVE</t>
  </si>
  <si>
    <t>Amministrazioni</t>
  </si>
  <si>
    <t>Situazione</t>
  </si>
  <si>
    <t>Variazioni</t>
  </si>
  <si>
    <t>Scuola Nazionale dell'Amministrazione</t>
  </si>
  <si>
    <t>Fondo Edifici di Culto</t>
  </si>
  <si>
    <t>Consiglio di Stato e T.A.R.</t>
  </si>
  <si>
    <t>Corte dei Conti</t>
  </si>
  <si>
    <t>Presidenza del Consiglio dei Ministri</t>
  </si>
  <si>
    <t>Monete emesse negli esercizi precedenti</t>
  </si>
  <si>
    <t>Aumenti
(pagamenti)</t>
  </si>
  <si>
    <t>Diminuzioni
(incassi)</t>
  </si>
  <si>
    <t>Totale monete Circolanti</t>
  </si>
  <si>
    <t>Anticipazioni a Poste SpA -Convenzione Tesoro - Poste</t>
  </si>
  <si>
    <t>Conti correnti e Contabilità speciali</t>
  </si>
  <si>
    <t>Anticipazioni a INPS ex art. 35 L. 448/1998</t>
  </si>
  <si>
    <t xml:space="preserve">   per memoria:</t>
  </si>
  <si>
    <t>Totale complessivo al netto della Disponibilità del Tesoro per il servizio di tesoreria</t>
  </si>
  <si>
    <t>Monete d'argento da     €   5,00</t>
  </si>
  <si>
    <t>Saldo delle gestioni di bilancio e di tesoreria</t>
  </si>
  <si>
    <t>Operazioni su mercati finanziari</t>
  </si>
  <si>
    <t>Variazione del Conto Disponibilità</t>
  </si>
  <si>
    <t>Revisione contabilizzazione attualizzazioni di contributi pluriennali o poste assimilabili</t>
  </si>
  <si>
    <t>Variazione posizione della Tesoreria sull'estero</t>
  </si>
  <si>
    <t>Emissioni nette di titoli e altri strumenti a breve e lungo termine</t>
  </si>
  <si>
    <t>Emissioni nette di titoli  e altri prestiti</t>
  </si>
  <si>
    <t>Emissioni nette di titoli di Stato a medio e lungo termine</t>
  </si>
  <si>
    <t>Altre forme di copertura</t>
  </si>
  <si>
    <t>Saldo di cassa del Settore statale</t>
  </si>
  <si>
    <t>Servizio finanziario prestiti esteri (rimborsi)</t>
  </si>
  <si>
    <t>Immissione netta di monete e Depositi di terzi</t>
  </si>
  <si>
    <t>SPESE CORRENTI</t>
  </si>
  <si>
    <t>SPESE IN CONTO CAPITALE</t>
  </si>
  <si>
    <t>RIMBORSO PASSIVITA' FINANZIARIE</t>
  </si>
  <si>
    <t>Altro</t>
  </si>
  <si>
    <t>Entrate</t>
  </si>
  <si>
    <t>Uscite</t>
  </si>
  <si>
    <t>Saldo</t>
  </si>
  <si>
    <t>DL 269-03 CAPITALE BPF TRASFER</t>
  </si>
  <si>
    <t>POSTE ITALIANE SPA BANCOPOSTA</t>
  </si>
  <si>
    <t>POSTE ITALIANE S.P.A</t>
  </si>
  <si>
    <t>FERROVIE STATO ITALIANE C.ORD.</t>
  </si>
  <si>
    <t>SOC.CART.CREDITI INPS L.402-99</t>
  </si>
  <si>
    <t>S. C. I. P.  2</t>
  </si>
  <si>
    <t>CEE RISORSE PROPRIE</t>
  </si>
  <si>
    <t>ENAV SPA</t>
  </si>
  <si>
    <t>GEST SERV DEP CONTO TERZI</t>
  </si>
  <si>
    <t>CE - FONDO EUROPEO DI SVILUPPO</t>
  </si>
  <si>
    <t>CASSA DP SPA GESTIONE SEPARATA</t>
  </si>
  <si>
    <t>Organi costituzionali e di rilievo costituzionale</t>
  </si>
  <si>
    <t>PCM e Ministeri</t>
  </si>
  <si>
    <t>Enti di regolazione dell'attività economica</t>
  </si>
  <si>
    <t>Enti produttori di servizi economici</t>
  </si>
  <si>
    <t>Autorità amministrative indipendenti</t>
  </si>
  <si>
    <t>Gestione risorse comunitarie</t>
  </si>
  <si>
    <t>Enti produttori di servizi assistenziali, ricreativi e culturali</t>
  </si>
  <si>
    <t>Enti e istituzioni di ricerca</t>
  </si>
  <si>
    <t>Enti nazionali di previdenza e assistenza sociale</t>
  </si>
  <si>
    <t>Amministrazioni locali</t>
  </si>
  <si>
    <t>P.C.GIUST.AMM.REG.SICILIA</t>
  </si>
  <si>
    <t>COMILITER-DIREZIONI AMMINISTR.</t>
  </si>
  <si>
    <t>MIN.FINANZE - UFFICI ENTRATE</t>
  </si>
  <si>
    <t>VERSAMENTI IN TESORERIA - BONIFICI DI DUBBIA IMPUTAZIONE</t>
  </si>
  <si>
    <t>CONCESSIONARI - COMPENSAZIONI ART. 31, C. 1, DL. 78-2010</t>
  </si>
  <si>
    <t>AG. DOGANE PAG. O DEP. DIRITTI DOGANALI L. 244-07</t>
  </si>
  <si>
    <t>ENTR.REG.SIC.E RIMB.C.FISCALE</t>
  </si>
  <si>
    <t>FONDI RILANCIO ECONOMIA</t>
  </si>
  <si>
    <t>DIP.TESORO-ART.27 CO.11 L.62-05</t>
  </si>
  <si>
    <t>DIP POL FISC ART.27 C.7 L62-05</t>
  </si>
  <si>
    <t>COMM.STRAORD. GOV. PAGAMENTO DEBITI PREGR. REGIONE PIEMONTE</t>
  </si>
  <si>
    <t>LEGGE N. 61 - 30.03.98</t>
  </si>
  <si>
    <t>DIPARTIMENTO DELLA GIOVENTU E DEL SERVIZIO CIVILE NAZIONALE</t>
  </si>
  <si>
    <t>PROVV.OO.PP. TERREMOTI</t>
  </si>
  <si>
    <t>P.G.R.CAMP.COMM.STR.GOV.887-84</t>
  </si>
  <si>
    <t>COMM.STR.CONTENZ.D.L.131-97</t>
  </si>
  <si>
    <t>COMUNE MATERA L. 771-86</t>
  </si>
  <si>
    <t>PR.REG.MARCHE ORD.FPC.2668-97</t>
  </si>
  <si>
    <t>5 PER MILLE PAGAMENTI N.B.F.</t>
  </si>
  <si>
    <t>CONTRIBUTI INVESTIMENTI BENI STRUMENTALI DL N. 91-14</t>
  </si>
  <si>
    <t>DIP TESORO ART. 8 DL 201-11</t>
  </si>
  <si>
    <t>FONDO AGEVOLAZIONI RICERCA-FAR</t>
  </si>
  <si>
    <t>RAGIONERIE TERRITORIALI ORDINATIVI NON ANDATI A BUON FINE</t>
  </si>
  <si>
    <t>PRES.MAG.ACQUE VE-L.206-95</t>
  </si>
  <si>
    <t>FONDO DI ROTAZIONE ANTICIPAZIONI ENTI LOCALI</t>
  </si>
  <si>
    <t>L.46-82 INNOVAZ. TECNOLOGICA</t>
  </si>
  <si>
    <t>INTERVENTI AREE DEPRESSE</t>
  </si>
  <si>
    <t>PROGETTI INFORMATIZZAZIONE AMMINISTRAZIONI</t>
  </si>
  <si>
    <t>RICEVITORIE PRINCIPALI DOGANE</t>
  </si>
  <si>
    <t>MIN.BENI CULT.L.135-97-203-97</t>
  </si>
  <si>
    <t>PROGRAMMI ARCUS SPA</t>
  </si>
  <si>
    <t>FONDO BB.CC D.LVO N. 28-2004</t>
  </si>
  <si>
    <t>OPCM - FONDO PROTEZIONE CIVILE</t>
  </si>
  <si>
    <t>OPCM - TRASFERIMENTI DA ALTRE AMMINISTRAZIONI</t>
  </si>
  <si>
    <t>OPCM  PRESIDENZA CONSIGLIO MINISTRI</t>
  </si>
  <si>
    <t>INVESTIMENTI DIRETTI</t>
  </si>
  <si>
    <t>O.P.C.M. GRANDI EVENTI</t>
  </si>
  <si>
    <t>PIANI STRATEGICI NAZIONALI RISCHIO IDROGEOLOGICO</t>
  </si>
  <si>
    <t>MEF CONTI DORMIENTI ART. 7-QUINQUIES D.L. N. 5-2009</t>
  </si>
  <si>
    <t>DIPARTIMENTO FINANZE ART. 13-BIS, COMMA 8, DL 78-2009</t>
  </si>
  <si>
    <t>AG.DOG.MONOP.GEST.GIOCHI ART.1 C.476 L.228-12</t>
  </si>
  <si>
    <t>INTERNO COMMISSIONE NAZ. DIRITTO ASILO RIMBORSI COMMISS UE</t>
  </si>
  <si>
    <t>AMMINISTRAZIONI CENTRALI PROGRAMMI UE E COMPLEMENTARI</t>
  </si>
  <si>
    <t>Incassi fiscali e contributivi</t>
  </si>
  <si>
    <t>INTROITI FISCALI E CONTRIBUT</t>
  </si>
  <si>
    <t>AGENZIA DELLE ENTRATE-DIR.CENTRO OPERATIVO-IVA NON RESIDENTI</t>
  </si>
  <si>
    <t>AGENZIA ENTRATE REGIMI SPECIALI IVA MOSS</t>
  </si>
  <si>
    <t>COMM. GAR. L. 146-90</t>
  </si>
  <si>
    <t>UFF.RESTITUZ.PRELIEVI AGRICOLI</t>
  </si>
  <si>
    <t>IST.AUT.CASE POPOLARI</t>
  </si>
  <si>
    <t>IACP - ART. 1 L.560-93</t>
  </si>
  <si>
    <t>AUTORITA' BACINI IDROGRAFICI</t>
  </si>
  <si>
    <t>ENTI PUBBLICI-PROG.RIS.IDRICHE</t>
  </si>
  <si>
    <t>INTERV.TI ARTT.21E32 L.219-81</t>
  </si>
  <si>
    <t>AUT.BAC.IDROGR.SPESE CORR</t>
  </si>
  <si>
    <t>DEPOSITI IMPRESE DM23-5-07</t>
  </si>
  <si>
    <t>IST.NAZ.PREVIDENZA SOCIALE</t>
  </si>
  <si>
    <t>DIREZIONE GENERALE I.N.P.S.</t>
  </si>
  <si>
    <t>ENPALS-INCASSI CONTR.UNIFICATI</t>
  </si>
  <si>
    <t>Accordi di programma</t>
  </si>
  <si>
    <t>PREFETTURE - PATTO SICUREZZA</t>
  </si>
  <si>
    <t>PON SICUREZZA  MEZZOGIORNO</t>
  </si>
  <si>
    <t>COMUNI - P.R.U. - L. 179-92</t>
  </si>
  <si>
    <t>ATER - P.R.U. - L. 179-92</t>
  </si>
  <si>
    <t>URBAN  ITALIA</t>
  </si>
  <si>
    <t>INTERREG</t>
  </si>
  <si>
    <t>PON RISORSE IDRICHE QCS 94-99</t>
  </si>
  <si>
    <t>BENI CULTURALI POR ASSE I E II</t>
  </si>
  <si>
    <t>BENI CULTURALI DOCUP 2000-06</t>
  </si>
  <si>
    <t>BENI CULTURALI - POR - ASSE III</t>
  </si>
  <si>
    <t>POR CAL 2007-2013 APQ TAGIRI</t>
  </si>
  <si>
    <t>POR CAL 2007-2013 APQ TRASPORTI</t>
  </si>
  <si>
    <t>PON GOVERNANCE E AZIONI DI SISTEMA</t>
  </si>
  <si>
    <t>PROGRAMMA ENPI CBCMED</t>
  </si>
  <si>
    <t>POR LOMBARDIA 2007-2013</t>
  </si>
  <si>
    <t>FONDO BALCANI LEGGE 84-2001</t>
  </si>
  <si>
    <t>COM.VE M.LL.PP.REG.VEN.F.CER</t>
  </si>
  <si>
    <t>PROVVEDITORATI OPERE PUBBLICHE</t>
  </si>
  <si>
    <t>LLPP-INTERVENTI SETTORE PORTI</t>
  </si>
  <si>
    <t>DISAGIO ABITATIVO</t>
  </si>
  <si>
    <t>COMMISSARIO STRAORDINARIO ACQUEDOTTO MOLISANO</t>
  </si>
  <si>
    <t>SOVRAINTENDENZA B. CULTURALI</t>
  </si>
  <si>
    <t>MIN.BENI CULT.L.662-96</t>
  </si>
  <si>
    <t>INTENDENZA DI FINANZA I.C.I.</t>
  </si>
  <si>
    <t>R.ST.SP.E PR.AUT.ADD.IRPEF E.L</t>
  </si>
  <si>
    <t>COMUNI REG. VENETO E LOMBARDIA CONF. CON PROV. AUT. TN E BZ</t>
  </si>
  <si>
    <t>UFFICI SPECIALI PER LA RICOSTRUZIONE DI L'AQUILA</t>
  </si>
  <si>
    <t>ENTI LOCALI LEGGE 219-81</t>
  </si>
  <si>
    <t>UNIVERSITA'-EDIL.UNIVERSITARIA</t>
  </si>
  <si>
    <t>GENIO CIVILE</t>
  </si>
  <si>
    <t>ISTITUTO PER LA VIGILANZA SULLE ASSICURAZIONI</t>
  </si>
  <si>
    <t>COMM.NAZ.SOCIETA' E BORSA</t>
  </si>
  <si>
    <t>COMMISSIONE DI VIGILANZA SUI FONDI PENSIONI</t>
  </si>
  <si>
    <t>Tav. A: Movimento generale di cassa</t>
  </si>
  <si>
    <t>Tav B: Gestione tesoreria – Partite Debitorie</t>
  </si>
  <si>
    <t>Tav. C: Gestione tesoreria – Partite Creditorie</t>
  </si>
  <si>
    <t>Tav. F: Incassi per entrate del bilancio dello Stato</t>
  </si>
  <si>
    <t>Tav. G: Pagamenti per le spese di bilancio distinti per ministeri</t>
  </si>
  <si>
    <t>Tav. H: Pagamenti per le spese di bilancio secondo la classificazione economica</t>
  </si>
  <si>
    <t>Tavola K: Pagamenti per le spese di bilancio secondo la classificazione economica e per tipologia di titolo di spesa e destinazione</t>
  </si>
  <si>
    <t>Tav. L: Conti di soggetti esterni alla P.A.</t>
  </si>
  <si>
    <t>Tav. M: Conti correnti di enti della P.A.</t>
  </si>
  <si>
    <t>Tav. N: Contabilità speciali</t>
  </si>
  <si>
    <t>Tav. P: Situazione delle  Amministrazioni  statali dotate di autonomia di bilancio</t>
  </si>
  <si>
    <t xml:space="preserve">Tav. Q: Situazione delle monete circolanti </t>
  </si>
  <si>
    <t>Tav. D: Raccordo Contabile delle Gestioni del Bilancio dello Stato e della Tesoreria con il saldo di cassa del Settore statale</t>
  </si>
  <si>
    <t>PATTI PER IL SUD</t>
  </si>
  <si>
    <t>Tavola J: Pagamenti per spese di bilancio secondo la classificazione economica e per missione</t>
  </si>
  <si>
    <t>Tav. E: Raccordo Contabile delle Gestioni del Bilancio dello Stato e della Tesoreria con le emissioni di titoli di Stato ed altri strumenti a breve e medio/lungo termine</t>
  </si>
  <si>
    <t>Tav. I: Pagamenti per le spese di bilancio secondo la classificazione per missione</t>
  </si>
  <si>
    <t>Tav. O: Contabilità speciali di Tesoreria Unica</t>
  </si>
  <si>
    <t>COMM STRAORD ILVA DL 1-2015</t>
  </si>
  <si>
    <t>MATERA CAPITALE EUROPEA CULTURA 2019</t>
  </si>
  <si>
    <t>FONDO SVILUPPO INVESTIMENTI NEL CINEMA E AUDIOVISIVO</t>
  </si>
  <si>
    <t>CORTE DEI CONTI</t>
  </si>
  <si>
    <t>C.N.E.L.</t>
  </si>
  <si>
    <t>CONSIGLIO DI STATO E T.A.R</t>
  </si>
  <si>
    <t>DIP.TES-MOV.FONDI CON L'ESTERO</t>
  </si>
  <si>
    <t>MINTES DIP.TES.DL 143-98 ART.7</t>
  </si>
  <si>
    <t>FONDO ROTAZIONE LEGGE 179-92</t>
  </si>
  <si>
    <t>MIN.TESORO - PENSIONI DI STATO</t>
  </si>
  <si>
    <t>EDIL.SOVVENZ.PROGR.CENTRALI</t>
  </si>
  <si>
    <t>EDILIZIA AGEVOL.PROGR.CENTRALI</t>
  </si>
  <si>
    <t>DL 269-03 EROG.MUTUI TRASFER</t>
  </si>
  <si>
    <t>DL 269-03 INTERESSI BPF TRASF</t>
  </si>
  <si>
    <t>DL 269-03 INCASSI E PAGAMENTI</t>
  </si>
  <si>
    <t>D.G.T.-CREDITI CEDUTI DA INPS</t>
  </si>
  <si>
    <t>DIP.TO RAG.GEN.STATO - IGEPA</t>
  </si>
  <si>
    <t>AG.SVILUPPO MEZZOGIORNO</t>
  </si>
  <si>
    <t>MIN.TESORO-FRONTALIERI</t>
  </si>
  <si>
    <t>MINISTERO AFFARI ESTERI</t>
  </si>
  <si>
    <t>ISMEA-CON.TTI FILIERA L 80-05</t>
  </si>
  <si>
    <t>CASSA PREV MOTORIZZ CIVILE</t>
  </si>
  <si>
    <t>FONDO INCREMENTO EDILIZIO</t>
  </si>
  <si>
    <t>CONSAP F. CENTR.GARANZ</t>
  </si>
  <si>
    <t>CONSAP FONDO GARANZIA ARTIG.</t>
  </si>
  <si>
    <t>DIP.TESORO ART.2 L.341-95</t>
  </si>
  <si>
    <t>MEDCEN L.662-96 GARANZIA PIM</t>
  </si>
  <si>
    <t>SIMEST D.LGS.143-98 F.ESTERO</t>
  </si>
  <si>
    <t>AG NAZ A.I.S.I. SPA</t>
  </si>
  <si>
    <t>SIMEST FONDO EX L. 394-81</t>
  </si>
  <si>
    <t>SIMEST FONDI VENTURE CAPITAL</t>
  </si>
  <si>
    <t>AG NAZ A.I.S.I. SPA F.R 289-03</t>
  </si>
  <si>
    <t>FINEST SPA</t>
  </si>
  <si>
    <t>MAP FONDO SALVATAGGIO IMPRESE</t>
  </si>
  <si>
    <t>ISMEA D 06 SUB AGR D LVO185-00</t>
  </si>
  <si>
    <t>FONDO REGIONALE PROTEZ.CIVILE</t>
  </si>
  <si>
    <t>SCUOLA NAZION.AMMINISTRAZIONE</t>
  </si>
  <si>
    <t>PRESIDENZA CONSIGLIO MINISTRI</t>
  </si>
  <si>
    <t>FERROTRAMVIARIE SPA</t>
  </si>
  <si>
    <t>MIUR ALLOGGI STUDENTI L.338-00</t>
  </si>
  <si>
    <t>CASSA DD PP F. ROTAT. L. 49-87</t>
  </si>
  <si>
    <t>FONDO SVIL MECC AGRIC L.910-66</t>
  </si>
  <si>
    <t>MEDCEN CAPIT RISCHIO PMI L.388</t>
  </si>
  <si>
    <t>ARTIGIANCASSA F. GAR. PC STUD</t>
  </si>
  <si>
    <t>CONSAP SPA ART. 4 DL 185-08</t>
  </si>
  <si>
    <t>M.RO AMB ART.1 C.1115 L.296-06</t>
  </si>
  <si>
    <t>CONSAP SPA FONDO MUTUI L244-07</t>
  </si>
  <si>
    <t>MIT PIANO ED ABIT DPCM 16-7-09</t>
  </si>
  <si>
    <t>CONSAP FONDO GARANZ PRIMA CASA</t>
  </si>
  <si>
    <t>CONSAP FONDO GIOVA DM 19-11-10</t>
  </si>
  <si>
    <t>CONSAP F. MECENATI-DM12-11-10</t>
  </si>
  <si>
    <t>FONDO LIQUID.DEB. ENTI LOCALI</t>
  </si>
  <si>
    <t>CONSAP-FONDO GAR DEBITI P.A.</t>
  </si>
  <si>
    <t>MEF RIMB FOND LIR SINF L112-13</t>
  </si>
  <si>
    <t>MEF RIS FONDO SVIL E COESIONE</t>
  </si>
  <si>
    <t>CONSAP FON SACE DPCM 19-11-14</t>
  </si>
  <si>
    <t>CONSAP F CART  SOF DM 03-08-16</t>
  </si>
  <si>
    <t>DT  ONERI FONDO C.343 L.266-05</t>
  </si>
  <si>
    <t>AG AISI D.LGS 185-00 L.232-16</t>
  </si>
  <si>
    <t>MEF DT FONDO DL 237-16</t>
  </si>
  <si>
    <t>BANCA NAZIONALE DEL LAVORO</t>
  </si>
  <si>
    <t>ATT.CONTRATTI D'AREA L.662-96</t>
  </si>
  <si>
    <t>PATTI TERRITORIALI L.662-96</t>
  </si>
  <si>
    <t>AGEA - INTERVENTI NAZIONALI</t>
  </si>
  <si>
    <t>CSEA-CASSA SERV.ENERG.AMBIENT.</t>
  </si>
  <si>
    <t>GSE ART 11 COM 11 DL N. 8 - 17</t>
  </si>
  <si>
    <t>A.N.A.S. S.P.A</t>
  </si>
  <si>
    <t>ENTE NAZIONALE RISI</t>
  </si>
  <si>
    <t>ANAS EX FONDO CENTR GARANZIA</t>
  </si>
  <si>
    <t>ICE AGENZ PROM EST INTER IM IT</t>
  </si>
  <si>
    <t>AUTORITA' ENERGIA ELETTR.-GAS</t>
  </si>
  <si>
    <t>AGEA-AIUTI E AMMASSI COMUNIT</t>
  </si>
  <si>
    <t>ANPAL L.236-93 FIN.NAZIONALI</t>
  </si>
  <si>
    <t>ANPAL L.236-93 FIN.COMUNITARI</t>
  </si>
  <si>
    <t>MIN TESORO DPR 532-1973</t>
  </si>
  <si>
    <t>MIN.ECONOMIA FINANZE FEAGA</t>
  </si>
  <si>
    <t>MINTES.F.ROT.POLIT.CEE FIN.NAZ</t>
  </si>
  <si>
    <t>MINTES-F.ROT.FINANZIAM. CEE</t>
  </si>
  <si>
    <t>MEF INTER COMPLEM PROG COMUNIT</t>
  </si>
  <si>
    <t>FONDO EDIFICI DI CULTO</t>
  </si>
  <si>
    <t>ISTITUTO ITALIANO TECNOLOGIA</t>
  </si>
  <si>
    <t>ISTITUTO SUPERIORE DI SANITA'</t>
  </si>
  <si>
    <t>IST ITAL TECNO ART 18 DL 78-09</t>
  </si>
  <si>
    <t>CONTR.FESR AI COMUNI L.784-80</t>
  </si>
  <si>
    <t>DL 269-03 G.C-C E ASS.POSTALI</t>
  </si>
  <si>
    <t>S. C. I. P.  1</t>
  </si>
  <si>
    <t>DIPARTES CANONI LOCAZ.L.326-03</t>
  </si>
  <si>
    <t>ALIENAZ VEICOLI SEQUES L326-03</t>
  </si>
  <si>
    <t>CONSAP FONDO CONTRIBUTI ARTIG.</t>
  </si>
  <si>
    <t>CONS.SVIL.IND. - POTENZA</t>
  </si>
  <si>
    <t>CONSORZIO ASI AVELLINO</t>
  </si>
  <si>
    <t>ACQUEDOTTO PUGLIESE S.P.A</t>
  </si>
  <si>
    <t>ALUMIX SPA IN L.C.A</t>
  </si>
  <si>
    <t>EFIMPIANTI SPA IN L.C.A</t>
  </si>
  <si>
    <t>EFIM IN LIQUIDAZIONE DL 487-92</t>
  </si>
  <si>
    <t>IST.POLIGRAF.E ZECCA STATO</t>
  </si>
  <si>
    <t>AGENZIA INDUSTRIE DIFESA</t>
  </si>
  <si>
    <t>MEF DIPTES FONDO ART81 L133-08</t>
  </si>
  <si>
    <t>MEF DT FONDO L133-08 DI 3-2-14</t>
  </si>
  <si>
    <t>CONSAP FONDO  C.825 L.208-15</t>
  </si>
  <si>
    <t>POSTE ITALIANE SERV BANCOPOSTA</t>
  </si>
  <si>
    <t>INPS - EX INPDAP GEST B INADEL</t>
  </si>
  <si>
    <t>INPS - EX INPDAP GEST C ENPDEP</t>
  </si>
  <si>
    <t>INPS - EX INPDAP G. A OP PREVI</t>
  </si>
  <si>
    <t>LIQUID.GEST.BUONUSCITA IPOST</t>
  </si>
  <si>
    <t>INPS-ART.24-L.21.12.1978,N.843</t>
  </si>
  <si>
    <t>INPS - EX INPDAP G. PREST CRED</t>
  </si>
  <si>
    <t>INAIL ART 24 L.843-1978</t>
  </si>
  <si>
    <t>INAIL-INCASSI CONTR.UNIFICATI</t>
  </si>
  <si>
    <t>INPS - EX INPDAP PENS CONTR ST</t>
  </si>
  <si>
    <t>INPS - EX INPDAP GEST D CPDEL</t>
  </si>
  <si>
    <t>INPS - EX INPDAP GEST D CPS</t>
  </si>
  <si>
    <t>INPS - EX INPDAP GEST D CPI</t>
  </si>
  <si>
    <t>INPS - EX INPDAP GEST D CPUG</t>
  </si>
  <si>
    <t>EDIL.SOVV.FONDO GLOBALE REG</t>
  </si>
  <si>
    <t>R. LAZIO   IRAP ALTRI SOGGETTI</t>
  </si>
  <si>
    <t>R. ABRUZZO IRAP ALTRI SOGGETTI</t>
  </si>
  <si>
    <t>R.CALABRIA IRAP ALTRI SOGGETTI</t>
  </si>
  <si>
    <t>R.TOSCANA  IRAP ALTRI SOGGETTI</t>
  </si>
  <si>
    <t>R.MOLISE   IRAP ALTRI SOGGETTI</t>
  </si>
  <si>
    <t>R.PUGLIA   IRAP ALTRI SOGGETTI</t>
  </si>
  <si>
    <t>R. MARCHE  IRAP ALTRI SOGGETTI</t>
  </si>
  <si>
    <t>R. UMBRIA  IRAP ALTRI SOGGETTI</t>
  </si>
  <si>
    <t>R. LIGURIA IRAP ALTRI SOGGETTI</t>
  </si>
  <si>
    <t>R.SARDEGNA IRAP ALTRI SOGGETTI</t>
  </si>
  <si>
    <t>R.PIEMONTE IRAP ALTRI SOGGETTI</t>
  </si>
  <si>
    <t>R.CAMPANIA IRAP ALTRI SOGGETTI</t>
  </si>
  <si>
    <t>R.BASILICATA IRAP ALTRI SOGG</t>
  </si>
  <si>
    <t>R.EMILIA ROM IRAP ALTRI SOGG</t>
  </si>
  <si>
    <t>R.FRIULI V.G IRAP ALTRI SOGG</t>
  </si>
  <si>
    <t>P.A. TRENTO  IRAP ALTRI SOGG</t>
  </si>
  <si>
    <t>P.A. BOLZANO IRAP ALTRI SOGG</t>
  </si>
  <si>
    <t>R. VENETO  IRAP ALTRI SOGGETTI</t>
  </si>
  <si>
    <t>R. LOMBARDIA IRAP ALTRI SOGG</t>
  </si>
  <si>
    <t>R. V.D'AOSTA IRAP ALTRI SOGG</t>
  </si>
  <si>
    <t>R. SICILIA IRAP ALTRI SOGGETTI</t>
  </si>
  <si>
    <t>IRAP ERARIO D. L.VO 446-97</t>
  </si>
  <si>
    <t>R. LAZIO - RIS. CEE - COF. NAZ</t>
  </si>
  <si>
    <t>R.ABRUZZO - RIS. CEE -COF.NAZ.</t>
  </si>
  <si>
    <t>R.CALABRIA -RIS.CEE - COF.NAZ.</t>
  </si>
  <si>
    <t>R.TOSCANA - RIS. CEE -COF.NAZ.</t>
  </si>
  <si>
    <t>R.MOLISE - RIS. CEE - COF.NAZ.</t>
  </si>
  <si>
    <t>R. PUGLIA - RIS. CEE -COF.NAZ.</t>
  </si>
  <si>
    <t>R.MARCHE -RIS. CEE - COF. NAZ.</t>
  </si>
  <si>
    <t>R.UMBRIA - RIS. CEE - COF.NAZ.</t>
  </si>
  <si>
    <t>R.LIGURIA - RIS CEE - COF.NAZ.</t>
  </si>
  <si>
    <t>R.A.SARDEGNA -RIS.CEE-COF.NAZ.</t>
  </si>
  <si>
    <t>R.PIEMONTE -RIS.CEE -COF.NAZ.</t>
  </si>
  <si>
    <t>R.CAMPANIA -RIS.CEE -COF.NAZ.</t>
  </si>
  <si>
    <t>R.BASILICATA -RIS.CEE-COF.NAZ.</t>
  </si>
  <si>
    <t>R.EMILIA - RIS.CEE - COF.NAZ.</t>
  </si>
  <si>
    <t>R.A. FRI.V.G.-RIS.CEE-COF.NAZ.</t>
  </si>
  <si>
    <t>P.A. BOLZANO -RIS.CEE-COF.NAZ.</t>
  </si>
  <si>
    <t>R. VENETO - RIS.CEE - COF.NAZ.</t>
  </si>
  <si>
    <t>R.LOMBARDIA -RIS.CEE -COF.NAZ.</t>
  </si>
  <si>
    <t>R.A.V.D'AOSTA-RIS.CEE-COF.NAZ.</t>
  </si>
  <si>
    <t>R.A.SICILIA - RIS.CEE-COF.NAZ.</t>
  </si>
  <si>
    <t>R.  LAZIO       ADD.IRPEF</t>
  </si>
  <si>
    <t>R.  ABRUZZO     ADD.IRPEF</t>
  </si>
  <si>
    <t>R.  CALABRIA    ADD.IRPEF</t>
  </si>
  <si>
    <t>R.  TOSCANA     ADD.IRPEF</t>
  </si>
  <si>
    <t>R.  MOLISE      ADD.IRPEF</t>
  </si>
  <si>
    <t>R.  PUGLIA      ADD.IRPEF</t>
  </si>
  <si>
    <t>R.  MARCHE      ADD.IRPEF</t>
  </si>
  <si>
    <t>R.  UMBRIA      ADD.IRPEF</t>
  </si>
  <si>
    <t>R.  LIGURIA     ADD.IRPEF</t>
  </si>
  <si>
    <t>R.  SARDEGNA    ADD.IRPEF</t>
  </si>
  <si>
    <t>R.  PIEMONTE    ADD.IRPEF</t>
  </si>
  <si>
    <t>R.  CAMPANIA    ADD.IRPEF</t>
  </si>
  <si>
    <t>R.  BASILICATA  ADD.IRPEF</t>
  </si>
  <si>
    <t>R.  EMILIA ROM. ADD.IRPEF</t>
  </si>
  <si>
    <t>R.  FRIULI V.G. ADD.IRPEF</t>
  </si>
  <si>
    <t>P.  A. TRENTO   ADD.IRPEF</t>
  </si>
  <si>
    <t>P.  A. BOLZANO  ADD.IRPEF</t>
  </si>
  <si>
    <t>R.  VENETO      ADD.IRPEF</t>
  </si>
  <si>
    <t>R.  LOMBARDIA   ADD.IRPEF</t>
  </si>
  <si>
    <t>R.  VALLE D'AOSTA ADD.IRPEF</t>
  </si>
  <si>
    <t>R.  SICILIA       ADD.IRPEF</t>
  </si>
  <si>
    <t>R.  LAZIO       IRAP AMM.PUBBL</t>
  </si>
  <si>
    <t>R.  ABRUZZO     IRAP AMM.PUBBL</t>
  </si>
  <si>
    <t>R.  CALABRIA    IRAP AMM.PUBBL</t>
  </si>
  <si>
    <t>R.  TOSCANA     IRAP AMM.PUBBL</t>
  </si>
  <si>
    <t>R.  MOLISE      IRAP AMM.PUBBL</t>
  </si>
  <si>
    <t>R.  PUGLIA      IRAP AMM.PUBBL</t>
  </si>
  <si>
    <t>R.  MARCHE      IRAP AMM.PUBBL</t>
  </si>
  <si>
    <t>R.  UMBRIA      IRAP AMM.PUBBL</t>
  </si>
  <si>
    <t>R.  LIGURIA     IRAP AMM.PUBBL</t>
  </si>
  <si>
    <t>R.  SARDEGNA    IRAP AMM.PUBBL</t>
  </si>
  <si>
    <t>R.  PIEMONTE    IRAP AMM.PUBBL</t>
  </si>
  <si>
    <t>R.  CAMPANIA    IRAP AMM.PUBBL</t>
  </si>
  <si>
    <t>R.  BASILICATA  IRAP AMM.PUBBL</t>
  </si>
  <si>
    <t>R.  EMILIA R.   IRAP AMM.PUBBL</t>
  </si>
  <si>
    <t>R.  FRIULI V.G. IRAP AMM.PUBBL</t>
  </si>
  <si>
    <t>P. A. TRENTO    IRAP AMM.PUBBL</t>
  </si>
  <si>
    <t>P. A. BOLZANO   IRAP AMM.PUBBL</t>
  </si>
  <si>
    <t>R.  VENETO      IRAP AMM.PUBBL</t>
  </si>
  <si>
    <t>R.  LOMBARDIA   IRAP AMM.PUBBL</t>
  </si>
  <si>
    <t>R.VALLE D'AOSTA IRAP AMM.PUBBL</t>
  </si>
  <si>
    <t>R.  SICILIA     IRAP AMM.PUBBL</t>
  </si>
  <si>
    <t>ARTIGIANCASSA FONDI REGIONALI</t>
  </si>
  <si>
    <t>REG CAMPANIA ART2 C48 L.244-07</t>
  </si>
  <si>
    <t>REGIONE LAZIO ART2 C48 L244-07</t>
  </si>
  <si>
    <t>REG ABRUZZO-PROG IPA ADRIATICO</t>
  </si>
  <si>
    <t>Missione</t>
  </si>
  <si>
    <t>Competenza</t>
  </si>
  <si>
    <t>Residui</t>
  </si>
  <si>
    <t>Organi costituzionali, a rilevanza costituzionale e Presidenza del Consiglio dei ministri</t>
  </si>
  <si>
    <t>Amministrazione generale e supporto alla rappresentanza generale di Governo e dello Stato sul territorio</t>
  </si>
  <si>
    <t>Relazioni finanziarie con le autonomie territoriali</t>
  </si>
  <si>
    <t>L'Italia in Europa e nel mondo</t>
  </si>
  <si>
    <t>Difesa e sicurezza del territorio</t>
  </si>
  <si>
    <t>Giustizia</t>
  </si>
  <si>
    <t>Ordine pubblico e sicurezza</t>
  </si>
  <si>
    <t>Soccorso civile</t>
  </si>
  <si>
    <t>Agricoltura, politiche agroalimentari e pesca</t>
  </si>
  <si>
    <t>Energia e diversificazione delle fonti energetiche</t>
  </si>
  <si>
    <t>Competitivita' e sviluppo delle imprese</t>
  </si>
  <si>
    <t>Regolazione dei mercati</t>
  </si>
  <si>
    <t>Diritto alla mobilita' e sviluppo dei sistemi di trasporto</t>
  </si>
  <si>
    <t>Infrastrutture pubbliche e logistica</t>
  </si>
  <si>
    <t>Comunicazioni</t>
  </si>
  <si>
    <t>Commercio internazionale ed internazionalizzazione del sistema produttivo</t>
  </si>
  <si>
    <t>Ricerca e innovazione</t>
  </si>
  <si>
    <t>Sviluppo sostenibile e tutela del territorio e dell'ambiente</t>
  </si>
  <si>
    <t>Casa e assetto urbanistico</t>
  </si>
  <si>
    <t>Tutela della salute</t>
  </si>
  <si>
    <t>Tutela e valorizzazione dei beni e attivita' culturali e paesaggistici</t>
  </si>
  <si>
    <t>Istruzione scolastica</t>
  </si>
  <si>
    <t>Istruzione universitaria e formazione post-universitaria</t>
  </si>
  <si>
    <t>Diritti sociali, politiche sociali e famiglia</t>
  </si>
  <si>
    <t>Politiche previdenziali</t>
  </si>
  <si>
    <t>Politiche per il lavoro</t>
  </si>
  <si>
    <t>Immigrazione, accoglienza e garanzia dei diritti</t>
  </si>
  <si>
    <t>Sviluppo e riequilibrio territoriale</t>
  </si>
  <si>
    <t>Politiche economico-finanziarie e di bilancio e tutela della finanza pubblica</t>
  </si>
  <si>
    <t>Giovani e sport</t>
  </si>
  <si>
    <t>Turismo</t>
  </si>
  <si>
    <t>Servizi istituzionali e generali delle amministrazioni pubbliche</t>
  </si>
  <si>
    <t>Fondi da ripartire</t>
  </si>
  <si>
    <t>Debito pubblico</t>
  </si>
  <si>
    <t>Redditi da lavoro dipendente</t>
  </si>
  <si>
    <t>Consumi intermedi</t>
  </si>
  <si>
    <t>Imposte pagate sulla produzione</t>
  </si>
  <si>
    <t>Trasferimenti correnti ad amministrazioni pubbliche</t>
  </si>
  <si>
    <t>Trasferimenti correnti a famiglie e istituzioni sociali private</t>
  </si>
  <si>
    <t>Trasferimenti correnti a imprese</t>
  </si>
  <si>
    <t>Trasferimenti correnti a estero</t>
  </si>
  <si>
    <t>Risorse proprie unione europea</t>
  </si>
  <si>
    <t>Interessi passivi e redditi da capitale</t>
  </si>
  <si>
    <t>Poste correttive e compensative</t>
  </si>
  <si>
    <t>Ammortamenti</t>
  </si>
  <si>
    <t>Altre uscite correnti</t>
  </si>
  <si>
    <t>Investimenti fissi lordi e acquisti di terreni</t>
  </si>
  <si>
    <t>Contributi agli investimenti ad imprese</t>
  </si>
  <si>
    <t>Contributi agli investimenti a famiglie e istituzioni sociali private</t>
  </si>
  <si>
    <t>Contributi agli investimenti a estero</t>
  </si>
  <si>
    <t>Altri trasferimenti in conto capitale</t>
  </si>
  <si>
    <t>Acquisizioni di attivita' finanziarie</t>
  </si>
  <si>
    <t>Rimborso passivita' finanziarie</t>
  </si>
  <si>
    <t>Categoria economica</t>
  </si>
  <si>
    <t>Ruoli di Spesa fissa</t>
  </si>
  <si>
    <t>Note di Imputazione</t>
  </si>
  <si>
    <t>Stipendi</t>
  </si>
  <si>
    <t>Classificazione economica</t>
  </si>
  <si>
    <t>MINISTERI</t>
  </si>
  <si>
    <t>TITOLO I - SPESE CORRENTI</t>
  </si>
  <si>
    <t>Ministero dell'economia e delle finanze</t>
  </si>
  <si>
    <t>Ministero dello sviluppo economico</t>
  </si>
  <si>
    <t>Ministero del lavoro e delle politiche sociali</t>
  </si>
  <si>
    <t>Ministero della giustizia</t>
  </si>
  <si>
    <t>Ministero degli affari esteri e della cooperazione internazionale</t>
  </si>
  <si>
    <t>Ministero dell'interno</t>
  </si>
  <si>
    <t>Ministero della difesa</t>
  </si>
  <si>
    <t>Ministero della salute</t>
  </si>
  <si>
    <t>TOTALE  TITOLO I - SPESE CORRENTI</t>
  </si>
  <si>
    <t>TITOLO II - SPESE IN CONTO CAPITALE</t>
  </si>
  <si>
    <t>TOTALE  TITOLO II - SPESE IN CONTO CAPITALE</t>
  </si>
  <si>
    <t>TITOLO I - ENTRATE TRIBUTARIE</t>
  </si>
  <si>
    <t>CATEGORIA I - IMPOSTE SUL PATRIMONIO E SUL REDDITO</t>
  </si>
  <si>
    <t>Imposta sul reddito delle persone fisiche</t>
  </si>
  <si>
    <t>Imposta sul reddito delle società</t>
  </si>
  <si>
    <t>Imposta sostitutiva delle imposte sui redditi nonchè ritenute sugli interessi e altri redditi di capitale</t>
  </si>
  <si>
    <t>imposte sostitutive previste dall'articolo 3, commi 160, 161 e 162 della legge 23 dicembre 1996, n.662</t>
  </si>
  <si>
    <t>Imposta municipale propria riservata all'erario derivante dagli immobili ad uso produttivo classificati nel gruppo catastale D</t>
  </si>
  <si>
    <t>Imposta sulle riserve matematiche dei rami vita delle società ed enti che esercitano attività assicurativa</t>
  </si>
  <si>
    <t>Imposte dirette derivanti dalla definizione di pendenze e controversie tributarie</t>
  </si>
  <si>
    <t>Imposta sostitutiva sui redditi di cui all'art.44, comma 1, lettera g-quater del testo unico delle imposte sui redditi</t>
  </si>
  <si>
    <t>Imposta sostitutiva delle imposte sui redditi per la rideterminazione dei valori di acquisto di partecipazioni non negoziate nei mercati regolamentati</t>
  </si>
  <si>
    <t>Imposta sostitutiva delle imposte sui redditi per la rideterminazione dei valori di acquisto dei terreni edificabili</t>
  </si>
  <si>
    <t>Ritenute sui contributi degli enti pubblici sui premi, sulle vincite e sui capitali di assicurazioni sulla vita</t>
  </si>
  <si>
    <t>Imposta sostitutiva delle imposte sui redditi da applicare ai fondi pensione ed alle altre forme pensionistiche complementari ed individuali</t>
  </si>
  <si>
    <t>Versamento del contributo di solidarietà del 3%, sulla parte di reddito complessivo eccedente l'importo di 300.000 euro lordi annui, di cui al decreto legge n. 138 del 2011, articolo 2, comma 2</t>
  </si>
  <si>
    <t>Imposta sostitutiva sui redditi derivanti dalla rivalutazione dei fondi per il trattamento di fine rapporto e dai rendimenti attribuiti ai fondi di previdenza</t>
  </si>
  <si>
    <t>Quota del 35 per cento dell'imposta unica sui giuochi di abilità e sui concorsi pronostici</t>
  </si>
  <si>
    <t>Imposta sul valore delle attività finanziarie detenute all'estero dalle persone fisiche residenti nel territorio dello stato, prevista dal decreto legge n. 201 del 2011, articolo 19, comma 18</t>
  </si>
  <si>
    <t>Altre entrate Categoria I</t>
  </si>
  <si>
    <t>CATEGORIA II - TASSE ED IMPOSTE SUGLI AFFARI</t>
  </si>
  <si>
    <t>Imposta sul valore aggiunto</t>
  </si>
  <si>
    <t>Imposta di bollo</t>
  </si>
  <si>
    <t>Imposta di registro</t>
  </si>
  <si>
    <t>Imposta sulle assicurazioni</t>
  </si>
  <si>
    <t>Canoni di abbonamento alle radio audizioni circolari e alla televisione</t>
  </si>
  <si>
    <t>Tasse automobilistiche</t>
  </si>
  <si>
    <t>Imposta sulle successioni e donazioni</t>
  </si>
  <si>
    <t>Tasse e imposte ipotecarie</t>
  </si>
  <si>
    <t>Tasse sulle concessioni governative escluse quelle per la licenza di porto d'armi anche per uso di caccia</t>
  </si>
  <si>
    <t>Diritti catastali e di scritturato</t>
  </si>
  <si>
    <t>Imposta sulle transazioni finanziarie</t>
  </si>
  <si>
    <t>Imposta sostitutiva delle imposte di registro, di bollo, ipotecarie e catastali e delle tasse sulle concessioni governative</t>
  </si>
  <si>
    <t>Quota del 25 per cento dell'imposta unica sui giuochi di abilità e sui concorsi pronostici</t>
  </si>
  <si>
    <t>Imposta sugli intrattenimenti</t>
  </si>
  <si>
    <t>Tasse di pubblico insegnamento</t>
  </si>
  <si>
    <t>Entrate derivanti dalla definizione delle situazioni e pendenze in materia di imposte indirette</t>
  </si>
  <si>
    <t>Altre entrate Categoria II</t>
  </si>
  <si>
    <t>CATEGORIA III - IMPOSTE SULLA PRODUZIONE, SUI CONSUMI E DOGANE</t>
  </si>
  <si>
    <t>Accisa sui prodotti energetici, loro derivati e prodotti analoghi</t>
  </si>
  <si>
    <t>Accisa sul gas naturale per combustione</t>
  </si>
  <si>
    <t>Accisa sull'energia elettrica</t>
  </si>
  <si>
    <t>Accisa e imposta erariale di consumo sulla birra</t>
  </si>
  <si>
    <t>Accisa e imposta erariale di consumo sugli spiriti</t>
  </si>
  <si>
    <t>Accisa e imposta erariale di consumo sui gas incondensabili delle raffinerie e delle fabbriche che comunque lavorano prodotti petroliferi resi liquidi con la compressione</t>
  </si>
  <si>
    <t>Imposta di consumo sugli oli lubrificanti e sui bitumi di petrolio</t>
  </si>
  <si>
    <t>Sovrimposta di confine sui gas incondensabili di prodotti petroliferi e sui gas stessi resi liquidi con la compressione</t>
  </si>
  <si>
    <t>Accisa sul carbone, lignite e coke di carbon fossile utilizzati per carburazione o combustione</t>
  </si>
  <si>
    <t>Proventi derivanti dalla vendita dei denaturanti, dei prodotti soggetti ad accisa e imposta erariale di consumo e dalla vendita dei contrassegni di Stato per recipienti contenenti prodotti alcoolici, nonchè per i surrogati di caffè e per le relative miscele</t>
  </si>
  <si>
    <t>Sovrimposte di confine (escluse le sovrimposte sugli oli minerali, loro derivati e prodotti analoghi, sui gas incondensabili di prodotti petroliferi e sui gas stessi resi liquidi con la compressione)</t>
  </si>
  <si>
    <t>Altre entrate Categoria III</t>
  </si>
  <si>
    <t>CATEGORIA IV - MONOPOLI</t>
  </si>
  <si>
    <t>Imposta sul consumo dei tabacchi</t>
  </si>
  <si>
    <t>Altre entrate Categoria IV</t>
  </si>
  <si>
    <t>CATEGORIA V - LOTTO, LOTTERIE ED ALTRE ATTIVITA' DI GIUOCO</t>
  </si>
  <si>
    <t>Proventi del lotto</t>
  </si>
  <si>
    <t>Prelievo erariale dovuto ai sensi del decreto legge 30 settembre 2003, n. 269, sugli apparecchi e congegni di gioco, di cui all'art. 110, comma 6, del regio decreto n. 773 del 1931</t>
  </si>
  <si>
    <t>Proventi delle attività di giuoco</t>
  </si>
  <si>
    <t>Quota del 40 per cento dell'imposta unica sui giuochi di abilità e sui concorsi pronostici</t>
  </si>
  <si>
    <t>Diritto fisso erariale sui concorsi pronostici</t>
  </si>
  <si>
    <t>Altre entrate Categoria V</t>
  </si>
  <si>
    <t>TITOLO II - ENTRATE EXTRA-TRIBUTARIE</t>
  </si>
  <si>
    <t>CATEGORIA VI - PROVENTI SPECIALI</t>
  </si>
  <si>
    <t>Tasse e diritti marittimi</t>
  </si>
  <si>
    <t>Entrate derivanti da tributi speciali, riscossi per i servizi resi dal Ministero dell'Economia e delle Finanze</t>
  </si>
  <si>
    <t>Altre entrate Categoria VI</t>
  </si>
  <si>
    <t>CATEGORIA VII - PROVENTI DI SERVIZI PUBBLICI MINORI</t>
  </si>
  <si>
    <t>Proventi derivanti dalla vendita dei biglietti delle lotterie nazionali ad estrazione istantanea</t>
  </si>
  <si>
    <t>Entrate eventuali e diverse del Ministero dell'Economia e delle Finanze già di pertinenza del Ministero del Tesoro, del Bilancio e della Programmazione Economica</t>
  </si>
  <si>
    <t>Proventi derivanti dal gioco del bingo</t>
  </si>
  <si>
    <t>Entrate derivanti da attività e servizi di telecomunicazione ad uso privato, da servizi resi a vario titolo e da sanzioni pecuniarie per illeciti amministrativi, indennità e interessi di mora</t>
  </si>
  <si>
    <t>Quota del 20 per cento delle sanzioni pecuniarie riscosse in materia di imposte dirette da destinare ai fondi di previdenza per il personale dell'ex Ministero delle Finanze ed al fondo di assistenza per i finanzieri per scopi istituzionali</t>
  </si>
  <si>
    <t>Proventi relativi ai canoni di concessione per la gestione della rete telematica relativa agli apparecchi da divertimento ed intrattenimento ed ai giochi numerici a totalizzatore nazionale</t>
  </si>
  <si>
    <t>Oblazioni e condanne alle pene pecuniarie per contravvenzioni alle norme per la tutela delle strade e per la circolazione</t>
  </si>
  <si>
    <t>Ritenuta del 6 per cento sulle vincite del gioco del lotto</t>
  </si>
  <si>
    <t>Multe, ammende e sanzioni amministrative inflitte dalle autorità giudiziarie ed amministrative con esclusione di quelle aventi natura tributaria</t>
  </si>
  <si>
    <t>Risorse del fondo unico giustizia</t>
  </si>
  <si>
    <t>Altre entrate Categoria VII</t>
  </si>
  <si>
    <t>CATEGORIA VIII - PROVENTI DEI BENI DELLO STATO</t>
  </si>
  <si>
    <t>Versamento del canone annuo sui ricavi conseguiti dalle subconcessioni collegate all'utilizzo del sedime autostradale e dalle altre attività collaterali svolte dai concessionari autostradali</t>
  </si>
  <si>
    <t>Proventi dei beni demaniali esclusi quelli derivanti dai beni del Demanio idrico</t>
  </si>
  <si>
    <t>Somme corrispondenti all'incremento dell'aliquota di prodotto dovuto annualmente dal titolare unico o contitolare di ciascuna concessione per le produzioni di idrocarburi liquidi e gassosi estratti in mare</t>
  </si>
  <si>
    <t>Diritti erariali sui permessi di prospezione e di ricerca mineraria e sulle concessioni di esercizio di coltivazione di miniere e cave. canoni sui permessi di prospezione e di ricerca mineraria e sulle concessioni dell'esercizio di coltivazioni di miniere e cave. aliquote in valore del prodotto (royalties) da corrispondersi allo Stato dai concessionari di coltivazioni di idrocarburi liquidi e gassosi nella terraferma, nel mare territoriale e nella piattaforma continentale</t>
  </si>
  <si>
    <t>Redditi di beni immobili patrimoniali per affitti, concessioni e canoni vari, compresi quelli derivanti dall'utilizzazione di alloggi in fabbricati dello Stato situati all'estero. Interessi sul residuo prezzo capitale di beni venduti. Altri introiti relativi ai beni del patrimonio immobiliare</t>
  </si>
  <si>
    <t>Entrate eventuali diverse della Direzione Generale del Demanio</t>
  </si>
  <si>
    <t>Proventi delle miniere e delle sorgenti termali e minerali pertinenti allo Stato</t>
  </si>
  <si>
    <t>Entrate derivanti dalla regolarizzazione di occupazioni sul Demanio marittimo</t>
  </si>
  <si>
    <t>Altre entrate Categoria VIII</t>
  </si>
  <si>
    <t>CATEGORIA IX - PRODOTTI NETTI DI AZIENDE AUTONOME ED UTILI DI GESTIONI</t>
  </si>
  <si>
    <t>Dividendi dovuti dalle Società per Azioni derivate dalla trasformazione degli Enti Pubblici nonchè utili da versare da parte degli Enti Pubblici in base a disposizioni normative o statutarie</t>
  </si>
  <si>
    <t>CATEGORIA X - INTERESSI SU ANTICIPAZIONI E CREDITI VARI DEL TESORO</t>
  </si>
  <si>
    <t>Versamento da parte degli enti territoriali degli interessi dovuti sulle somme anticipate dallo stato, ai sensi del d.l. 35/2013 e del d.l. 66/2014</t>
  </si>
  <si>
    <t>Somme dovute dalla Banca d'Italia a titolo di eccedenza del rendimento di tutte le attività nei confronti del Tesoro e a titolo di remunerazione del saldo relativo al conto "Disponibilità del Tesoro per il Servizio di Tesoreria", nonché introiti relativi ad eventuali interventi sulla Gestione del Debito</t>
  </si>
  <si>
    <t>Interessi relativi alla riscossione delle Imposte Dirette</t>
  </si>
  <si>
    <t>Altre entrate Categoria X</t>
  </si>
  <si>
    <t>CATEGORIA XI - RICUPERI, RIMBORSI E CONTRIBUTI</t>
  </si>
  <si>
    <t>Rimborsi e concorsi diversi dovuti dagli Enti Territoriali</t>
  </si>
  <si>
    <t>Somme da introitare per il finanziamento dell'Assistenza Sanitaria</t>
  </si>
  <si>
    <t>Sanzioni relative alla riscossione delle Imposte Dirette</t>
  </si>
  <si>
    <t>Sanzioni relative alla riscossione delle Imposte Indirette</t>
  </si>
  <si>
    <t>Rimborso da parte delle Comunità Europee delle spese di riscossione delle risorse proprie</t>
  </si>
  <si>
    <t>Contributo unificato di iscrizione a ruolo nei procedimenti giurisdizionali, con esclusione di quelli relativi al processo tributario</t>
  </si>
  <si>
    <t>Somme prelevate dai Conti Correnti di Tesoreria del Fondo di Rotazione per l'attuazione delle Politiche Comunitarie istituito presso il Ministero dell'Economia e delle Finanze</t>
  </si>
  <si>
    <t>Versamento del contributo amministrativo dovuto per il rilascio del passaporto ordinario</t>
  </si>
  <si>
    <t>Altre entrate Categoria XI</t>
  </si>
  <si>
    <t>CATEGORIA XII - PARTITE CHE SI COMPENSANO NELLA SPESA</t>
  </si>
  <si>
    <t>Dazi della Tariffa Doganale Comune (T.D.C.) ed altri diritti fissati dalle Istituzioni della Unione Europea</t>
  </si>
  <si>
    <t>Altre entrate Categoria XII</t>
  </si>
  <si>
    <t>TITOLO III - ALIENAZIONE ED AMMORTAMENTO DI BENI PATRIMONIALI E RISCOSSIONE DI CREDITI</t>
  </si>
  <si>
    <t>CATEGORIA XIII - VENDITA DI BENI ED AFFRANCAZIONE DI CANONI</t>
  </si>
  <si>
    <t>Introiti derivanti dalle dismissioni degli immobili in uso al ministero della difesa, inclusi quelli di carattere residenziale</t>
  </si>
  <si>
    <t>Versamenti relativi al controvalore dei Titoli di Stato, ai proventi relativi alla vendita di Partecipazioni dello Stato, nonchè ad entrate straordinarie dello Stato nei limiti stabiliti dalla legge, da destinare al Fondo per l'Ammortamento dei Titoli di Stato</t>
  </si>
  <si>
    <t>Entrate per prezzo capitale della vendita dei beni immobili dello Stato</t>
  </si>
  <si>
    <t>Altre entrate Categoria XIII</t>
  </si>
  <si>
    <t>CATEGORIA XV - RIMBORSO DI ANTICIPAZIONI E DI CREDITI VARI DEL TESORO</t>
  </si>
  <si>
    <t>Altre entrate Categoria XV</t>
  </si>
  <si>
    <t>TITOLO IV - ACCENSIONE DI PRESTITI</t>
  </si>
  <si>
    <t>Ricavo netto delle emissioni di titoli del debito pubblico e dei prestiti interni ed internazionali</t>
  </si>
  <si>
    <t>LIGESTRA S.R.L</t>
  </si>
  <si>
    <t>Contributi agli investimenti ad amministrazioni pubbliche</t>
  </si>
  <si>
    <t>P.A. TRENTO -RIS.CEE-COF.NAZ.</t>
  </si>
  <si>
    <t>Versamento da parte degli enti territoriali della quota di capitale delle somme anticipate dallo stato, ai sensi del decreto-legge 35 del 2013 e del decreto legge 66 del 2014, da destinare al fondo ammortamento dei titoli di stato</t>
  </si>
  <si>
    <t>INVITALIA ART.1 C.17 DL 91-17</t>
  </si>
  <si>
    <t>REGOLAMENTO UE LEGGE 28-12-2015, N. 208</t>
  </si>
  <si>
    <t>TITOLO III - RIMBORSO PASSIVITA' FINANZIARIE</t>
  </si>
  <si>
    <t>TOTALE  TITOLO III - RIMBORSO PASSIVITA' FINANZIARIE</t>
  </si>
  <si>
    <t>Monete da                        €   2,00</t>
  </si>
  <si>
    <t>Monete d'oro da             € 20,00</t>
  </si>
  <si>
    <t>Monete d'oro da             € 50,00</t>
  </si>
  <si>
    <t xml:space="preserve">   Redditi da lavoro dipendente</t>
  </si>
  <si>
    <t xml:space="preserve">               Retribuzioni lorde in denaro</t>
  </si>
  <si>
    <t xml:space="preserve">               Retribuzioni in natura</t>
  </si>
  <si>
    <t xml:space="preserve">               Contributi sociali effettivi a carico del datore di lavoro</t>
  </si>
  <si>
    <t xml:space="preserve">               Contributi sociali figurativi a carico del datore di lavoro</t>
  </si>
  <si>
    <t xml:space="preserve">   Consumi intermedi</t>
  </si>
  <si>
    <t xml:space="preserve">               Acquisto di beni</t>
  </si>
  <si>
    <t xml:space="preserve">               Acquisto di servizi effettivi</t>
  </si>
  <si>
    <t xml:space="preserve">   Imposte pagate sulla produzione</t>
  </si>
  <si>
    <t xml:space="preserve">               Imposte pagate sulla produzione</t>
  </si>
  <si>
    <t xml:space="preserve">   Trasferimenti correnti ad amministrazioni pubbliche</t>
  </si>
  <si>
    <t xml:space="preserve">               Amministrazioni centrali</t>
  </si>
  <si>
    <t xml:space="preserve">                        Organi costituzionali a rilevanza costituzionale e amministrazioni statali</t>
  </si>
  <si>
    <t xml:space="preserve">                        Enti produttori di servizi economici e di regolazione dell'attivita' economica</t>
  </si>
  <si>
    <t xml:space="preserve">                        Enti produttori di servizi assistenziali, ricreativi e culturali</t>
  </si>
  <si>
    <t xml:space="preserve">                        Enti di ricerca</t>
  </si>
  <si>
    <t xml:space="preserve">               Amministrazioni locali</t>
  </si>
  <si>
    <t xml:space="preserve">                        Regioni</t>
  </si>
  <si>
    <t xml:space="preserve">                        Comuni e province</t>
  </si>
  <si>
    <t xml:space="preserve">                        Enti produttori di servizi sanitari</t>
  </si>
  <si>
    <t xml:space="preserve">                        Enti locali produttori di servizi economici e di regolazione dell'attivita' economica</t>
  </si>
  <si>
    <t xml:space="preserve">                        Enti locali produttori di servizi assistenziali ricreativi e culturali</t>
  </si>
  <si>
    <t xml:space="preserve">                        Province comuni - devoluzione di tributi erariali</t>
  </si>
  <si>
    <t xml:space="preserve">               Enti di previdenza</t>
  </si>
  <si>
    <t xml:space="preserve">   Trasferimenti correnti a famiglie e istituzioni sociali private</t>
  </si>
  <si>
    <t xml:space="preserve">               Prestazioni sociali in denaro</t>
  </si>
  <si>
    <t xml:space="preserve">               Trasferimenti sociali in natura</t>
  </si>
  <si>
    <t xml:space="preserve">               Altri trasferimenti</t>
  </si>
  <si>
    <t xml:space="preserve">   Trasferimenti correnti a imprese</t>
  </si>
  <si>
    <t xml:space="preserve">               Contributi ai prodotti e alla produzione</t>
  </si>
  <si>
    <t xml:space="preserve">               Altri trasferimenti a imprese</t>
  </si>
  <si>
    <t xml:space="preserve">   Trasferimenti correnti a estero</t>
  </si>
  <si>
    <t xml:space="preserve">               Trasferimenti correnti a estero</t>
  </si>
  <si>
    <t xml:space="preserve">   Risorse proprie unione europea</t>
  </si>
  <si>
    <t xml:space="preserve">               Risorse proprie unione europea</t>
  </si>
  <si>
    <t xml:space="preserve">   Interessi passivi e redditi da capitale</t>
  </si>
  <si>
    <t xml:space="preserve">               Interessi passivi</t>
  </si>
  <si>
    <t xml:space="preserve">   Poste correttive e compensative</t>
  </si>
  <si>
    <t xml:space="preserve">               Restituzioni e rimborso di imposte</t>
  </si>
  <si>
    <t xml:space="preserve">               Vincite lotto</t>
  </si>
  <si>
    <t xml:space="preserve">               Altre poste correttive e compensative</t>
  </si>
  <si>
    <t xml:space="preserve">   Ammortamenti</t>
  </si>
  <si>
    <t xml:space="preserve">               Beni mobili</t>
  </si>
  <si>
    <t xml:space="preserve">               Beni immobili</t>
  </si>
  <si>
    <t xml:space="preserve">   Altre uscite correnti</t>
  </si>
  <si>
    <t xml:space="preserve">               Premi di assicurazione</t>
  </si>
  <si>
    <t xml:space="preserve">               Altre uscite correnti</t>
  </si>
  <si>
    <t xml:space="preserve">   Investimenti fissi lordi e acquisti di terreni</t>
  </si>
  <si>
    <t xml:space="preserve">               Investimenti fissi lordi</t>
  </si>
  <si>
    <t xml:space="preserve">               Acquisti di terreni e beni materiali non prodotti</t>
  </si>
  <si>
    <t xml:space="preserve">   Contributi agli investimenti ad amministrazioni pubbliche</t>
  </si>
  <si>
    <t xml:space="preserve">                        Enti locali produttori di servizi assistenziali, ricreativi e culturali</t>
  </si>
  <si>
    <t xml:space="preserve">               Enti di previdenza e assistenza sociale</t>
  </si>
  <si>
    <t xml:space="preserve">   Contributi agli investimenti ad imprese</t>
  </si>
  <si>
    <t xml:space="preserve">               Imprese private</t>
  </si>
  <si>
    <t xml:space="preserve">               Imprese pubbliche</t>
  </si>
  <si>
    <t xml:space="preserve">   Contributi agli investimenti a famiglie e istituzioni sociali private</t>
  </si>
  <si>
    <t xml:space="preserve">               Famiglie e istituzioni sociali private</t>
  </si>
  <si>
    <t xml:space="preserve">   Contributi agli investimenti a estero</t>
  </si>
  <si>
    <t xml:space="preserve">               Estero</t>
  </si>
  <si>
    <t xml:space="preserve">   Altri trasferimenti in conto capitale</t>
  </si>
  <si>
    <t xml:space="preserve">               Amministrazioni pubbliche</t>
  </si>
  <si>
    <t xml:space="preserve">               Imprese</t>
  </si>
  <si>
    <t xml:space="preserve">   Acquisizioni di attivita' finanziarie</t>
  </si>
  <si>
    <t xml:space="preserve">               Biglietti, monete, depositi, oro monetario</t>
  </si>
  <si>
    <t xml:space="preserve">               Titoli diversi dalle azioni</t>
  </si>
  <si>
    <t xml:space="preserve">               Concessione di prestiti</t>
  </si>
  <si>
    <t xml:space="preserve">               Azioni e altre partecipazioni</t>
  </si>
  <si>
    <t xml:space="preserve">               Altri conti attivi</t>
  </si>
  <si>
    <t xml:space="preserve">   Rimborso passivita' finanziarie</t>
  </si>
  <si>
    <t xml:space="preserve">               Titoli</t>
  </si>
  <si>
    <t xml:space="preserve">               Prestiti</t>
  </si>
  <si>
    <t>Diritti dovuti in relazione alle operazioni tecniche e tecnico-amministrative</t>
  </si>
  <si>
    <t>Versamento di somme da parte dei concessionari di gioco praticato mediante apparecchi di cui all'articolo 110, c. 6,  t.u. di cui al r. d. 18 giugno 1931, n. 773</t>
  </si>
  <si>
    <t>Somme provenienti dalle riduzioni di spesa derivanti dall'adozione delle misure di cui all'articolo 8, comma 3, del decreto-legge 6 luglio 2012, n. 95, e successive modificazioni, versate dagli Enti e dagli Organismi anche costituiti in forma societaria, dotati di autonomia finanziaria</t>
  </si>
  <si>
    <t xml:space="preserve">                        Amministrazioni centrali</t>
  </si>
  <si>
    <t>CONSAP SPA ART 1 C.348 L232-16</t>
  </si>
  <si>
    <t>SINDACI PA E CT STRAORD.ESIGEN</t>
  </si>
  <si>
    <t>MAE DGUE RIMBORSI COMMISS UE</t>
  </si>
  <si>
    <t>DT OP AEREI A6 C2 D. LVO 30-13</t>
  </si>
  <si>
    <t>DT IM FISSI A19 C2 D LVO 30-13</t>
  </si>
  <si>
    <t>FONDO EUROP INV PROGR INIZ PMI</t>
  </si>
  <si>
    <t>CONI</t>
  </si>
  <si>
    <t>SPORT E SALUTE SPA</t>
  </si>
  <si>
    <t>INPS REDD PEN CIT A 12 DL 4-19</t>
  </si>
  <si>
    <t>AGENZIA NAZ GIOVANI L 662-96</t>
  </si>
  <si>
    <t>FUNIVIE SPA</t>
  </si>
  <si>
    <t>PROGRAMMI COMUNITARI UFFICI PERIFERICI MIBACT</t>
  </si>
  <si>
    <t xml:space="preserve">Conti di soggetti esterni alla P.A. </t>
  </si>
  <si>
    <t xml:space="preserve">Conti correnti di enti della P. A. </t>
  </si>
  <si>
    <t xml:space="preserve">Contabilità speciali di T.U. </t>
  </si>
  <si>
    <t>Monete d'oro da             € 10,00</t>
  </si>
  <si>
    <t>INVITALIA GAR A3 C3 DM22-12-17</t>
  </si>
  <si>
    <t>INVITALIA EROGA3 C3 DM22-12-17</t>
  </si>
  <si>
    <t>PROGRAMMI COMUNITARI PREFETTURE</t>
  </si>
  <si>
    <t>Ministero delle politiche agricole alimentari e forestali</t>
  </si>
  <si>
    <t xml:space="preserve"> </t>
  </si>
  <si>
    <t>MEF-GARAN CARIGE DL1-19 A22-C3</t>
  </si>
  <si>
    <t>INPS FONDI GAR. APE L.232-2016 E TFS L. 26-2019</t>
  </si>
  <si>
    <t>Altre rettifiche</t>
  </si>
  <si>
    <t>RETE FERROVIARIA ITALIANA</t>
  </si>
  <si>
    <t>GEST.GOVERNATIVE FERRO LACUALI</t>
  </si>
  <si>
    <t>ISTITUTI SPECIALI BB.CC.</t>
  </si>
  <si>
    <t>SCUOLA SUPERIORE DELLA MAGISTRATURA</t>
  </si>
  <si>
    <t>POSTE - PAG.PENSIONI DI STATO</t>
  </si>
  <si>
    <t>POSTE - PAG.SPESE GIUSTIZIA</t>
  </si>
  <si>
    <t>POSTE - PAG.TITOLI P-C. TESORO</t>
  </si>
  <si>
    <t>DEPOSITI GOVERNATIVI CONTI ASSIMILABILI DM 26-06-2015</t>
  </si>
  <si>
    <t>ISTITUZIONI SCOLATICHE ART. 7 DL95-2012</t>
  </si>
  <si>
    <t>Agenzie fiscali</t>
  </si>
  <si>
    <t>AGENZIE FISCALI</t>
  </si>
  <si>
    <t>ENTE NAZIONALE PER IL MICROCREDITO</t>
  </si>
  <si>
    <t>AGENZ. NAZION. SICUREZZA VOLO</t>
  </si>
  <si>
    <t>AMMINISTRAZIONI CENTRALI</t>
  </si>
  <si>
    <t>A. R. A. N.</t>
  </si>
  <si>
    <t>AG. NAZ. SICUREZZA FERROVIE E INF. STR. AUTOSTRAD.(ANSFISA)</t>
  </si>
  <si>
    <t>AGENZIA ITALIA DIGITALE</t>
  </si>
  <si>
    <t>ISPETTORATO NAZIONALE DEL LAVORO</t>
  </si>
  <si>
    <t>AGENZIA NAZIONALE POLITICHE ATTIVE DEL LAVORO</t>
  </si>
  <si>
    <t>AGENZIA NAZ. BENI SEQUEST. E CONFISC. ALLA CRIMIN. ORGANIZZ.</t>
  </si>
  <si>
    <t>REGISTRO AERON. ITALIANO</t>
  </si>
  <si>
    <t>E. N. I. T.</t>
  </si>
  <si>
    <t>AGENZIA PER LA COESIONE TERRITORIALE</t>
  </si>
  <si>
    <t>AGENZIA ITALIANA PER LA COOPERAZIONE ALLO SVILUPPO</t>
  </si>
  <si>
    <t>AUTORITA GARANTE CONCORRENZA E MERCATO</t>
  </si>
  <si>
    <t>AUTORITA NAZIONALE ANTICORRUZIONE</t>
  </si>
  <si>
    <t>AUTORITA PER LE GARANZIE NELLE COMUNICAZIONI</t>
  </si>
  <si>
    <t>AGENZIA NAZIONALE DI VALUTAZIONE DEL SISTEMA UNIVERSITARIO</t>
  </si>
  <si>
    <t>AUTORITA GARANTE PER L'INFANZIA E L'ADOLESCENZA</t>
  </si>
  <si>
    <t>AUTORITA DI REGOLAZIONE DEI TRASPORTI</t>
  </si>
  <si>
    <t>AUTORITA PER L ENERGIA ELETTRICA IL GAS E IL SISTEMA IDRICO</t>
  </si>
  <si>
    <t>GARANTE PER LA PROTEZIONE DEI DATI PERSONALI</t>
  </si>
  <si>
    <t>ORGANISMI PAGATORI AGEA</t>
  </si>
  <si>
    <t>COMITATO ITALIANO PARALIMPICO</t>
  </si>
  <si>
    <t>ACCADEMIA NAZIONALE LINCEI</t>
  </si>
  <si>
    <t>LEGA ITALIANA LOTTA TUMORI</t>
  </si>
  <si>
    <t>ACCADEMIA DELLA CRUSCA</t>
  </si>
  <si>
    <t>SCUOLA ARCHEOLOGICA ITALIANA IN ATENE</t>
  </si>
  <si>
    <t>ENTE STRUMENTALE ALLA CROCE ROSSA ITALIANA</t>
  </si>
  <si>
    <t>ISTIT NAZ PROM SALUTE POP MIGR</t>
  </si>
  <si>
    <t>ISTITUTO NAZIONALE ANALISI POLITICHE PUBBLICHE</t>
  </si>
  <si>
    <t>BIBLIOTECA DOCUM.PEDAGOD.</t>
  </si>
  <si>
    <t>IST. SUP. PROTEZ. E RIC. AMB.</t>
  </si>
  <si>
    <t>ISTITUTI SPERIM. AGRARI</t>
  </si>
  <si>
    <t>CONS. AREA PROV. TRIESTE</t>
  </si>
  <si>
    <t>INVALSI</t>
  </si>
  <si>
    <t>OSSERV. GEOF. SPER. TRIESTE</t>
  </si>
  <si>
    <t>ISTITUTO NAZ. DI GEOFISICA</t>
  </si>
  <si>
    <t>ISTITUTO NAZIONALE DI RICERCA METROLOGICA</t>
  </si>
  <si>
    <t>ENTE GEOPALEONTOLOGICO DI PIETRAROJA</t>
  </si>
  <si>
    <t>ISTITUTO NAZ.FISICA NUCLEARE</t>
  </si>
  <si>
    <t>CONSIGLIO NAZ.RICERCHE</t>
  </si>
  <si>
    <t>E. N. E. A</t>
  </si>
  <si>
    <t>AGENZIA SPAZIALE ITALIANA</t>
  </si>
  <si>
    <t>MUSEO FISICA E. FERMI - ROMA</t>
  </si>
  <si>
    <t>INAF-AMM.CENTR.E OSSERV.ASTRON</t>
  </si>
  <si>
    <t>CONSIGLIO RICERCA AGRICOLTURA E ANALISI ECONOMIA AGRARIA</t>
  </si>
  <si>
    <t>ENTI E ISTITUZIONI DI RICERCA</t>
  </si>
  <si>
    <t>CONSORZI INDUSTRIALIZZAZIONE</t>
  </si>
  <si>
    <t>CONS.CANALE MILANO-CREMONA-PO</t>
  </si>
  <si>
    <t>ENTE ACQUEDOTTI SICILIANI</t>
  </si>
  <si>
    <t>ISPETTORATO NAZIONALE SICUREZZA NUCLEARE RADIOPROTEZIONE</t>
  </si>
  <si>
    <t>AERO CLUB D'ITALIA</t>
  </si>
  <si>
    <t>CLUB ALPINO ITALIANO</t>
  </si>
  <si>
    <t>ENTE CELLULOSA E CARTA</t>
  </si>
  <si>
    <t>LEGA NAVALE ITALIANA</t>
  </si>
  <si>
    <t>IST.ITAL.MEDIO-ESTR.ORIENTE</t>
  </si>
  <si>
    <t>ISTITUTO STORICO ITALIANO PER IL MEDIOEVO</t>
  </si>
  <si>
    <t>Enti territoriali</t>
  </si>
  <si>
    <t>PROVINCE</t>
  </si>
  <si>
    <t>COMUNI CON POPOLAZIONE MAGGIORE 10.000 ABITANTI</t>
  </si>
  <si>
    <t>AZIENDE E CONS. SERV. PUBBLICI</t>
  </si>
  <si>
    <t>COMUNITA' MONTANE</t>
  </si>
  <si>
    <t>CONSORZI COMUNALI E PROV.LI</t>
  </si>
  <si>
    <t>COMUNI CON POPOLAZ. INFERIORE-UGUALE 10.000 ABITANTI</t>
  </si>
  <si>
    <t>SERVIZI SOCIALI ENTI LOCALI</t>
  </si>
  <si>
    <t>ORGANI STRAORDINARI LIQUIDAZIONE ENTI LOCALI</t>
  </si>
  <si>
    <t>CITTA' METROPOLITANE</t>
  </si>
  <si>
    <t>COMPARTO SANITA' T.U. MISTA</t>
  </si>
  <si>
    <t>REGIONE     PIEMONTE</t>
  </si>
  <si>
    <t>REGIONE     LOMBARDIA</t>
  </si>
  <si>
    <t>REGIONE     VENETO</t>
  </si>
  <si>
    <t>REGIONE     LIGURIA</t>
  </si>
  <si>
    <t>REGIONE     EMILIA ROMAGNA</t>
  </si>
  <si>
    <t>REGIONE     TOSCANA</t>
  </si>
  <si>
    <t>REGIONE     UMBRIA</t>
  </si>
  <si>
    <t>REGIONE     MARCHE</t>
  </si>
  <si>
    <t>REGIONE     LAZIO</t>
  </si>
  <si>
    <t>REGIONE     ABRUZZO</t>
  </si>
  <si>
    <t>REGIONE     MOLISE</t>
  </si>
  <si>
    <t>REGIONE     CAMPANIA</t>
  </si>
  <si>
    <t>REGIONE     PUGLIA</t>
  </si>
  <si>
    <t>REGIONE     BASILICATA</t>
  </si>
  <si>
    <t>REGIONE     CALABRIA</t>
  </si>
  <si>
    <t>REGIONE VALLE D AOSTA</t>
  </si>
  <si>
    <t>PROVINCIA AUTONOMA DI BOLZANO</t>
  </si>
  <si>
    <t>PROVINCIA AUTONOMA DI TRENTO</t>
  </si>
  <si>
    <t>REGIONE TRENTINO ALTO ADIGE</t>
  </si>
  <si>
    <t>REGIONE FRIULI VENEZIA GIULIA</t>
  </si>
  <si>
    <t>REGIONE SICILIANA</t>
  </si>
  <si>
    <t>REGIONE SARDEGNA</t>
  </si>
  <si>
    <t>REGIONI SANITA</t>
  </si>
  <si>
    <t>Enti del S.S.N.</t>
  </si>
  <si>
    <t>USL SPESE C-CAP.1984 E SUCC.</t>
  </si>
  <si>
    <t>AGENZIA SERVIZI SANITARI REG.</t>
  </si>
  <si>
    <t>ENTI DEL S.S.N. -  GEST.LIQUID</t>
  </si>
  <si>
    <t>POLICLINICI UNIVERSITARI</t>
  </si>
  <si>
    <t>ISTITUTI ZOOPROFILATTICI SPERIMENTALI</t>
  </si>
  <si>
    <t>Università e centri universitari</t>
  </si>
  <si>
    <t>CONSORZI INTERUNIVERSITARI</t>
  </si>
  <si>
    <t>UNIVERSITA'</t>
  </si>
  <si>
    <t>ALTRI CENTRI SPESA UNIVERSIT</t>
  </si>
  <si>
    <t>ENTI REG.DIRITTO STUDIO UNIV</t>
  </si>
  <si>
    <t>Altre amministrazioni locali</t>
  </si>
  <si>
    <t>AUTORITA' PORTUALI</t>
  </si>
  <si>
    <t>PARCHI NAZIONALI</t>
  </si>
  <si>
    <t>AZIENDE TURISTICHE</t>
  </si>
  <si>
    <t>AZIENDE CURA E PROMOZ.TURIST.</t>
  </si>
  <si>
    <t>ENTI PARCHI REGIONALI</t>
  </si>
  <si>
    <t>CAMERE DI COMMERCIO 2015</t>
  </si>
  <si>
    <t>ENTI REG. SVILUPPO AGRICOLO</t>
  </si>
  <si>
    <t>ENTI PORTUALI</t>
  </si>
  <si>
    <t>ENTE AUT. DEL FLUMENDOSA</t>
  </si>
  <si>
    <t>ENTE VAL.FOND. AR.PG.SI.TR.</t>
  </si>
  <si>
    <t>Valore nominale delle monete metalliche</t>
  </si>
  <si>
    <t>di cui: Disponibilità del tesoro per il servizio di tesoreria</t>
  </si>
  <si>
    <t>INVITALIA ART.5 C.6 DL 18-20</t>
  </si>
  <si>
    <t>MEF-DT DL 34-20 DEBITI DIVERSI</t>
  </si>
  <si>
    <t>ISMEA ART. 13 C. 11 DL 23-2020</t>
  </si>
  <si>
    <t>FONDI PROG.SURE REG. UE 672-20</t>
  </si>
  <si>
    <t>ISTITUTO NAZIONALE DI STATISTICA</t>
  </si>
  <si>
    <t>al 31 dicembre 2020</t>
  </si>
  <si>
    <t>al  31 dicembre 2020</t>
  </si>
  <si>
    <t>SACE GAR.ITALIA A1C14 DL23-20</t>
  </si>
  <si>
    <t>SACE GAR.GREEN A.64C.5 DL76-20</t>
  </si>
  <si>
    <t>FONDO GAR.PANEUR. A.36 DL34-20</t>
  </si>
  <si>
    <t>FONDO GAR.BANCHE A.165 DL34-20</t>
  </si>
  <si>
    <t>FONDAZIONE HUMAN TECHNOPOLE</t>
  </si>
  <si>
    <t>Operazioni pronti contro termine (raccolta)</t>
  </si>
  <si>
    <t>Operazioni pronti contro termine  (impieghi)</t>
  </si>
  <si>
    <t>Al 31 Dicembre 2020</t>
  </si>
  <si>
    <t>Ministero dell'istruzione</t>
  </si>
  <si>
    <t>Ministero dell'universita' e della ricerca</t>
  </si>
  <si>
    <t>Versamenti delle somme dovute in base all'invito al contraddittorio in attuazione della procedura di collaborazione volontaria per l'emersione delle attività finanziarie e patrimoniali costituite o detenute fuori del territorio dello Stato</t>
  </si>
  <si>
    <t>Versamento della quota interessi delle rate dei mutui erogati dalla Cassa Depositi e Prestiti trasferiti al Ministero dell'Economia e delle Finanze da destinare al pagamento degli interessi relativi ai Buoni fruttiferi postali</t>
  </si>
  <si>
    <t>Versamento da parte dell'Inps e dell'Inail dei fondi riscossi e già destinati per legge all'Onpi da ripartire tra le Regioni ai sensi dell'articolo 1 duodecies della legge 21 ottobre 1978, n.641</t>
  </si>
  <si>
    <t>Versamento della quota capitale delle rate dei mutui erogati dalla Cassa Depositi e Prestiti</t>
  </si>
  <si>
    <t>SACE FONDO A.2 C.1B DL 23-20</t>
  </si>
  <si>
    <t>Ministero delle infrastrutture e della mobilita' sostenibili</t>
  </si>
  <si>
    <t>Ministero della cultura</t>
  </si>
  <si>
    <t>Ministero della transizione ecologica</t>
  </si>
  <si>
    <t>Ministero del turismo</t>
  </si>
  <si>
    <t>CASSA SPEC.CONTO NUMISMATICO</t>
  </si>
  <si>
    <t>COM.ANCONA-EVENTI CALAMITOSI</t>
  </si>
  <si>
    <t>S.A.C.E. SPA</t>
  </si>
  <si>
    <t>Partecipazione dello Stato agli utili di gestione dell'Istituto di emissione</t>
  </si>
  <si>
    <t>Interessi sulle somme anticipate alle Regioni per il risanamento strutturale dei Servizi Sanitari Regionali</t>
  </si>
  <si>
    <t>Rimborso delle somme anticipate alle Regioni per il risanamento dei Servizi Sanitari Regionali</t>
  </si>
  <si>
    <t>MIPAAF - FONDI ROTATIVI SVILUPPO</t>
  </si>
  <si>
    <t>IST.CRE.SPOR.A.14 C.1 DL 23-20</t>
  </si>
  <si>
    <t>AGENZIA DELLE ENTRATE-DIREZ.CENTR.OPER. E-COMMERCE (PE)</t>
  </si>
  <si>
    <t>Proventi derivanti dalla messa all'asta delle quantità di quote di emissione di gas ad effetto serra, determinate con decisione della commissione europea, direttiva 2003/87/ce</t>
  </si>
  <si>
    <t>Somme corrispondenti all'incremento percentuale dell'aliquota di prodotto dovuto annualmente dal titolare unico o contitolare di ciascuna concessione per le produzioni di idrocarburi liquidi e gassosi ottenute in terraferma</t>
  </si>
  <si>
    <t>Versamento dell'imposta municipale propria di spettanza dei comuni da destinare al fondo di solidarietà comunale</t>
  </si>
  <si>
    <t>Versamenti da parte degli Enti Nazionali di Previdenza e Assistenza Sociale Pubblici, nell'ambito della propria autonomia organizzativa, delle somme derivanti da ulteriori interventi di razionalizzazione per la riduzione delle proprie spese</t>
  </si>
  <si>
    <t>Ordini di Pagare</t>
  </si>
  <si>
    <t>Ordini di Accreditamento</t>
  </si>
  <si>
    <t>Erario</t>
  </si>
  <si>
    <t>Tesoreria</t>
  </si>
  <si>
    <t>Esterno</t>
  </si>
  <si>
    <t>Spesa Secondaria del Funzionario Delegato</t>
  </si>
  <si>
    <t>INPS-TFR ART.1 C.755 L.296-06</t>
  </si>
  <si>
    <t>Altre entrate Categoria IX</t>
  </si>
  <si>
    <t>Versamenti relativi ai Comuni ed alle Province, effettuati in caso di incapienza - negli importi da erogare da parte del Bilancio dello Stato - delle somme da recuperare a carico degli stessi</t>
  </si>
  <si>
    <t>Somme prelevate dal C/C di Tesoreria infruttifero relativo al capitale dei BPF trasferiti, da destinare al rimborso del capitale</t>
  </si>
  <si>
    <t>CDP SPA-PATRIMONIO RILANCIO</t>
  </si>
  <si>
    <t>CATEGORIA XX - ACCENSIONE DI PRESTITI</t>
  </si>
  <si>
    <t>Ricavo netto dei mutui stipulati con la Banca Europea degli investimenti per finanziamento di progetti immediatamente eseguibili per interventi di rilevante interesse economico</t>
  </si>
  <si>
    <t>MEF-NGEU-SC-PNRR-PREST-L178-20</t>
  </si>
  <si>
    <t>dal 1 gennaio - al 30 settembre 2021</t>
  </si>
  <si>
    <t>al 30 settembre 2021</t>
  </si>
  <si>
    <t>al  30 settembre 2021</t>
  </si>
  <si>
    <t>Monete emesse al     30 settembre 2021</t>
  </si>
  <si>
    <t>Monete emesse al    30 settembre 2021</t>
  </si>
  <si>
    <t>MEF-DT DL 34-20 DEBITI SSN</t>
  </si>
  <si>
    <t>MEF-NGEU-SC-PNRR-FPERD-L178-20</t>
  </si>
  <si>
    <t>FONDO SVILUPPO E COESIONE</t>
  </si>
  <si>
    <t>Imposta sostitutiva dell'imposta sul reddito delle persone fisiche e delle relative addizionali, nonchè delle imposte di registro e di bollo sul 
contratto di locazione (cedolare secca)</t>
  </si>
  <si>
    <t>Somme prelevate dal conto corrente di tesoreria intestato al ministero dell'economia e delle finanze su cui affluiscono i contributi a fondo perduto erogati dall'unione europea per l'attuazione del dispositivo di ripresa e resilienza ai sensi dell'articolo 1, comma 1041, della legge n.178/2020</t>
  </si>
  <si>
    <t>Somme prelevate dal conto corrente di tesoreria intestato al ministero dell'economia e delle finanze su cui affluiscono i contributi a titolo di prestito erogati dall'unione europea per l'attuazione del dispositivo di ripresa e resilienza ai sensi dell'articolo 1, comma 1041, della legge n.178/2020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</si>
</sst>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 #,##0_-;_-* &quot;-&quot;_-;_-@_-"/>
    <numFmt numFmtId="43" formatCode="_-* #,##0.00_-;\-* #,##0.00_-;_-* &quot;-&quot;??_-;_-@_-"/>
    <numFmt numFmtId="164" formatCode="_-[$€-2]\ * #,##0.00_-;\-[$€-2]\ * #,##0.00_-;_-[$€-2]\ * &quot;-&quot;??_-"/>
    <numFmt numFmtId="165" formatCode="_(* #,##0.00_);_(* \(#,##0.00\);_(* &quot;-&quot;??_);_(@_)"/>
    <numFmt numFmtId="166" formatCode="#,##0.00%"/>
    <numFmt numFmtId="167" formatCode="#,##0.00;\-;\ "/>
    <numFmt numFmtId="168" formatCode="#,##0.00;\-;0"/>
    <numFmt numFmtId="169" formatCode="#,##0.00;\-#,##0.00;\ "/>
    <numFmt numFmtId="170" formatCode="#,##0.00_ ;\-#,##0.00\ "/>
  </numFmts>
  <fonts count="49">
    <font>
      <sz val="10"/>
      <name val="Arial"/>
      <family val="2"/>
    </font>
    <font>
      <sz val="11"/>
      <color theme="1"/>
      <name val="Calibri"/>
      <family val="2"/>
      <scheme val="minor"/>
    </font>
    <font>
      <sz val="11"/>
      <color theme="1"/>
      <name val="Calibri"/>
      <family val="2"/>
      <scheme val="minor"/>
    </font>
    <font>
      <sz val="10"/>
      <name val="Arial"/>
      <family val="2"/>
    </font>
    <font>
      <b/>
      <i/>
      <sz val="10"/>
      <name val="Arial"/>
      <family val="2"/>
    </font>
    <font>
      <sz val="8"/>
      <name val="Times New Roman"/>
      <family val="1"/>
    </font>
    <font>
      <sz val="10"/>
      <name val="Times New Roman"/>
      <family val="1"/>
    </font>
    <font>
      <sz val="8"/>
      <name val="Frutiger LT 45 Light"/>
      <family val="2"/>
    </font>
    <font>
      <b/>
      <sz val="8"/>
      <name val="Frutiger LT 45 Light"/>
      <family val="2"/>
    </font>
    <font>
      <b/>
      <sz val="8"/>
      <color rgb="FFFFFFFF"/>
      <name val="Frutiger LT 45 Light"/>
      <family val="2"/>
    </font>
    <font>
      <sz val="11"/>
      <name val="Frutiger LT 45 Light"/>
      <family val="2"/>
    </font>
    <font>
      <i/>
      <sz val="8"/>
      <name val="Frutiger LT 45 Light"/>
      <family val="2"/>
    </font>
    <font>
      <b/>
      <sz val="8"/>
      <color rgb="FF000000"/>
      <name val="'Frutiger LT Com 45 Light'"/>
    </font>
    <font>
      <sz val="8"/>
      <color rgb="FF000000"/>
      <name val="Frutiger LT 45 Light"/>
      <family val="2"/>
    </font>
    <font>
      <b/>
      <sz val="9"/>
      <name val="Frutiger LT 45 Light"/>
      <family val="2"/>
    </font>
    <font>
      <sz val="8"/>
      <name val="Arial"/>
      <family val="2"/>
    </font>
    <font>
      <sz val="10"/>
      <name val="Arial"/>
      <family val="2"/>
    </font>
    <font>
      <sz val="9"/>
      <name val="Frutiger LT 45 Light"/>
      <family val="2"/>
    </font>
    <font>
      <sz val="10"/>
      <color rgb="FF000000"/>
      <name val="Arial"/>
      <family val="2"/>
    </font>
    <font>
      <sz val="6"/>
      <color rgb="FF000000"/>
      <name val="Arial"/>
      <family val="2"/>
    </font>
    <font>
      <b/>
      <i/>
      <sz val="8"/>
      <color rgb="FF000000"/>
      <name val="'Frutiger LT Com 45 Light'"/>
    </font>
    <font>
      <b/>
      <sz val="8"/>
      <color rgb="FFFFFFFF"/>
      <name val="'Frutiger LT Com 45 Light'"/>
    </font>
    <font>
      <sz val="8"/>
      <color rgb="FF000000"/>
      <name val="'Frutiger LT Com 45 Light'"/>
    </font>
    <font>
      <sz val="10"/>
      <color rgb="FF000000"/>
      <name val="Arial"/>
      <family val="2"/>
    </font>
    <font>
      <b/>
      <i/>
      <sz val="14"/>
      <color rgb="FF000000"/>
      <name val="'Frutiger LT Com 45 Light'"/>
    </font>
    <font>
      <b/>
      <sz val="10"/>
      <color rgb="FF333333"/>
      <name val="'Frutiger LT Com 45 Light'"/>
    </font>
    <font>
      <sz val="6"/>
      <color rgb="FF000000"/>
      <name val="Arial"/>
      <family val="2"/>
    </font>
    <font>
      <sz val="9"/>
      <color rgb="FF333333"/>
      <name val="Arial"/>
      <family val="2"/>
    </font>
    <font>
      <sz val="8"/>
      <color rgb="FF333333"/>
      <name val="'Frutiger LT Com 45 Light'"/>
    </font>
    <font>
      <b/>
      <sz val="8"/>
      <color rgb="FF333333"/>
      <name val="'Frutiger LT Com 45 Light'"/>
    </font>
    <font>
      <b/>
      <sz val="9"/>
      <color rgb="FF000000"/>
      <name val="'Frutiger LT Com 45 Light'"/>
    </font>
    <font>
      <i/>
      <sz val="8"/>
      <color rgb="FF333333"/>
      <name val="'Frutiger LT Com 45 Light'"/>
    </font>
    <font>
      <sz val="9"/>
      <color rgb="FF333333"/>
      <name val="Arial"/>
      <family val="2"/>
    </font>
    <font>
      <b/>
      <i/>
      <sz val="8"/>
      <color rgb="FF333333"/>
      <name val="'Frutiger LT Com 45 Light'"/>
    </font>
    <font>
      <b/>
      <sz val="8"/>
      <color indexed="9"/>
      <name val="'Frutiger LT Com 45 Light'"/>
    </font>
    <font>
      <b/>
      <sz val="8"/>
      <color indexed="63"/>
      <name val="'Frutiger LT Com 45 Light'"/>
    </font>
    <font>
      <sz val="8"/>
      <color indexed="63"/>
      <name val="'Frutiger LT Com 45 Light'"/>
    </font>
    <font>
      <b/>
      <sz val="9"/>
      <color indexed="8"/>
      <name val="Frutiger LT 45 Light"/>
      <family val="2"/>
    </font>
    <font>
      <b/>
      <sz val="9"/>
      <color theme="1"/>
      <name val="Frutiger LT 45 Light"/>
      <family val="2"/>
    </font>
    <font>
      <b/>
      <sz val="8"/>
      <color indexed="8"/>
      <name val="'Frutiger LT Com 45 Light'"/>
    </font>
    <font>
      <sz val="8"/>
      <color indexed="8"/>
      <name val="'Frutiger LT Com 45 Light'"/>
    </font>
    <font>
      <sz val="10"/>
      <name val="Arial"/>
      <family val="2"/>
    </font>
    <font>
      <sz val="10"/>
      <color rgb="FF000000"/>
      <name val="Arial"/>
      <family val="2"/>
    </font>
    <font>
      <b/>
      <sz val="8"/>
      <color rgb="FF000000"/>
      <name val="Frutiger LT 45 Light"/>
      <family val="2"/>
    </font>
    <font>
      <sz val="9"/>
      <color rgb="FF000000"/>
      <name val="Frutiger LT 45 Light"/>
      <family val="2"/>
    </font>
    <font>
      <b/>
      <sz val="10"/>
      <name val="Arial"/>
      <family val="2"/>
    </font>
    <font>
      <b/>
      <sz val="8"/>
      <color rgb="FF000000"/>
      <name val="Arial"/>
    </font>
    <font>
      <sz val="8"/>
      <color rgb="FF333333"/>
      <name val="Arial"/>
    </font>
    <font>
      <b/>
      <sz val="8"/>
      <color rgb="FF333333"/>
      <name val="Arial"/>
    </font>
  </fonts>
  <fills count="16">
    <fill>
      <patternFill patternType="none"/>
    </fill>
    <fill>
      <patternFill patternType="gray125"/>
    </fill>
    <fill>
      <patternFill patternType="solid">
        <fgColor rgb="FFDBE5F1"/>
        <bgColor rgb="FFFFFFFF"/>
      </patternFill>
    </fill>
    <fill>
      <patternFill patternType="solid">
        <fgColor rgb="FF0B64A0"/>
        <bgColor indexed="64"/>
      </patternFill>
    </fill>
    <fill>
      <patternFill patternType="solid">
        <fgColor rgb="FFDBE5F1"/>
        <bgColor indexed="64"/>
      </patternFill>
    </fill>
    <fill>
      <patternFill patternType="solid">
        <fgColor indexed="9"/>
        <bgColor indexed="64"/>
      </patternFill>
    </fill>
    <fill>
      <patternFill patternType="solid">
        <fgColor rgb="FFD8D8D8"/>
        <bgColor indexed="64"/>
      </patternFill>
    </fill>
    <fill>
      <patternFill patternType="solid">
        <fgColor rgb="FFFFFFFF"/>
        <bgColor rgb="FFFFFFFF"/>
      </patternFill>
    </fill>
    <fill>
      <patternFill patternType="solid">
        <fgColor rgb="FF0B64A0"/>
        <bgColor rgb="FFFFFFFF"/>
      </patternFill>
    </fill>
    <fill>
      <patternFill patternType="solid">
        <fgColor rgb="FFD8D8D8"/>
        <bgColor rgb="FFFFFFFF"/>
      </patternFill>
    </fill>
    <fill>
      <patternFill patternType="solid">
        <fgColor rgb="FFFCFDFD"/>
        <bgColor rgb="FFFFFFFF"/>
      </patternFill>
    </fill>
    <fill>
      <patternFill patternType="solid">
        <fgColor indexed="9"/>
        <bgColor indexed="9"/>
      </patternFill>
    </fill>
    <fill>
      <patternFill patternType="solid">
        <fgColor theme="0"/>
        <bgColor indexed="9"/>
      </patternFill>
    </fill>
    <fill>
      <patternFill patternType="solid">
        <fgColor rgb="FF0B64A0"/>
        <bgColor indexed="9"/>
      </patternFill>
    </fill>
    <fill>
      <patternFill patternType="solid">
        <fgColor rgb="FFDBE5F1"/>
        <bgColor indexed="9"/>
      </patternFill>
    </fill>
    <fill>
      <patternFill patternType="solid">
        <fgColor rgb="FFD8D8D8"/>
        <bgColor indexed="9"/>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rgb="FF000000"/>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indexed="8"/>
      </left>
      <right/>
      <top/>
      <bottom/>
      <diagonal/>
    </border>
    <border>
      <left/>
      <right style="thin">
        <color indexed="8"/>
      </right>
      <top/>
      <bottom/>
      <diagonal/>
    </border>
    <border>
      <left style="thin">
        <color indexed="8"/>
      </left>
      <right/>
      <top/>
      <bottom style="thin">
        <color indexed="64"/>
      </bottom>
      <diagonal/>
    </border>
    <border>
      <left/>
      <right style="thin">
        <color indexed="8"/>
      </right>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thin">
        <color rgb="FFEBEBEB"/>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s>
  <cellStyleXfs count="28">
    <xf numFmtId="0" fontId="0" fillId="0" borderId="0"/>
    <xf numFmtId="43" fontId="3" fillId="0" borderId="0" applyFont="0" applyFill="0" applyBorder="0" applyAlignment="0" applyProtection="0"/>
    <xf numFmtId="164" fontId="3"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5" fillId="0" borderId="0"/>
    <xf numFmtId="43" fontId="2" fillId="0" borderId="0" applyFont="0" applyFill="0" applyBorder="0" applyAlignment="0" applyProtection="0"/>
    <xf numFmtId="0" fontId="2" fillId="0" borderId="0"/>
    <xf numFmtId="43" fontId="1" fillId="0" borderId="0" applyFont="0" applyFill="0" applyBorder="0" applyAlignment="0" applyProtection="0"/>
    <xf numFmtId="0" fontId="16" fillId="0" borderId="0"/>
    <xf numFmtId="0" fontId="18" fillId="0" borderId="0"/>
    <xf numFmtId="0" fontId="23" fillId="0" borderId="0"/>
    <xf numFmtId="0" fontId="41" fillId="0" borderId="0"/>
    <xf numFmtId="0" fontId="42" fillId="0" borderId="0"/>
  </cellStyleXfs>
  <cellXfs count="238">
    <xf numFmtId="0" fontId="0" fillId="0" borderId="0" xfId="0"/>
    <xf numFmtId="43" fontId="0" fillId="0" borderId="0" xfId="1" applyFont="1"/>
    <xf numFmtId="0" fontId="10" fillId="0" borderId="0" xfId="0" applyFont="1"/>
    <xf numFmtId="43" fontId="12" fillId="2" borderId="6" xfId="20" applyFont="1" applyFill="1" applyBorder="1" applyAlignment="1">
      <alignment horizontal="left" vertical="center" wrapText="1" indent="1"/>
    </xf>
    <xf numFmtId="0" fontId="7" fillId="0" borderId="0" xfId="0" applyFont="1"/>
    <xf numFmtId="4" fontId="7" fillId="0" borderId="0" xfId="0" applyNumberFormat="1" applyFont="1" applyBorder="1" applyAlignment="1">
      <alignment horizontal="right" vertical="center" wrapText="1"/>
    </xf>
    <xf numFmtId="0" fontId="15" fillId="0" borderId="0" xfId="0" applyFont="1"/>
    <xf numFmtId="4" fontId="13" fillId="0" borderId="0" xfId="0" applyNumberFormat="1" applyFont="1" applyFill="1" applyBorder="1" applyAlignment="1">
      <alignment horizontal="right" vertical="center" indent="1"/>
    </xf>
    <xf numFmtId="4" fontId="13" fillId="0" borderId="5" xfId="0" applyNumberFormat="1" applyFont="1" applyFill="1" applyBorder="1" applyAlignment="1">
      <alignment horizontal="right" vertical="center" indent="1"/>
    </xf>
    <xf numFmtId="0" fontId="13" fillId="0" borderId="4" xfId="0" applyFont="1" applyFill="1" applyBorder="1" applyAlignment="1">
      <alignment horizontal="left" vertical="center" indent="1"/>
    </xf>
    <xf numFmtId="4" fontId="7" fillId="0" borderId="0" xfId="0" applyNumberFormat="1" applyFont="1" applyBorder="1" applyAlignment="1">
      <alignment horizontal="right" vertical="center"/>
    </xf>
    <xf numFmtId="0" fontId="7" fillId="0" borderId="0" xfId="0" applyFont="1" applyAlignment="1">
      <alignment horizontal="center" vertical="center" wrapText="1"/>
    </xf>
    <xf numFmtId="0" fontId="7" fillId="0" borderId="4" xfId="0" applyFont="1" applyBorder="1" applyAlignment="1">
      <alignment horizontal="left" vertical="center" indent="1"/>
    </xf>
    <xf numFmtId="4" fontId="7" fillId="0" borderId="0" xfId="0" applyNumberFormat="1" applyFont="1" applyBorder="1" applyAlignment="1">
      <alignment horizontal="right" vertical="center" indent="1"/>
    </xf>
    <xf numFmtId="4" fontId="7" fillId="0" borderId="5" xfId="0" applyNumberFormat="1" applyFont="1" applyBorder="1" applyAlignment="1">
      <alignment horizontal="right" vertical="center" indent="1"/>
    </xf>
    <xf numFmtId="0" fontId="8" fillId="0" borderId="0" xfId="0" applyFont="1"/>
    <xf numFmtId="43" fontId="12" fillId="2" borderId="1" xfId="20" applyFont="1" applyFill="1" applyBorder="1" applyAlignment="1">
      <alignment horizontal="left" vertical="center" wrapText="1" indent="1"/>
    </xf>
    <xf numFmtId="43" fontId="12" fillId="2" borderId="2" xfId="20" applyFont="1" applyFill="1" applyBorder="1" applyAlignment="1">
      <alignment horizontal="right" vertical="center" indent="1"/>
    </xf>
    <xf numFmtId="43" fontId="12" fillId="2" borderId="3" xfId="20" applyFont="1" applyFill="1" applyBorder="1" applyAlignment="1">
      <alignment horizontal="right" vertical="center" indent="1"/>
    </xf>
    <xf numFmtId="0" fontId="7" fillId="0" borderId="4" xfId="0" applyFont="1" applyBorder="1" applyAlignment="1">
      <alignment vertical="center"/>
    </xf>
    <xf numFmtId="4" fontId="7" fillId="0" borderId="5" xfId="0" applyNumberFormat="1" applyFont="1" applyBorder="1" applyAlignment="1">
      <alignment horizontal="right" vertical="center"/>
    </xf>
    <xf numFmtId="2" fontId="7" fillId="0" borderId="4" xfId="0" applyNumberFormat="1" applyFont="1" applyBorder="1" applyAlignment="1">
      <alignment horizontal="left" vertical="center" indent="1"/>
    </xf>
    <xf numFmtId="43" fontId="12" fillId="2" borderId="3" xfId="20" applyFont="1" applyFill="1" applyBorder="1" applyAlignment="1">
      <alignment vertical="center"/>
    </xf>
    <xf numFmtId="0" fontId="9" fillId="3" borderId="9"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0" xfId="0" applyFont="1" applyFill="1" applyBorder="1" applyAlignment="1">
      <alignment horizontal="center" vertical="center" wrapText="1"/>
    </xf>
    <xf numFmtId="0" fontId="9" fillId="3" borderId="5" xfId="0" applyFont="1" applyFill="1" applyBorder="1" applyAlignment="1">
      <alignment horizontal="center" vertical="center"/>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8" fillId="0" borderId="7" xfId="0" applyFont="1" applyBorder="1" applyAlignment="1">
      <alignment horizontal="left" vertical="center" wrapText="1"/>
    </xf>
    <xf numFmtId="0" fontId="6" fillId="0" borderId="8" xfId="0" applyFont="1" applyBorder="1" applyAlignment="1">
      <alignment horizontal="right" vertical="center" wrapText="1" indent="1"/>
    </xf>
    <xf numFmtId="0" fontId="7" fillId="0" borderId="8" xfId="0" applyFont="1" applyBorder="1" applyAlignment="1">
      <alignment horizontal="right" vertical="center" wrapText="1" indent="1"/>
    </xf>
    <xf numFmtId="0" fontId="6" fillId="0" borderId="9" xfId="0" applyFont="1" applyBorder="1" applyAlignment="1">
      <alignment horizontal="right" vertical="center" wrapText="1" indent="1"/>
    </xf>
    <xf numFmtId="0" fontId="7" fillId="0" borderId="4" xfId="0" applyFont="1" applyBorder="1" applyAlignment="1">
      <alignment horizontal="left" vertical="center" wrapText="1"/>
    </xf>
    <xf numFmtId="4" fontId="7" fillId="0" borderId="0" xfId="0" applyNumberFormat="1" applyFont="1" applyBorder="1" applyAlignment="1">
      <alignment horizontal="right" vertical="center" wrapText="1" indent="1"/>
    </xf>
    <xf numFmtId="4" fontId="7" fillId="0" borderId="5" xfId="0" applyNumberFormat="1" applyFont="1" applyBorder="1" applyAlignment="1">
      <alignment horizontal="right" vertical="center" wrapText="1" indent="1"/>
    </xf>
    <xf numFmtId="0" fontId="8" fillId="0" borderId="4" xfId="0" applyFont="1" applyBorder="1" applyAlignment="1">
      <alignment horizontal="left" vertical="center" wrapText="1"/>
    </xf>
    <xf numFmtId="0" fontId="6" fillId="0" borderId="0" xfId="0" applyFont="1" applyBorder="1" applyAlignment="1">
      <alignment horizontal="right" vertical="center" wrapText="1" indent="1"/>
    </xf>
    <xf numFmtId="0" fontId="7" fillId="0" borderId="0" xfId="0" applyFont="1" applyBorder="1" applyAlignment="1">
      <alignment horizontal="right" vertical="center" wrapText="1" indent="1"/>
    </xf>
    <xf numFmtId="0" fontId="7" fillId="0" borderId="5" xfId="0" applyFont="1" applyBorder="1" applyAlignment="1">
      <alignment horizontal="right" vertical="center" wrapText="1" indent="1"/>
    </xf>
    <xf numFmtId="0" fontId="8" fillId="4" borderId="10" xfId="0" applyFont="1" applyFill="1" applyBorder="1" applyAlignment="1">
      <alignment horizontal="left" vertical="center" wrapText="1"/>
    </xf>
    <xf numFmtId="4" fontId="8" fillId="4" borderId="11" xfId="0" applyNumberFormat="1" applyFont="1" applyFill="1" applyBorder="1" applyAlignment="1">
      <alignment horizontal="right" vertical="center" wrapText="1" indent="1"/>
    </xf>
    <xf numFmtId="4" fontId="8" fillId="4" borderId="12" xfId="0" applyNumberFormat="1" applyFont="1" applyFill="1" applyBorder="1" applyAlignment="1">
      <alignment horizontal="right" vertical="center" wrapText="1" indent="1"/>
    </xf>
    <xf numFmtId="0" fontId="9" fillId="3" borderId="2" xfId="0" applyFont="1" applyFill="1" applyBorder="1" applyAlignment="1">
      <alignment horizontal="center" vertical="center" wrapText="1"/>
    </xf>
    <xf numFmtId="0" fontId="6" fillId="0" borderId="5" xfId="0" applyFont="1" applyBorder="1" applyAlignment="1">
      <alignment horizontal="right" vertical="center" wrapText="1" indent="1"/>
    </xf>
    <xf numFmtId="0" fontId="11" fillId="0" borderId="4" xfId="0" applyFont="1" applyBorder="1" applyAlignment="1">
      <alignment horizontal="left" vertical="center" wrapText="1"/>
    </xf>
    <xf numFmtId="0" fontId="11" fillId="0" borderId="0" xfId="0" applyFont="1" applyBorder="1" applyAlignment="1">
      <alignment horizontal="right" vertical="center" wrapText="1" indent="1"/>
    </xf>
    <xf numFmtId="0" fontId="11" fillId="0" borderId="5" xfId="0" applyFont="1" applyBorder="1" applyAlignment="1">
      <alignment horizontal="right" vertical="center" wrapText="1" indent="1"/>
    </xf>
    <xf numFmtId="0" fontId="11" fillId="0" borderId="4" xfId="0" applyFont="1" applyBorder="1" applyAlignment="1">
      <alignment horizontal="left" vertical="center" wrapText="1" indent="1"/>
    </xf>
    <xf numFmtId="4" fontId="11" fillId="0" borderId="0" xfId="0" applyNumberFormat="1" applyFont="1" applyBorder="1" applyAlignment="1">
      <alignment horizontal="right" vertical="center" wrapText="1" indent="1"/>
    </xf>
    <xf numFmtId="4" fontId="11" fillId="0" borderId="5" xfId="0" applyNumberFormat="1" applyFont="1" applyBorder="1" applyAlignment="1">
      <alignment horizontal="right" vertical="center" wrapText="1" indent="1"/>
    </xf>
    <xf numFmtId="43" fontId="11" fillId="0" borderId="0" xfId="1" applyFont="1" applyBorder="1" applyAlignment="1">
      <alignment horizontal="right" vertical="center" wrapText="1" indent="1"/>
    </xf>
    <xf numFmtId="0" fontId="7" fillId="0" borderId="4" xfId="0" applyFont="1" applyBorder="1" applyAlignment="1">
      <alignment horizontal="left" vertical="center" wrapText="1" indent="1"/>
    </xf>
    <xf numFmtId="0" fontId="8" fillId="0" borderId="4" xfId="0" applyFont="1" applyBorder="1" applyAlignment="1">
      <alignment horizontal="left" vertical="center" wrapText="1" indent="1"/>
    </xf>
    <xf numFmtId="0" fontId="11" fillId="0" borderId="7" xfId="0" applyFont="1" applyBorder="1" applyAlignment="1">
      <alignment horizontal="left" vertical="center" wrapText="1" indent="1"/>
    </xf>
    <xf numFmtId="0" fontId="0" fillId="0" borderId="8" xfId="0" applyBorder="1"/>
    <xf numFmtId="0" fontId="0" fillId="0" borderId="9" xfId="0" applyBorder="1"/>
    <xf numFmtId="0" fontId="7" fillId="0" borderId="10" xfId="0" applyFont="1" applyBorder="1" applyAlignment="1">
      <alignment horizontal="left" vertical="center" wrapText="1" indent="1"/>
    </xf>
    <xf numFmtId="4" fontId="7" fillId="0" borderId="11" xfId="0" applyNumberFormat="1" applyFont="1" applyBorder="1" applyAlignment="1">
      <alignment horizontal="right" vertical="center" wrapText="1" indent="1"/>
    </xf>
    <xf numFmtId="4" fontId="7" fillId="0" borderId="12" xfId="0" applyNumberFormat="1" applyFont="1" applyBorder="1" applyAlignment="1">
      <alignment horizontal="right" vertical="center" wrapText="1" indent="1"/>
    </xf>
    <xf numFmtId="0" fontId="8" fillId="4" borderId="1" xfId="0" applyFont="1" applyFill="1" applyBorder="1" applyAlignment="1">
      <alignment horizontal="left" vertical="center" wrapText="1" indent="1"/>
    </xf>
    <xf numFmtId="4" fontId="8" fillId="4" borderId="2" xfId="0" applyNumberFormat="1" applyFont="1" applyFill="1" applyBorder="1" applyAlignment="1">
      <alignment horizontal="right" vertical="center" wrapText="1" indent="1"/>
    </xf>
    <xf numFmtId="4" fontId="8" fillId="4" borderId="3" xfId="0" applyNumberFormat="1" applyFont="1" applyFill="1" applyBorder="1" applyAlignment="1">
      <alignment horizontal="right" vertical="center" wrapText="1" indent="1"/>
    </xf>
    <xf numFmtId="0" fontId="11" fillId="0" borderId="10" xfId="0" applyFont="1" applyBorder="1" applyAlignment="1">
      <alignment horizontal="left" vertical="center" wrapText="1" indent="1"/>
    </xf>
    <xf numFmtId="4" fontId="11" fillId="0" borderId="11" xfId="0" applyNumberFormat="1" applyFont="1" applyBorder="1" applyAlignment="1">
      <alignment horizontal="right" vertical="center" wrapText="1" indent="1"/>
    </xf>
    <xf numFmtId="4" fontId="17" fillId="5" borderId="0" xfId="0" applyNumberFormat="1" applyFont="1" applyFill="1" applyBorder="1" applyAlignment="1">
      <alignment horizontal="right"/>
    </xf>
    <xf numFmtId="0" fontId="0" fillId="0" borderId="0" xfId="0" applyBorder="1"/>
    <xf numFmtId="4" fontId="0" fillId="0" borderId="0" xfId="0" applyNumberFormat="1"/>
    <xf numFmtId="0" fontId="8" fillId="6" borderId="1" xfId="0" applyFont="1" applyFill="1" applyBorder="1" applyAlignment="1">
      <alignment horizontal="left" vertical="center" wrapText="1" indent="1"/>
    </xf>
    <xf numFmtId="4" fontId="8" fillId="6" borderId="2" xfId="0" applyNumberFormat="1" applyFont="1" applyFill="1" applyBorder="1" applyAlignment="1">
      <alignment horizontal="right" vertical="center" wrapText="1" indent="1"/>
    </xf>
    <xf numFmtId="4" fontId="8" fillId="6" borderId="3" xfId="0" applyNumberFormat="1" applyFont="1" applyFill="1" applyBorder="1" applyAlignment="1">
      <alignment horizontal="right" vertical="center" wrapText="1" indent="1"/>
    </xf>
    <xf numFmtId="0" fontId="8" fillId="6" borderId="10" xfId="0" applyFont="1" applyFill="1" applyBorder="1" applyAlignment="1">
      <alignment horizontal="left" vertical="center" wrapText="1" indent="1"/>
    </xf>
    <xf numFmtId="4" fontId="8" fillId="6" borderId="11" xfId="0" applyNumberFormat="1" applyFont="1" applyFill="1" applyBorder="1" applyAlignment="1">
      <alignment horizontal="right" vertical="center" wrapText="1" indent="1"/>
    </xf>
    <xf numFmtId="4" fontId="8" fillId="6" borderId="12" xfId="0" applyNumberFormat="1" applyFont="1" applyFill="1" applyBorder="1" applyAlignment="1">
      <alignment horizontal="right" vertical="center" wrapText="1" indent="1"/>
    </xf>
    <xf numFmtId="0" fontId="8" fillId="6" borderId="1" xfId="0" applyFont="1" applyFill="1" applyBorder="1" applyAlignment="1">
      <alignment horizontal="left" vertical="center" wrapText="1"/>
    </xf>
    <xf numFmtId="4" fontId="11" fillId="0" borderId="12" xfId="0" applyNumberFormat="1" applyFont="1" applyBorder="1" applyAlignment="1">
      <alignment horizontal="right" vertical="center" wrapText="1" indent="1"/>
    </xf>
    <xf numFmtId="0" fontId="19" fillId="7" borderId="0" xfId="24" applyFont="1" applyFill="1" applyAlignment="1">
      <alignment horizontal="left"/>
    </xf>
    <xf numFmtId="0" fontId="18" fillId="0" borderId="0" xfId="24"/>
    <xf numFmtId="0" fontId="19" fillId="7" borderId="0" xfId="25" applyFont="1" applyFill="1" applyAlignment="1">
      <alignment horizontal="left"/>
    </xf>
    <xf numFmtId="0" fontId="23" fillId="0" borderId="0" xfId="25"/>
    <xf numFmtId="0" fontId="26" fillId="7" borderId="0" xfId="0" applyFont="1" applyFill="1" applyAlignment="1">
      <alignment horizontal="left"/>
    </xf>
    <xf numFmtId="49" fontId="22" fillId="7" borderId="17" xfId="0" applyNumberFormat="1" applyFont="1" applyFill="1" applyBorder="1" applyAlignment="1">
      <alignment horizontal="left" vertical="center"/>
    </xf>
    <xf numFmtId="167" fontId="22" fillId="7" borderId="0" xfId="0" applyNumberFormat="1" applyFont="1" applyFill="1" applyAlignment="1">
      <alignment horizontal="right" vertical="center"/>
    </xf>
    <xf numFmtId="167" fontId="12" fillId="7" borderId="18" xfId="0" applyNumberFormat="1" applyFont="1" applyFill="1" applyBorder="1" applyAlignment="1">
      <alignment horizontal="right" vertical="center"/>
    </xf>
    <xf numFmtId="49" fontId="12" fillId="2" borderId="13" xfId="0" applyNumberFormat="1" applyFont="1" applyFill="1" applyBorder="1" applyAlignment="1">
      <alignment horizontal="left" vertical="center"/>
    </xf>
    <xf numFmtId="167" fontId="12" fillId="2" borderId="19" xfId="0" applyNumberFormat="1" applyFont="1" applyFill="1" applyBorder="1" applyAlignment="1">
      <alignment horizontal="right" vertical="center"/>
    </xf>
    <xf numFmtId="167" fontId="12" fillId="2" borderId="20" xfId="0" applyNumberFormat="1" applyFont="1" applyFill="1" applyBorder="1" applyAlignment="1">
      <alignment horizontal="right" vertical="center"/>
    </xf>
    <xf numFmtId="0" fontId="27" fillId="7" borderId="0" xfId="24" applyFont="1" applyFill="1" applyAlignment="1">
      <alignment horizontal="left"/>
    </xf>
    <xf numFmtId="49" fontId="30" fillId="7" borderId="0" xfId="24" applyNumberFormat="1" applyFont="1" applyFill="1" applyAlignment="1">
      <alignment horizontal="center" vertical="center"/>
    </xf>
    <xf numFmtId="0" fontId="32" fillId="7" borderId="0" xfId="25" applyFont="1" applyFill="1" applyAlignment="1">
      <alignment horizontal="left"/>
    </xf>
    <xf numFmtId="0" fontId="14" fillId="0" borderId="0" xfId="0" applyFont="1" applyAlignment="1">
      <alignment horizontal="left" vertical="center"/>
    </xf>
    <xf numFmtId="0" fontId="3" fillId="0" borderId="0" xfId="17"/>
    <xf numFmtId="0" fontId="14" fillId="0" borderId="0" xfId="0" applyFont="1" applyFill="1" applyBorder="1" applyAlignment="1">
      <alignment horizontal="left" vertical="center"/>
    </xf>
    <xf numFmtId="0" fontId="37" fillId="11" borderId="0" xfId="0" applyFont="1" applyFill="1" applyAlignment="1">
      <alignment horizontal="left" vertical="center"/>
    </xf>
    <xf numFmtId="0" fontId="14" fillId="0" borderId="0" xfId="0" applyFont="1" applyAlignment="1">
      <alignment horizontal="right" vertical="center"/>
    </xf>
    <xf numFmtId="0" fontId="32" fillId="7" borderId="0" xfId="0" applyFont="1" applyFill="1" applyAlignment="1">
      <alignment horizontal="left"/>
    </xf>
    <xf numFmtId="0" fontId="38" fillId="0" borderId="0" xfId="21" applyFont="1" applyAlignment="1">
      <alignment vertical="center"/>
    </xf>
    <xf numFmtId="0" fontId="38" fillId="0" borderId="0" xfId="21" applyFont="1" applyAlignment="1">
      <alignment horizontal="right" vertical="center"/>
    </xf>
    <xf numFmtId="0" fontId="32" fillId="7" borderId="0" xfId="24" applyFont="1" applyFill="1" applyAlignment="1">
      <alignment horizontal="left"/>
    </xf>
    <xf numFmtId="49" fontId="31" fillId="7" borderId="0" xfId="24" applyNumberFormat="1" applyFont="1" applyFill="1" applyAlignment="1">
      <alignment horizontal="right" vertical="center"/>
    </xf>
    <xf numFmtId="0" fontId="14" fillId="0" borderId="0" xfId="0" applyFont="1" applyAlignment="1">
      <alignment horizontal="left" vertical="top"/>
    </xf>
    <xf numFmtId="49" fontId="31" fillId="7" borderId="0" xfId="24" applyNumberFormat="1" applyFont="1" applyFill="1" applyAlignment="1">
      <alignment horizontal="right" vertical="top"/>
    </xf>
    <xf numFmtId="0" fontId="15" fillId="0" borderId="0" xfId="17" applyFont="1"/>
    <xf numFmtId="0" fontId="14" fillId="0" borderId="0" xfId="17" applyFont="1" applyAlignment="1">
      <alignment vertical="center"/>
    </xf>
    <xf numFmtId="0" fontId="14" fillId="0" borderId="0" xfId="0" applyFont="1" applyAlignment="1">
      <alignment vertical="center"/>
    </xf>
    <xf numFmtId="0" fontId="7" fillId="0" borderId="0" xfId="17" applyFont="1"/>
    <xf numFmtId="39" fontId="35" fillId="14" borderId="2" xfId="0" applyNumberFormat="1" applyFont="1" applyFill="1" applyBorder="1" applyAlignment="1">
      <alignment horizontal="right" vertical="center"/>
    </xf>
    <xf numFmtId="39" fontId="35" fillId="15" borderId="2" xfId="0" applyNumberFormat="1" applyFont="1" applyFill="1" applyBorder="1" applyAlignment="1">
      <alignment horizontal="right" vertical="center"/>
    </xf>
    <xf numFmtId="39" fontId="36" fillId="11" borderId="11" xfId="0" applyNumberFormat="1" applyFont="1" applyFill="1" applyBorder="1" applyAlignment="1">
      <alignment horizontal="right" vertical="center"/>
    </xf>
    <xf numFmtId="49" fontId="28" fillId="7" borderId="17" xfId="0" applyNumberFormat="1" applyFont="1" applyFill="1" applyBorder="1" applyAlignment="1">
      <alignment horizontal="left" vertical="center" wrapText="1"/>
    </xf>
    <xf numFmtId="39" fontId="28" fillId="10" borderId="0" xfId="0" applyNumberFormat="1" applyFont="1" applyFill="1" applyAlignment="1">
      <alignment horizontal="right" vertical="center"/>
    </xf>
    <xf numFmtId="39" fontId="28" fillId="10" borderId="18" xfId="0" applyNumberFormat="1" applyFont="1" applyFill="1" applyBorder="1" applyAlignment="1">
      <alignment horizontal="right" vertical="center"/>
    </xf>
    <xf numFmtId="49" fontId="28" fillId="7" borderId="26" xfId="0" applyNumberFormat="1" applyFont="1" applyFill="1" applyBorder="1" applyAlignment="1">
      <alignment horizontal="left" vertical="center" wrapText="1"/>
    </xf>
    <xf numFmtId="49" fontId="39" fillId="15" borderId="28" xfId="0" applyNumberFormat="1" applyFont="1" applyFill="1" applyBorder="1" applyAlignment="1">
      <alignment horizontal="left" vertical="center" wrapText="1"/>
    </xf>
    <xf numFmtId="39" fontId="35" fillId="15" borderId="29" xfId="0" applyNumberFormat="1" applyFont="1" applyFill="1" applyBorder="1" applyAlignment="1">
      <alignment horizontal="right" vertical="center"/>
    </xf>
    <xf numFmtId="49" fontId="40" fillId="11" borderId="22" xfId="0" applyNumberFormat="1" applyFont="1" applyFill="1" applyBorder="1" applyAlignment="1">
      <alignment horizontal="left" vertical="center" wrapText="1"/>
    </xf>
    <xf numFmtId="39" fontId="36" fillId="11" borderId="0" xfId="0" applyNumberFormat="1" applyFont="1" applyFill="1" applyAlignment="1">
      <alignment horizontal="right" vertical="center"/>
    </xf>
    <xf numFmtId="39" fontId="36" fillId="11" borderId="23" xfId="0" applyNumberFormat="1" applyFont="1" applyFill="1" applyBorder="1" applyAlignment="1">
      <alignment horizontal="right" vertical="center"/>
    </xf>
    <xf numFmtId="49" fontId="40" fillId="11" borderId="24" xfId="0" applyNumberFormat="1" applyFont="1" applyFill="1" applyBorder="1" applyAlignment="1">
      <alignment horizontal="left" vertical="center" wrapText="1"/>
    </xf>
    <xf numFmtId="39" fontId="36" fillId="11" borderId="25" xfId="0" applyNumberFormat="1" applyFont="1" applyFill="1" applyBorder="1" applyAlignment="1">
      <alignment horizontal="right" vertical="center"/>
    </xf>
    <xf numFmtId="39" fontId="29" fillId="2" borderId="2" xfId="0" applyNumberFormat="1" applyFont="1" applyFill="1" applyBorder="1" applyAlignment="1">
      <alignment horizontal="right" vertical="center"/>
    </xf>
    <xf numFmtId="39" fontId="29" fillId="2" borderId="31" xfId="0" applyNumberFormat="1" applyFont="1" applyFill="1" applyBorder="1" applyAlignment="1">
      <alignment horizontal="right" vertical="center"/>
    </xf>
    <xf numFmtId="49" fontId="33" fillId="7" borderId="0" xfId="24" applyNumberFormat="1" applyFont="1" applyFill="1" applyBorder="1" applyAlignment="1">
      <alignment vertical="top"/>
    </xf>
    <xf numFmtId="43" fontId="0" fillId="0" borderId="0" xfId="0" applyNumberFormat="1"/>
    <xf numFmtId="0" fontId="3" fillId="0" borderId="0" xfId="17" applyAlignment="1">
      <alignment horizontal="right"/>
    </xf>
    <xf numFmtId="4" fontId="8" fillId="0" borderId="5" xfId="0" applyNumberFormat="1" applyFont="1" applyBorder="1" applyAlignment="1">
      <alignment horizontal="right" vertical="center" wrapText="1" indent="1"/>
    </xf>
    <xf numFmtId="0" fontId="8" fillId="4" borderId="1" xfId="0" applyFont="1" applyFill="1" applyBorder="1" applyAlignment="1">
      <alignment horizontal="left" vertical="center" wrapText="1"/>
    </xf>
    <xf numFmtId="43" fontId="11" fillId="0" borderId="5" xfId="1" applyFont="1" applyBorder="1" applyAlignment="1">
      <alignment horizontal="right" vertical="center" wrapText="1" indent="1"/>
    </xf>
    <xf numFmtId="49" fontId="29" fillId="9" borderId="30" xfId="0" applyNumberFormat="1" applyFont="1" applyFill="1" applyBorder="1" applyAlignment="1">
      <alignment horizontal="left" vertical="center" wrapText="1"/>
    </xf>
    <xf numFmtId="39" fontId="29" fillId="9" borderId="2" xfId="0" applyNumberFormat="1" applyFont="1" applyFill="1" applyBorder="1" applyAlignment="1">
      <alignment horizontal="right" vertical="center"/>
    </xf>
    <xf numFmtId="39" fontId="29" fillId="9" borderId="31" xfId="0" applyNumberFormat="1" applyFont="1" applyFill="1" applyBorder="1" applyAlignment="1">
      <alignment horizontal="right" vertical="center"/>
    </xf>
    <xf numFmtId="49" fontId="22" fillId="7" borderId="17" xfId="0" applyNumberFormat="1" applyFont="1" applyFill="1" applyBorder="1" applyAlignment="1">
      <alignment horizontal="left" vertical="center" wrapText="1"/>
    </xf>
    <xf numFmtId="168" fontId="12" fillId="7" borderId="18" xfId="0" applyNumberFormat="1" applyFont="1" applyFill="1" applyBorder="1" applyAlignment="1">
      <alignment horizontal="right" vertical="center"/>
    </xf>
    <xf numFmtId="167" fontId="12" fillId="9" borderId="19" xfId="0" applyNumberFormat="1" applyFont="1" applyFill="1" applyBorder="1" applyAlignment="1">
      <alignment horizontal="right" vertical="center"/>
    </xf>
    <xf numFmtId="167" fontId="12" fillId="9" borderId="20" xfId="0" applyNumberFormat="1" applyFont="1" applyFill="1" applyBorder="1" applyAlignment="1">
      <alignment horizontal="right" vertical="center"/>
    </xf>
    <xf numFmtId="167" fontId="22" fillId="7" borderId="18" xfId="0" applyNumberFormat="1" applyFont="1" applyFill="1" applyBorder="1" applyAlignment="1">
      <alignment horizontal="right" vertical="center"/>
    </xf>
    <xf numFmtId="167" fontId="12" fillId="7" borderId="0" xfId="0" applyNumberFormat="1" applyFont="1" applyFill="1" applyAlignment="1">
      <alignment horizontal="right" vertical="center"/>
    </xf>
    <xf numFmtId="167" fontId="28" fillId="7" borderId="0" xfId="0" applyNumberFormat="1" applyFont="1" applyFill="1" applyAlignment="1">
      <alignment horizontal="right" vertical="center"/>
    </xf>
    <xf numFmtId="167" fontId="28" fillId="7" borderId="18" xfId="0" applyNumberFormat="1" applyFont="1" applyFill="1" applyBorder="1" applyAlignment="1">
      <alignment horizontal="right" vertical="center"/>
    </xf>
    <xf numFmtId="49" fontId="21" fillId="8" borderId="15" xfId="0" applyNumberFormat="1" applyFont="1" applyFill="1" applyBorder="1" applyAlignment="1">
      <alignment horizontal="center" vertical="center"/>
    </xf>
    <xf numFmtId="49" fontId="21" fillId="8" borderId="16" xfId="0" applyNumberFormat="1" applyFont="1" applyFill="1" applyBorder="1" applyAlignment="1">
      <alignment horizontal="center" vertical="center"/>
    </xf>
    <xf numFmtId="49" fontId="21" fillId="8" borderId="19" xfId="0" applyNumberFormat="1" applyFont="1" applyFill="1" applyBorder="1" applyAlignment="1">
      <alignment horizontal="center" vertical="center"/>
    </xf>
    <xf numFmtId="49" fontId="21" fillId="8" borderId="20" xfId="0" applyNumberFormat="1" applyFont="1" applyFill="1" applyBorder="1" applyAlignment="1">
      <alignment horizontal="center" vertical="center"/>
    </xf>
    <xf numFmtId="49" fontId="35" fillId="14" borderId="28" xfId="0" applyNumberFormat="1" applyFont="1" applyFill="1" applyBorder="1" applyAlignment="1">
      <alignment horizontal="left" vertical="center" wrapText="1"/>
    </xf>
    <xf numFmtId="39" fontId="35" fillId="14" borderId="29" xfId="0" applyNumberFormat="1" applyFont="1" applyFill="1" applyBorder="1" applyAlignment="1">
      <alignment horizontal="right" vertical="center"/>
    </xf>
    <xf numFmtId="49" fontId="12" fillId="7" borderId="0" xfId="0" applyNumberFormat="1" applyFont="1" applyFill="1" applyAlignment="1">
      <alignment horizontal="left" vertical="center"/>
    </xf>
    <xf numFmtId="49" fontId="12" fillId="9" borderId="13" xfId="0" applyNumberFormat="1" applyFont="1" applyFill="1" applyBorder="1" applyAlignment="1">
      <alignment horizontal="left" vertical="center"/>
    </xf>
    <xf numFmtId="49" fontId="28" fillId="7" borderId="17" xfId="0" applyNumberFormat="1" applyFont="1" applyFill="1" applyBorder="1" applyAlignment="1">
      <alignment horizontal="left" vertical="center"/>
    </xf>
    <xf numFmtId="49" fontId="29" fillId="2" borderId="32" xfId="0" applyNumberFormat="1" applyFont="1" applyFill="1" applyBorder="1" applyAlignment="1">
      <alignment horizontal="left" vertical="center"/>
    </xf>
    <xf numFmtId="49" fontId="21" fillId="8" borderId="15" xfId="0" applyNumberFormat="1" applyFont="1" applyFill="1" applyBorder="1" applyAlignment="1">
      <alignment horizontal="center" vertical="center" wrapText="1"/>
    </xf>
    <xf numFmtId="0" fontId="14" fillId="0" borderId="0" xfId="0" applyFont="1"/>
    <xf numFmtId="4" fontId="43" fillId="4" borderId="2" xfId="0" applyNumberFormat="1" applyFont="1" applyFill="1" applyBorder="1" applyAlignment="1">
      <alignment horizontal="right" vertical="center" indent="1"/>
    </xf>
    <xf numFmtId="49" fontId="35" fillId="14" borderId="1" xfId="0" applyNumberFormat="1" applyFont="1" applyFill="1" applyBorder="1" applyAlignment="1">
      <alignment horizontal="left" vertical="center" wrapText="1"/>
    </xf>
    <xf numFmtId="39" fontId="35" fillId="14" borderId="3" xfId="0" applyNumberFormat="1" applyFont="1" applyFill="1" applyBorder="1" applyAlignment="1">
      <alignment horizontal="right" vertical="center"/>
    </xf>
    <xf numFmtId="49" fontId="35" fillId="15" borderId="1" xfId="0" applyNumberFormat="1" applyFont="1" applyFill="1" applyBorder="1" applyAlignment="1">
      <alignment horizontal="left" vertical="center" wrapText="1"/>
    </xf>
    <xf numFmtId="39" fontId="35" fillId="15" borderId="3" xfId="0" applyNumberFormat="1" applyFont="1" applyFill="1" applyBorder="1" applyAlignment="1">
      <alignment horizontal="right" vertical="center"/>
    </xf>
    <xf numFmtId="49" fontId="36" fillId="11" borderId="4" xfId="0" applyNumberFormat="1" applyFont="1" applyFill="1" applyBorder="1" applyAlignment="1">
      <alignment horizontal="left" vertical="center" wrapText="1"/>
    </xf>
    <xf numFmtId="39" fontId="36" fillId="11" borderId="0" xfId="0" applyNumberFormat="1" applyFont="1" applyFill="1" applyBorder="1" applyAlignment="1">
      <alignment horizontal="right" vertical="center"/>
    </xf>
    <xf numFmtId="39" fontId="36" fillId="11" borderId="5" xfId="0" applyNumberFormat="1" applyFont="1" applyFill="1" applyBorder="1" applyAlignment="1">
      <alignment horizontal="right" vertical="center"/>
    </xf>
    <xf numFmtId="0" fontId="44" fillId="7" borderId="0" xfId="0" applyFont="1" applyFill="1" applyAlignment="1">
      <alignment horizontal="left"/>
    </xf>
    <xf numFmtId="170" fontId="23" fillId="0" borderId="0" xfId="25" applyNumberFormat="1"/>
    <xf numFmtId="49" fontId="36" fillId="11" borderId="10" xfId="0" applyNumberFormat="1" applyFont="1" applyFill="1" applyBorder="1" applyAlignment="1">
      <alignment horizontal="left" vertical="center" wrapText="1"/>
    </xf>
    <xf numFmtId="39" fontId="36" fillId="11" borderId="12" xfId="0" applyNumberFormat="1" applyFont="1" applyFill="1" applyBorder="1" applyAlignment="1">
      <alignment horizontal="right" vertical="center"/>
    </xf>
    <xf numFmtId="49" fontId="36" fillId="12" borderId="22" xfId="0" applyNumberFormat="1" applyFont="1" applyFill="1" applyBorder="1" applyAlignment="1">
      <alignment horizontal="left" vertical="center" wrapText="1"/>
    </xf>
    <xf numFmtId="39" fontId="36" fillId="12" borderId="0" xfId="0" applyNumberFormat="1" applyFont="1" applyFill="1" applyAlignment="1">
      <alignment horizontal="right" vertical="center"/>
    </xf>
    <xf numFmtId="39" fontId="36" fillId="12" borderId="23" xfId="0" applyNumberFormat="1" applyFont="1" applyFill="1" applyBorder="1" applyAlignment="1">
      <alignment horizontal="right" vertical="center"/>
    </xf>
    <xf numFmtId="49" fontId="28" fillId="7" borderId="0" xfId="0" applyNumberFormat="1" applyFont="1" applyFill="1" applyBorder="1" applyAlignment="1">
      <alignment horizontal="left" vertical="center" wrapText="1"/>
    </xf>
    <xf numFmtId="39" fontId="28" fillId="7" borderId="0" xfId="0" applyNumberFormat="1" applyFont="1" applyFill="1" applyBorder="1" applyAlignment="1">
      <alignment horizontal="right" vertical="center"/>
    </xf>
    <xf numFmtId="39" fontId="28" fillId="7" borderId="5" xfId="0" applyNumberFormat="1" applyFont="1" applyFill="1" applyBorder="1" applyAlignment="1">
      <alignment horizontal="right" vertical="center"/>
    </xf>
    <xf numFmtId="39" fontId="28" fillId="7" borderId="0" xfId="0" applyNumberFormat="1" applyFont="1" applyFill="1" applyAlignment="1">
      <alignment horizontal="right" vertical="center"/>
    </xf>
    <xf numFmtId="39" fontId="28" fillId="7" borderId="18" xfId="0" applyNumberFormat="1" applyFont="1" applyFill="1" applyBorder="1" applyAlignment="1">
      <alignment horizontal="right" vertical="center"/>
    </xf>
    <xf numFmtId="39" fontId="28" fillId="7" borderId="11" xfId="0" applyNumberFormat="1" applyFont="1" applyFill="1" applyBorder="1" applyAlignment="1">
      <alignment horizontal="right" vertical="center"/>
    </xf>
    <xf numFmtId="0" fontId="14" fillId="0" borderId="0" xfId="0" applyFont="1" applyAlignment="1">
      <alignment horizontal="center" vertical="center"/>
    </xf>
    <xf numFmtId="0" fontId="0" fillId="0" borderId="0" xfId="0" applyAlignment="1">
      <alignment horizontal="center"/>
    </xf>
    <xf numFmtId="4" fontId="43" fillId="4" borderId="3" xfId="0" applyNumberFormat="1" applyFont="1" applyFill="1" applyBorder="1" applyAlignment="1">
      <alignment horizontal="right" vertical="center" indent="1"/>
    </xf>
    <xf numFmtId="0" fontId="7" fillId="0" borderId="8" xfId="0" applyFont="1" applyFill="1" applyBorder="1" applyAlignment="1">
      <alignment horizontal="left" vertical="center" wrapText="1"/>
    </xf>
    <xf numFmtId="49" fontId="34" fillId="13" borderId="7" xfId="0" applyNumberFormat="1" applyFont="1" applyFill="1" applyBorder="1" applyAlignment="1">
      <alignment horizontal="center" vertical="center"/>
    </xf>
    <xf numFmtId="49" fontId="34" fillId="13" borderId="8" xfId="0" applyNumberFormat="1" applyFont="1" applyFill="1" applyBorder="1" applyAlignment="1">
      <alignment horizontal="center" vertical="center"/>
    </xf>
    <xf numFmtId="49" fontId="34" fillId="13" borderId="9" xfId="0" applyNumberFormat="1" applyFont="1" applyFill="1" applyBorder="1" applyAlignment="1">
      <alignment horizontal="center" vertical="center"/>
    </xf>
    <xf numFmtId="39" fontId="28" fillId="10" borderId="11" xfId="0" applyNumberFormat="1" applyFont="1" applyFill="1" applyBorder="1" applyAlignment="1">
      <alignment horizontal="right" vertical="center"/>
    </xf>
    <xf numFmtId="39" fontId="28" fillId="10" borderId="27" xfId="0" applyNumberFormat="1" applyFont="1" applyFill="1" applyBorder="1" applyAlignment="1">
      <alignment horizontal="right" vertical="center"/>
    </xf>
    <xf numFmtId="49" fontId="29" fillId="2" borderId="30" xfId="0" applyNumberFormat="1" applyFont="1" applyFill="1" applyBorder="1" applyAlignment="1">
      <alignment horizontal="left" vertical="center"/>
    </xf>
    <xf numFmtId="49" fontId="39" fillId="14" borderId="28" xfId="0" applyNumberFormat="1" applyFont="1" applyFill="1" applyBorder="1" applyAlignment="1">
      <alignment horizontal="left" vertical="center" wrapText="1"/>
    </xf>
    <xf numFmtId="0" fontId="45" fillId="0" borderId="0" xfId="0" applyFont="1" applyAlignment="1">
      <alignment horizontal="left" vertical="center"/>
    </xf>
    <xf numFmtId="49" fontId="29" fillId="2" borderId="30" xfId="0" applyNumberFormat="1" applyFont="1" applyFill="1" applyBorder="1" applyAlignment="1">
      <alignment horizontal="left" vertical="center" wrapText="1"/>
    </xf>
    <xf numFmtId="49" fontId="28" fillId="7" borderId="33" xfId="0" applyNumberFormat="1" applyFont="1" applyFill="1" applyBorder="1" applyAlignment="1">
      <alignment horizontal="left" vertical="center" wrapText="1"/>
    </xf>
    <xf numFmtId="39" fontId="28" fillId="7" borderId="15" xfId="0" applyNumberFormat="1" applyFont="1" applyFill="1" applyBorder="1" applyAlignment="1">
      <alignment horizontal="right" vertical="center"/>
    </xf>
    <xf numFmtId="39" fontId="28" fillId="7" borderId="16" xfId="0" applyNumberFormat="1" applyFont="1" applyFill="1" applyBorder="1" applyAlignment="1">
      <alignment horizontal="right" vertical="center"/>
    </xf>
    <xf numFmtId="49" fontId="28" fillId="7" borderId="11" xfId="0" applyNumberFormat="1" applyFont="1" applyFill="1" applyBorder="1" applyAlignment="1">
      <alignment horizontal="left" vertical="center" wrapText="1"/>
    </xf>
    <xf numFmtId="39" fontId="28" fillId="7" borderId="12" xfId="0" applyNumberFormat="1" applyFont="1" applyFill="1" applyBorder="1" applyAlignment="1">
      <alignment horizontal="right" vertical="center"/>
    </xf>
    <xf numFmtId="39" fontId="29" fillId="2" borderId="2" xfId="0" applyNumberFormat="1" applyFont="1" applyFill="1" applyBorder="1" applyAlignment="1">
      <alignment horizontal="right" vertical="center" wrapText="1"/>
    </xf>
    <xf numFmtId="39" fontId="29" fillId="2" borderId="31" xfId="0" applyNumberFormat="1" applyFont="1" applyFill="1" applyBorder="1" applyAlignment="1">
      <alignment horizontal="right" vertical="center" wrapText="1"/>
    </xf>
    <xf numFmtId="43" fontId="7" fillId="0" borderId="0" xfId="0" applyNumberFormat="1" applyFont="1"/>
    <xf numFmtId="168" fontId="46" fillId="2" borderId="20" xfId="0" applyNumberFormat="1" applyFont="1" applyFill="1" applyBorder="1" applyAlignment="1">
      <alignment horizontal="right" vertical="center"/>
    </xf>
    <xf numFmtId="49" fontId="47" fillId="7" borderId="17" xfId="0" applyNumberFormat="1" applyFont="1" applyFill="1" applyBorder="1" applyAlignment="1">
      <alignment horizontal="left" vertical="center"/>
    </xf>
    <xf numFmtId="169" fontId="47" fillId="7" borderId="0" xfId="0" applyNumberFormat="1" applyFont="1" applyFill="1" applyAlignment="1">
      <alignment horizontal="right" vertical="center"/>
    </xf>
    <xf numFmtId="169" fontId="48" fillId="7" borderId="18" xfId="0" applyNumberFormat="1" applyFont="1" applyFill="1" applyBorder="1" applyAlignment="1">
      <alignment horizontal="right" vertical="center"/>
    </xf>
    <xf numFmtId="49" fontId="46" fillId="2" borderId="13" xfId="0" applyNumberFormat="1" applyFont="1" applyFill="1" applyBorder="1" applyAlignment="1">
      <alignment horizontal="left" vertical="center" wrapText="1"/>
    </xf>
    <xf numFmtId="169" fontId="48" fillId="2" borderId="19" xfId="0" applyNumberFormat="1" applyFont="1" applyFill="1" applyBorder="1" applyAlignment="1">
      <alignment horizontal="right" vertical="center"/>
    </xf>
    <xf numFmtId="169" fontId="48" fillId="2" borderId="20" xfId="0" applyNumberFormat="1" applyFont="1" applyFill="1" applyBorder="1" applyAlignment="1">
      <alignment horizontal="right" vertical="center"/>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49" fontId="21" fillId="8" borderId="13" xfId="0" applyNumberFormat="1" applyFont="1" applyFill="1" applyBorder="1" applyAlignment="1">
      <alignment horizontal="center" vertical="center"/>
    </xf>
    <xf numFmtId="49" fontId="21" fillId="8" borderId="19" xfId="0" applyNumberFormat="1" applyFont="1" applyFill="1" applyBorder="1" applyAlignment="1">
      <alignment horizontal="center" vertical="center" wrapText="1"/>
    </xf>
    <xf numFmtId="49" fontId="21" fillId="8" borderId="20" xfId="0" applyNumberFormat="1" applyFont="1" applyFill="1" applyBorder="1" applyAlignment="1">
      <alignment horizontal="center" vertical="center" wrapText="1"/>
    </xf>
    <xf numFmtId="49" fontId="21" fillId="8" borderId="13" xfId="0" applyNumberFormat="1" applyFont="1" applyFill="1" applyBorder="1" applyAlignment="1">
      <alignment horizontal="center" vertical="center" wrapText="1"/>
    </xf>
    <xf numFmtId="0" fontId="9" fillId="3" borderId="8"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20" fillId="7" borderId="0" xfId="24" applyFont="1" applyFill="1" applyAlignment="1">
      <alignment horizontal="center" vertical="center" wrapText="1"/>
    </xf>
    <xf numFmtId="0" fontId="38" fillId="0" borderId="0" xfId="21" applyFont="1" applyAlignment="1">
      <alignment horizontal="left" vertical="center"/>
    </xf>
    <xf numFmtId="49" fontId="25" fillId="7" borderId="0" xfId="0" applyNumberFormat="1" applyFont="1" applyFill="1" applyAlignment="1">
      <alignment horizontal="left" vertical="center"/>
    </xf>
    <xf numFmtId="49" fontId="24" fillId="7" borderId="0" xfId="0" applyNumberFormat="1" applyFont="1" applyFill="1" applyAlignment="1">
      <alignment horizontal="center" vertical="center"/>
    </xf>
    <xf numFmtId="49" fontId="25" fillId="7" borderId="0" xfId="25" applyNumberFormat="1" applyFont="1" applyFill="1" applyAlignment="1">
      <alignment horizontal="left" vertical="center"/>
    </xf>
    <xf numFmtId="49" fontId="21" fillId="8" borderId="13" xfId="0" applyNumberFormat="1" applyFont="1" applyFill="1" applyBorder="1" applyAlignment="1">
      <alignment horizontal="center" vertical="center"/>
    </xf>
    <xf numFmtId="49" fontId="21" fillId="8" borderId="14" xfId="0" applyNumberFormat="1" applyFont="1" applyFill="1" applyBorder="1" applyAlignment="1">
      <alignment horizontal="center" vertical="center"/>
    </xf>
    <xf numFmtId="0" fontId="0" fillId="0" borderId="0" xfId="0" applyAlignment="1">
      <alignment horizontal="left"/>
    </xf>
    <xf numFmtId="49" fontId="21" fillId="8" borderId="19" xfId="0" applyNumberFormat="1" applyFont="1" applyFill="1" applyBorder="1" applyAlignment="1">
      <alignment horizontal="center" vertical="center" wrapText="1"/>
    </xf>
    <xf numFmtId="49" fontId="21" fillId="8" borderId="20" xfId="0" applyNumberFormat="1" applyFont="1" applyFill="1" applyBorder="1" applyAlignment="1">
      <alignment horizontal="center" vertical="center" wrapText="1"/>
    </xf>
    <xf numFmtId="49" fontId="30" fillId="7" borderId="0" xfId="0" applyNumberFormat="1" applyFont="1" applyFill="1" applyAlignment="1">
      <alignment horizontal="center" vertical="center"/>
    </xf>
    <xf numFmtId="49" fontId="21" fillId="8" borderId="13" xfId="0" applyNumberFormat="1" applyFont="1" applyFill="1" applyBorder="1" applyAlignment="1">
      <alignment horizontal="center" vertical="center" wrapText="1"/>
    </xf>
    <xf numFmtId="49" fontId="21" fillId="8" borderId="21" xfId="0" applyNumberFormat="1" applyFont="1" applyFill="1" applyBorder="1" applyAlignment="1">
      <alignment horizontal="center" vertical="center" wrapText="1"/>
    </xf>
    <xf numFmtId="0" fontId="9" fillId="3" borderId="8"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4" xfId="0" applyFont="1" applyFill="1" applyBorder="1" applyAlignment="1">
      <alignment horizontal="center" vertical="center"/>
    </xf>
    <xf numFmtId="0" fontId="21" fillId="8" borderId="34" xfId="0" applyFont="1" applyFill="1" applyBorder="1" applyAlignment="1">
      <alignment horizontal="center"/>
    </xf>
    <xf numFmtId="49" fontId="21" fillId="8" borderId="35" xfId="0" applyNumberFormat="1" applyFont="1" applyFill="1" applyBorder="1" applyAlignment="1">
      <alignment horizontal="center" vertical="center"/>
    </xf>
    <xf numFmtId="49" fontId="21" fillId="8" borderId="36" xfId="0" applyNumberFormat="1" applyFont="1" applyFill="1" applyBorder="1" applyAlignment="1">
      <alignment horizontal="center" vertical="center"/>
    </xf>
    <xf numFmtId="0" fontId="21" fillId="8" borderId="30" xfId="0" applyFont="1" applyFill="1" applyBorder="1" applyAlignment="1">
      <alignment horizontal="center"/>
    </xf>
    <xf numFmtId="49" fontId="21" fillId="8" borderId="2" xfId="0" applyNumberFormat="1" applyFont="1" applyFill="1" applyBorder="1" applyAlignment="1">
      <alignment horizontal="center" vertical="center"/>
    </xf>
    <xf numFmtId="49" fontId="21" fillId="8" borderId="31" xfId="0" applyNumberFormat="1" applyFont="1" applyFill="1" applyBorder="1" applyAlignment="1">
      <alignment horizontal="center" vertical="center"/>
    </xf>
    <xf numFmtId="0" fontId="39" fillId="13" borderId="28" xfId="0" applyFont="1" applyFill="1" applyBorder="1" applyAlignment="1">
      <alignment horizontal="left" vertical="center"/>
    </xf>
    <xf numFmtId="49" fontId="34" fillId="13" borderId="2" xfId="0" applyNumberFormat="1" applyFont="1" applyFill="1" applyBorder="1" applyAlignment="1">
      <alignment horizontal="center" vertical="center"/>
    </xf>
    <xf numFmtId="49" fontId="34" fillId="13" borderId="29" xfId="0" applyNumberFormat="1" applyFont="1" applyFill="1" applyBorder="1" applyAlignment="1">
      <alignment horizontal="center" vertical="center"/>
    </xf>
  </cellXfs>
  <cellStyles count="28">
    <cellStyle name="Euro" xfId="2"/>
    <cellStyle name="Migliaia" xfId="1" builtinId="3"/>
    <cellStyle name="Migliaia [0] 2" xfId="3"/>
    <cellStyle name="Migliaia [0] 3" xfId="4"/>
    <cellStyle name="Migliaia [0] 4" xfId="5"/>
    <cellStyle name="Migliaia 10" xfId="6"/>
    <cellStyle name="Migliaia 11" xfId="7"/>
    <cellStyle name="Migliaia 12" xfId="8"/>
    <cellStyle name="Migliaia 13" xfId="20"/>
    <cellStyle name="Migliaia 13 2" xfId="22"/>
    <cellStyle name="Migliaia 2" xfId="9"/>
    <cellStyle name="Migliaia 3" xfId="10"/>
    <cellStyle name="Migliaia 4" xfId="11"/>
    <cellStyle name="Migliaia 5" xfId="12"/>
    <cellStyle name="Migliaia 6" xfId="13"/>
    <cellStyle name="Migliaia 7" xfId="14"/>
    <cellStyle name="Migliaia 8" xfId="15"/>
    <cellStyle name="Migliaia 9" xfId="16"/>
    <cellStyle name="Normale" xfId="0" builtinId="0"/>
    <cellStyle name="Normale 10" xfId="27"/>
    <cellStyle name="Normale 2" xfId="17"/>
    <cellStyle name="Normale 3" xfId="18"/>
    <cellStyle name="Normale 4" xfId="19"/>
    <cellStyle name="Normale 5" xfId="21"/>
    <cellStyle name="Normale 6" xfId="23"/>
    <cellStyle name="Normale 7" xfId="24"/>
    <cellStyle name="Normale 8" xfId="25"/>
    <cellStyle name="Normale 9" xfId="26"/>
  </cellStyles>
  <dxfs count="0"/>
  <tableStyles count="0" defaultTableStyle="TableStyleMedium2" defaultPivotStyle="PivotStyleLight16"/>
  <colors>
    <mruColors>
      <color rgb="FFDBE5F1"/>
      <color rgb="FF0B64A0"/>
      <color rgb="FFFFFFFF"/>
      <color rgb="FFD8D8D8"/>
      <color rgb="FFD8F2F2"/>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harergs.rgs.tesoro.it\igb\01-Struttura\03-Uffici\20\Tesoreria%20Banca%20Italia\Conto%20Riassuntivo\elaborazioni\CRT%20pubblicazione\Copia%20di%2001-2017%20nuov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
      <sheetName val="INS.DATI"/>
      <sheetName val="AMM.VARIE"/>
      <sheetName val="DARE-AVERE"/>
      <sheetName val="DEBITI"/>
      <sheetName val="CREDITI"/>
      <sheetName val="SI.VALORI"/>
      <sheetName val="DEB.PUB.INT."/>
      <sheetName val="INC.PAG."/>
      <sheetName val="MOV.CASSA"/>
      <sheetName val="CODICE"/>
      <sheetName val="Analisi del conto CRT 12-2016"/>
      <sheetName val="Classificazione Economica"/>
      <sheetName val="eNTRATE NOVEMBRE"/>
      <sheetName val="Dettaglio per Capo e Capitolo"/>
      <sheetName val="collettivi"/>
      <sheetName val="titoli da regolare"/>
      <sheetName val="firma"/>
      <sheetName val="MOV.CASSA (consip)"/>
      <sheetName val="DEBITI (consip)"/>
      <sheetName val="CREDITI (cosip)"/>
      <sheetName val="AMM.VARIE (consip)"/>
      <sheetName val="DEB.PUB.INT. (consip)"/>
      <sheetName val="SPEC-108"/>
    </sheetNames>
    <sheetDataSet>
      <sheetData sheetId="0"/>
      <sheetData sheetId="1">
        <row r="4">
          <cell r="C4" t="str">
            <v>AL 31 GENNAIO 2017</v>
          </cell>
        </row>
      </sheetData>
      <sheetData sheetId="2"/>
      <sheetData sheetId="3">
        <row r="9">
          <cell r="M9">
            <v>2037577843468.4497</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3"/>
  <sheetViews>
    <sheetView showGridLines="0" zoomScale="80" zoomScaleNormal="80" workbookViewId="0">
      <selection activeCell="K9" sqref="K8:K9"/>
    </sheetView>
  </sheetViews>
  <sheetFormatPr defaultRowHeight="12.5"/>
  <cols>
    <col min="1" max="1" width="23.453125" customWidth="1"/>
    <col min="2" max="2" width="22" customWidth="1"/>
    <col min="3" max="3" width="22.453125" customWidth="1"/>
    <col min="4" max="4" width="22.26953125" customWidth="1"/>
    <col min="5" max="5" width="19.1796875" bestFit="1" customWidth="1"/>
  </cols>
  <sheetData>
    <row r="1" spans="1:4">
      <c r="A1" s="91" t="s">
        <v>221</v>
      </c>
      <c r="B1" s="92"/>
      <c r="C1" s="92"/>
    </row>
    <row r="2" spans="1:4">
      <c r="A2" s="92"/>
      <c r="B2" s="92"/>
      <c r="C2" s="92"/>
    </row>
    <row r="3" spans="1:4">
      <c r="A3" s="92"/>
      <c r="B3" s="91" t="s">
        <v>923</v>
      </c>
      <c r="C3" s="92"/>
    </row>
    <row r="4" spans="1:4">
      <c r="A4" s="92"/>
      <c r="B4" s="92"/>
      <c r="C4" s="92"/>
    </row>
    <row r="5" spans="1:4" ht="30" customHeight="1">
      <c r="A5" s="27"/>
      <c r="B5" s="28" t="s">
        <v>6</v>
      </c>
      <c r="C5" s="28" t="s">
        <v>7</v>
      </c>
      <c r="D5" s="29" t="s">
        <v>8</v>
      </c>
    </row>
    <row r="6" spans="1:4" ht="15" customHeight="1">
      <c r="A6" s="54" t="s">
        <v>9</v>
      </c>
      <c r="B6" s="39"/>
      <c r="C6" s="39"/>
      <c r="D6" s="40"/>
    </row>
    <row r="7" spans="1:4" ht="15" customHeight="1">
      <c r="A7" s="53" t="s">
        <v>10</v>
      </c>
      <c r="B7" s="35">
        <v>378585335211.16998</v>
      </c>
      <c r="C7" s="39"/>
      <c r="D7" s="40"/>
    </row>
    <row r="8" spans="1:4" ht="15" customHeight="1">
      <c r="A8" s="53" t="s">
        <v>11</v>
      </c>
      <c r="B8" s="39"/>
      <c r="C8" s="35">
        <v>485446694904.53998</v>
      </c>
      <c r="D8" s="40"/>
    </row>
    <row r="9" spans="1:4" ht="15" customHeight="1">
      <c r="A9" s="53" t="s">
        <v>12</v>
      </c>
      <c r="B9" s="39"/>
      <c r="C9" s="35">
        <v>166607909905.70001</v>
      </c>
      <c r="D9" s="40"/>
    </row>
    <row r="10" spans="1:4" ht="15" customHeight="1">
      <c r="A10" s="53" t="s">
        <v>53</v>
      </c>
      <c r="B10" s="35">
        <v>308558176980.84998</v>
      </c>
      <c r="C10" s="39"/>
      <c r="D10" s="40"/>
    </row>
    <row r="11" spans="1:4" ht="25.5" customHeight="1">
      <c r="A11" s="69" t="s">
        <v>13</v>
      </c>
      <c r="B11" s="70">
        <f>SUM(B6:B10)</f>
        <v>687143512192.02002</v>
      </c>
      <c r="C11" s="70">
        <f t="shared" ref="C11" si="0">SUM(C6:C10)</f>
        <v>652054604810.23999</v>
      </c>
      <c r="D11" s="71">
        <f>+B11-C11</f>
        <v>35088907381.780029</v>
      </c>
    </row>
    <row r="12" spans="1:4" ht="15" customHeight="1">
      <c r="A12" s="54" t="s">
        <v>14</v>
      </c>
      <c r="B12" s="39"/>
      <c r="C12" s="39"/>
      <c r="D12" s="40"/>
    </row>
    <row r="13" spans="1:4" ht="15" customHeight="1">
      <c r="A13" s="53" t="s">
        <v>15</v>
      </c>
      <c r="B13" s="35">
        <v>1834760980296.0601</v>
      </c>
      <c r="C13" s="35">
        <v>1804238537763.02</v>
      </c>
      <c r="D13" s="36">
        <f>B13-C13</f>
        <v>30522442533.040039</v>
      </c>
    </row>
    <row r="14" spans="1:4" ht="15" customHeight="1">
      <c r="A14" s="53" t="s">
        <v>16</v>
      </c>
      <c r="B14" s="35">
        <v>317363762725.5</v>
      </c>
      <c r="C14" s="35">
        <v>382975112640.32001</v>
      </c>
      <c r="D14" s="36">
        <f>B14-C14</f>
        <v>-65611349914.820007</v>
      </c>
    </row>
    <row r="15" spans="1:4" ht="24" customHeight="1">
      <c r="A15" s="64" t="s">
        <v>869</v>
      </c>
      <c r="B15" s="65">
        <v>128813177123.55</v>
      </c>
      <c r="C15" s="65">
        <v>76118870260.039993</v>
      </c>
      <c r="D15" s="76">
        <f>B15-C15</f>
        <v>52694306863.51001</v>
      </c>
    </row>
    <row r="16" spans="1:4" ht="25.5" customHeight="1">
      <c r="A16" s="72" t="s">
        <v>13</v>
      </c>
      <c r="B16" s="73">
        <f>SUM(B13:B14)</f>
        <v>2152124743021.5601</v>
      </c>
      <c r="C16" s="73">
        <f>SUM(C13:C14)</f>
        <v>2187213650403.3401</v>
      </c>
      <c r="D16" s="74">
        <f>+B16-C16</f>
        <v>-35088907381.780029</v>
      </c>
    </row>
    <row r="17" spans="1:5" ht="15" customHeight="1">
      <c r="A17" s="53" t="s">
        <v>17</v>
      </c>
      <c r="B17" s="39"/>
      <c r="C17" s="39"/>
      <c r="D17" s="40"/>
    </row>
    <row r="18" spans="1:5" ht="25.5" customHeight="1">
      <c r="A18" s="61" t="s">
        <v>62</v>
      </c>
      <c r="B18" s="62">
        <f>+B11+B16</f>
        <v>2839268255213.5801</v>
      </c>
      <c r="C18" s="62">
        <f>+C11+C16</f>
        <v>2839268255213.5801</v>
      </c>
      <c r="D18" s="63"/>
      <c r="E18" s="68"/>
    </row>
    <row r="19" spans="1:5">
      <c r="A19" s="55" t="s">
        <v>85</v>
      </c>
      <c r="B19" s="56"/>
      <c r="C19" s="56"/>
      <c r="D19" s="57"/>
    </row>
    <row r="20" spans="1:5" ht="31.5">
      <c r="A20" s="58" t="s">
        <v>86</v>
      </c>
      <c r="B20" s="59">
        <f>B18-B15</f>
        <v>2710455078090.0303</v>
      </c>
      <c r="C20" s="59">
        <f>C18-C15</f>
        <v>2763149384953.54</v>
      </c>
      <c r="D20" s="60">
        <f>B20-C20</f>
        <v>-52694306863.509766</v>
      </c>
    </row>
    <row r="23" spans="1:5">
      <c r="C23" s="68"/>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43"/>
  <sheetViews>
    <sheetView showGridLines="0" topLeftCell="I1" zoomScale="80" zoomScaleNormal="80" workbookViewId="0">
      <selection activeCell="T3" sqref="T3"/>
    </sheetView>
  </sheetViews>
  <sheetFormatPr defaultColWidth="9.1796875" defaultRowHeight="12.5"/>
  <cols>
    <col min="1" max="1" width="36.08984375" style="78" customWidth="1"/>
    <col min="2" max="21" width="14.81640625" style="78" customWidth="1"/>
    <col min="22" max="22" width="14.90625" style="78" customWidth="1"/>
    <col min="23" max="16384" width="9.1796875" style="78"/>
  </cols>
  <sheetData>
    <row r="1" spans="1:22" s="77" customFormat="1" ht="14.5" customHeight="1">
      <c r="A1" s="214" t="s">
        <v>235</v>
      </c>
      <c r="B1" s="214"/>
      <c r="C1" s="214"/>
      <c r="D1" s="214"/>
      <c r="E1" s="220"/>
      <c r="F1" s="220"/>
      <c r="G1" s="220"/>
      <c r="H1" s="220"/>
      <c r="I1" s="214"/>
      <c r="J1" s="214"/>
      <c r="K1" s="214"/>
      <c r="L1" s="214"/>
      <c r="M1" s="220"/>
      <c r="N1" s="220"/>
      <c r="O1" s="220"/>
      <c r="P1" s="220"/>
    </row>
    <row r="2" spans="1:22" s="77" customFormat="1" ht="18" customHeight="1">
      <c r="A2" s="216"/>
      <c r="B2" s="216"/>
      <c r="C2" s="216"/>
      <c r="D2" s="216"/>
      <c r="E2" s="216"/>
      <c r="F2" s="216"/>
      <c r="G2" s="216"/>
    </row>
    <row r="3" spans="1:22" s="77" customFormat="1" ht="18.25" customHeight="1">
      <c r="A3" s="95"/>
      <c r="B3" s="95" t="s">
        <v>923</v>
      </c>
      <c r="C3" s="95"/>
      <c r="D3" s="95"/>
      <c r="E3" s="95"/>
      <c r="F3" s="95"/>
      <c r="G3" s="95"/>
      <c r="I3" s="95"/>
      <c r="K3" s="95"/>
    </row>
    <row r="4" spans="1:22" s="77" customFormat="1" ht="14.25" customHeight="1"/>
    <row r="5" spans="1:22" s="77" customFormat="1" ht="18.25" customHeight="1"/>
    <row r="6" spans="1:22" s="77" customFormat="1" ht="0.75" customHeight="1"/>
    <row r="7" spans="1:22" s="77" customFormat="1" ht="62.25" customHeight="1">
      <c r="A7" s="206" t="s">
        <v>442</v>
      </c>
      <c r="B7" s="204" t="s">
        <v>479</v>
      </c>
      <c r="C7" s="204" t="s">
        <v>480</v>
      </c>
      <c r="D7" s="204" t="s">
        <v>481</v>
      </c>
      <c r="E7" s="204" t="s">
        <v>482</v>
      </c>
      <c r="F7" s="204" t="s">
        <v>483</v>
      </c>
      <c r="G7" s="204" t="s">
        <v>484</v>
      </c>
      <c r="H7" s="204" t="s">
        <v>485</v>
      </c>
      <c r="I7" s="204" t="s">
        <v>486</v>
      </c>
      <c r="J7" s="204" t="s">
        <v>487</v>
      </c>
      <c r="K7" s="204" t="s">
        <v>488</v>
      </c>
      <c r="L7" s="204" t="s">
        <v>489</v>
      </c>
      <c r="M7" s="204" t="s">
        <v>490</v>
      </c>
      <c r="N7" s="204" t="s">
        <v>491</v>
      </c>
      <c r="O7" s="204" t="s">
        <v>634</v>
      </c>
      <c r="P7" s="204" t="s">
        <v>492</v>
      </c>
      <c r="Q7" s="204" t="s">
        <v>493</v>
      </c>
      <c r="R7" s="204" t="s">
        <v>494</v>
      </c>
      <c r="S7" s="204" t="s">
        <v>495</v>
      </c>
      <c r="T7" s="204" t="s">
        <v>496</v>
      </c>
      <c r="U7" s="204" t="s">
        <v>497</v>
      </c>
      <c r="V7" s="205" t="s">
        <v>62</v>
      </c>
    </row>
    <row r="8" spans="1:22" s="77" customFormat="1" ht="22.9" customHeight="1">
      <c r="A8" s="132" t="s">
        <v>445</v>
      </c>
      <c r="B8" s="83"/>
      <c r="C8" s="83"/>
      <c r="D8" s="83"/>
      <c r="E8" s="83">
        <v>1705764527.0899999</v>
      </c>
      <c r="F8" s="83"/>
      <c r="G8" s="83"/>
      <c r="H8" s="83"/>
      <c r="I8" s="83"/>
      <c r="J8" s="83"/>
      <c r="K8" s="83"/>
      <c r="L8" s="83"/>
      <c r="M8" s="83"/>
      <c r="N8" s="83"/>
      <c r="O8" s="83">
        <v>33936299.25</v>
      </c>
      <c r="P8" s="83"/>
      <c r="Q8" s="83"/>
      <c r="R8" s="83"/>
      <c r="S8" s="83">
        <v>34500000</v>
      </c>
      <c r="T8" s="83"/>
      <c r="U8" s="83"/>
      <c r="V8" s="133">
        <v>1774200826.3399999</v>
      </c>
    </row>
    <row r="9" spans="1:22" s="77" customFormat="1" ht="32.5" customHeight="1">
      <c r="A9" s="132" t="s">
        <v>446</v>
      </c>
      <c r="B9" s="83">
        <v>265808705.38</v>
      </c>
      <c r="C9" s="83">
        <v>142027501.66</v>
      </c>
      <c r="D9" s="83">
        <v>16885229.699999999</v>
      </c>
      <c r="E9" s="83">
        <v>15204892</v>
      </c>
      <c r="F9" s="83"/>
      <c r="G9" s="83">
        <v>80866554.349999994</v>
      </c>
      <c r="H9" s="83"/>
      <c r="I9" s="83"/>
      <c r="J9" s="83">
        <v>3035.45</v>
      </c>
      <c r="K9" s="83"/>
      <c r="L9" s="83"/>
      <c r="M9" s="83"/>
      <c r="N9" s="83">
        <v>1863010.88</v>
      </c>
      <c r="O9" s="83">
        <v>75000000</v>
      </c>
      <c r="P9" s="83"/>
      <c r="Q9" s="83"/>
      <c r="R9" s="83"/>
      <c r="S9" s="83"/>
      <c r="T9" s="83"/>
      <c r="U9" s="83"/>
      <c r="V9" s="133">
        <v>597658929.41999996</v>
      </c>
    </row>
    <row r="10" spans="1:22" s="77" customFormat="1" ht="18.25" customHeight="1">
      <c r="A10" s="132" t="s">
        <v>447</v>
      </c>
      <c r="B10" s="83">
        <v>26471638.399999999</v>
      </c>
      <c r="C10" s="83">
        <v>5592504.9900000002</v>
      </c>
      <c r="D10" s="83">
        <v>1673236.62</v>
      </c>
      <c r="E10" s="83">
        <v>74710165282.800003</v>
      </c>
      <c r="F10" s="83">
        <v>150000</v>
      </c>
      <c r="G10" s="83"/>
      <c r="H10" s="83"/>
      <c r="I10" s="83"/>
      <c r="J10" s="83">
        <v>554621256.46000004</v>
      </c>
      <c r="K10" s="83">
        <v>87067.02</v>
      </c>
      <c r="L10" s="83"/>
      <c r="M10" s="83">
        <v>47769.53</v>
      </c>
      <c r="N10" s="83">
        <v>6137806.7800000003</v>
      </c>
      <c r="O10" s="83">
        <v>2008929539.1300001</v>
      </c>
      <c r="P10" s="83"/>
      <c r="Q10" s="83"/>
      <c r="R10" s="83"/>
      <c r="S10" s="83">
        <v>250000000</v>
      </c>
      <c r="T10" s="83">
        <v>81160324</v>
      </c>
      <c r="U10" s="83">
        <v>502581269.39999998</v>
      </c>
      <c r="V10" s="133">
        <v>78147617695.130005</v>
      </c>
    </row>
    <row r="11" spans="1:22" s="77" customFormat="1" ht="18.25" customHeight="1">
      <c r="A11" s="132" t="s">
        <v>448</v>
      </c>
      <c r="B11" s="83">
        <v>491543444.16000003</v>
      </c>
      <c r="C11" s="83">
        <v>80174751.549999997</v>
      </c>
      <c r="D11" s="83">
        <v>5100493.72</v>
      </c>
      <c r="E11" s="83">
        <v>461722374.38</v>
      </c>
      <c r="F11" s="83">
        <v>14434868.92</v>
      </c>
      <c r="G11" s="83"/>
      <c r="H11" s="83">
        <v>784590080.66999996</v>
      </c>
      <c r="I11" s="83">
        <v>18028484302.779999</v>
      </c>
      <c r="J11" s="83">
        <v>2238.65</v>
      </c>
      <c r="K11" s="83"/>
      <c r="L11" s="83"/>
      <c r="M11" s="83">
        <v>771670322.73000002</v>
      </c>
      <c r="N11" s="83">
        <v>4879470.78</v>
      </c>
      <c r="O11" s="83">
        <v>6130925000</v>
      </c>
      <c r="P11" s="83"/>
      <c r="Q11" s="83"/>
      <c r="R11" s="83">
        <v>88488395.319999993</v>
      </c>
      <c r="S11" s="83"/>
      <c r="T11" s="83">
        <v>337231514</v>
      </c>
      <c r="U11" s="83"/>
      <c r="V11" s="133">
        <v>27199247257.66</v>
      </c>
    </row>
    <row r="12" spans="1:22" s="77" customFormat="1" ht="18.25" customHeight="1">
      <c r="A12" s="132" t="s">
        <v>449</v>
      </c>
      <c r="B12" s="83">
        <v>11484685982.4</v>
      </c>
      <c r="C12" s="83">
        <v>873519842.39000106</v>
      </c>
      <c r="D12" s="83">
        <v>716531145.66999996</v>
      </c>
      <c r="E12" s="83"/>
      <c r="F12" s="83">
        <v>981441.03</v>
      </c>
      <c r="G12" s="83"/>
      <c r="H12" s="83">
        <v>80486.399999999994</v>
      </c>
      <c r="I12" s="83"/>
      <c r="J12" s="83">
        <v>36123.370000000003</v>
      </c>
      <c r="K12" s="83">
        <v>368270760.31999999</v>
      </c>
      <c r="L12" s="83"/>
      <c r="M12" s="83">
        <v>13007881.779999999</v>
      </c>
      <c r="N12" s="83">
        <v>2058769101.8299999</v>
      </c>
      <c r="O12" s="83"/>
      <c r="P12" s="83"/>
      <c r="Q12" s="83">
        <v>7308.16</v>
      </c>
      <c r="R12" s="83">
        <v>49610587</v>
      </c>
      <c r="S12" s="83"/>
      <c r="T12" s="83"/>
      <c r="U12" s="83"/>
      <c r="V12" s="133">
        <v>15565500660.35</v>
      </c>
    </row>
    <row r="13" spans="1:22" s="77" customFormat="1" ht="18.25" customHeight="1">
      <c r="A13" s="132" t="s">
        <v>450</v>
      </c>
      <c r="B13" s="83">
        <v>3775154922.7399998</v>
      </c>
      <c r="C13" s="83">
        <v>1250210267.9200001</v>
      </c>
      <c r="D13" s="83">
        <v>244066781.15000001</v>
      </c>
      <c r="E13" s="83">
        <v>188482580.00999999</v>
      </c>
      <c r="F13" s="83">
        <v>129245957.61</v>
      </c>
      <c r="G13" s="83"/>
      <c r="H13" s="83"/>
      <c r="I13" s="83"/>
      <c r="J13" s="83">
        <v>45384.9</v>
      </c>
      <c r="K13" s="83"/>
      <c r="L13" s="83"/>
      <c r="M13" s="83">
        <v>4927297.1900000004</v>
      </c>
      <c r="N13" s="83">
        <v>179672107.44</v>
      </c>
      <c r="O13" s="83"/>
      <c r="P13" s="83"/>
      <c r="Q13" s="83"/>
      <c r="R13" s="83"/>
      <c r="S13" s="83"/>
      <c r="T13" s="83"/>
      <c r="U13" s="83"/>
      <c r="V13" s="133">
        <v>5771805298.96</v>
      </c>
    </row>
    <row r="14" spans="1:22" s="77" customFormat="1" ht="18.25" customHeight="1">
      <c r="A14" s="132" t="s">
        <v>451</v>
      </c>
      <c r="B14" s="83">
        <v>5542361413.5100002</v>
      </c>
      <c r="C14" s="83">
        <v>1612199264.29</v>
      </c>
      <c r="D14" s="83">
        <v>352392925.02999997</v>
      </c>
      <c r="E14" s="83">
        <v>210777.57</v>
      </c>
      <c r="F14" s="83">
        <v>79299322.150000006</v>
      </c>
      <c r="G14" s="83"/>
      <c r="H14" s="83">
        <v>2470015.89</v>
      </c>
      <c r="I14" s="83"/>
      <c r="J14" s="83"/>
      <c r="K14" s="83">
        <v>48169615.68</v>
      </c>
      <c r="L14" s="83"/>
      <c r="M14" s="83">
        <v>16826485.780000001</v>
      </c>
      <c r="N14" s="83">
        <v>282213589.43000001</v>
      </c>
      <c r="O14" s="83">
        <v>1316394.71</v>
      </c>
      <c r="P14" s="83">
        <v>5860.23</v>
      </c>
      <c r="Q14" s="83"/>
      <c r="R14" s="83"/>
      <c r="S14" s="83"/>
      <c r="T14" s="83"/>
      <c r="U14" s="83"/>
      <c r="V14" s="133">
        <v>7937465664.2700005</v>
      </c>
    </row>
    <row r="15" spans="1:22" s="77" customFormat="1" ht="18.25" customHeight="1">
      <c r="A15" s="132" t="s">
        <v>452</v>
      </c>
      <c r="B15" s="83">
        <v>1241690891.8199999</v>
      </c>
      <c r="C15" s="83">
        <v>166641531.63</v>
      </c>
      <c r="D15" s="83">
        <v>79473446.659999996</v>
      </c>
      <c r="E15" s="83">
        <v>66065103</v>
      </c>
      <c r="F15" s="83">
        <v>14488923.09</v>
      </c>
      <c r="G15" s="83"/>
      <c r="H15" s="83">
        <v>3500</v>
      </c>
      <c r="I15" s="83"/>
      <c r="J15" s="83">
        <v>3317685.98</v>
      </c>
      <c r="K15" s="83">
        <v>6132839.1399999997</v>
      </c>
      <c r="L15" s="83"/>
      <c r="M15" s="83">
        <v>637985.54</v>
      </c>
      <c r="N15" s="83">
        <v>148322386.15000001</v>
      </c>
      <c r="O15" s="83">
        <v>533565787.22000003</v>
      </c>
      <c r="P15" s="83">
        <v>1460647.26</v>
      </c>
      <c r="Q15" s="83"/>
      <c r="R15" s="83"/>
      <c r="S15" s="83">
        <v>3101792367.7600002</v>
      </c>
      <c r="T15" s="83"/>
      <c r="U15" s="83">
        <v>19298438.329999998</v>
      </c>
      <c r="V15" s="133">
        <v>5382891533.5799999</v>
      </c>
    </row>
    <row r="16" spans="1:22" s="77" customFormat="1" ht="18.25" customHeight="1">
      <c r="A16" s="132" t="s">
        <v>453</v>
      </c>
      <c r="B16" s="83">
        <v>36173338.060000002</v>
      </c>
      <c r="C16" s="83">
        <v>15181550.51</v>
      </c>
      <c r="D16" s="83">
        <v>2277947.7599999998</v>
      </c>
      <c r="E16" s="83">
        <v>263483218.40000001</v>
      </c>
      <c r="F16" s="83">
        <v>1061675.68</v>
      </c>
      <c r="G16" s="83">
        <v>157948220.62</v>
      </c>
      <c r="H16" s="83">
        <v>399549.77</v>
      </c>
      <c r="I16" s="83"/>
      <c r="J16" s="83"/>
      <c r="K16" s="83"/>
      <c r="L16" s="83"/>
      <c r="M16" s="83">
        <v>266219.09000000003</v>
      </c>
      <c r="N16" s="83">
        <v>22531959.16</v>
      </c>
      <c r="O16" s="83">
        <v>73928702.25</v>
      </c>
      <c r="P16" s="83">
        <v>232764997.94999999</v>
      </c>
      <c r="Q16" s="83"/>
      <c r="R16" s="83"/>
      <c r="S16" s="83"/>
      <c r="T16" s="83"/>
      <c r="U16" s="83"/>
      <c r="V16" s="133">
        <v>806017379.25</v>
      </c>
    </row>
    <row r="17" spans="1:22" s="77" customFormat="1" ht="18.25" customHeight="1">
      <c r="A17" s="132" t="s">
        <v>454</v>
      </c>
      <c r="B17" s="83">
        <v>5994678.4900000002</v>
      </c>
      <c r="C17" s="83">
        <v>1382775.94</v>
      </c>
      <c r="D17" s="83">
        <v>382260.28</v>
      </c>
      <c r="E17" s="83">
        <v>2448109.2200000002</v>
      </c>
      <c r="F17" s="83"/>
      <c r="G17" s="83">
        <v>24952137.989999998</v>
      </c>
      <c r="H17" s="83">
        <v>49601</v>
      </c>
      <c r="I17" s="83"/>
      <c r="J17" s="83"/>
      <c r="K17" s="83"/>
      <c r="L17" s="83"/>
      <c r="M17" s="83">
        <v>626715.5</v>
      </c>
      <c r="N17" s="83">
        <v>311401323.94</v>
      </c>
      <c r="O17" s="83">
        <v>70453356.5</v>
      </c>
      <c r="P17" s="83"/>
      <c r="Q17" s="83"/>
      <c r="R17" s="83"/>
      <c r="S17" s="83">
        <v>10000000</v>
      </c>
      <c r="T17" s="83"/>
      <c r="U17" s="83"/>
      <c r="V17" s="133">
        <v>427690958.86000001</v>
      </c>
    </row>
    <row r="18" spans="1:22" s="77" customFormat="1" ht="18.25" customHeight="1">
      <c r="A18" s="132" t="s">
        <v>455</v>
      </c>
      <c r="B18" s="83">
        <v>19788420.879999999</v>
      </c>
      <c r="C18" s="83">
        <v>4607579.1399999997</v>
      </c>
      <c r="D18" s="83">
        <v>1240950.8700000001</v>
      </c>
      <c r="E18" s="83">
        <v>47815000</v>
      </c>
      <c r="F18" s="83">
        <v>13256416385.82</v>
      </c>
      <c r="G18" s="83">
        <v>10142525707.889999</v>
      </c>
      <c r="H18" s="83">
        <v>35312568.200000003</v>
      </c>
      <c r="I18" s="83"/>
      <c r="J18" s="83"/>
      <c r="K18" s="83">
        <v>4019289</v>
      </c>
      <c r="L18" s="83"/>
      <c r="M18" s="83">
        <v>1180695.29</v>
      </c>
      <c r="N18" s="83">
        <v>18859360.57</v>
      </c>
      <c r="O18" s="83">
        <v>10884422.65</v>
      </c>
      <c r="P18" s="83">
        <v>9721162723.2600002</v>
      </c>
      <c r="Q18" s="83"/>
      <c r="R18" s="83"/>
      <c r="S18" s="83">
        <v>479036.59</v>
      </c>
      <c r="T18" s="83">
        <v>97863173</v>
      </c>
      <c r="U18" s="83"/>
      <c r="V18" s="133">
        <v>33362155313.16</v>
      </c>
    </row>
    <row r="19" spans="1:22" s="77" customFormat="1" ht="18.25" customHeight="1">
      <c r="A19" s="132" t="s">
        <v>456</v>
      </c>
      <c r="B19" s="83">
        <v>3999289.16</v>
      </c>
      <c r="C19" s="83">
        <v>1143817.6000000001</v>
      </c>
      <c r="D19" s="83">
        <v>252622.39</v>
      </c>
      <c r="E19" s="83">
        <v>11588841.119999999</v>
      </c>
      <c r="F19" s="83">
        <v>161539.20000000001</v>
      </c>
      <c r="G19" s="83"/>
      <c r="H19" s="83">
        <v>567970</v>
      </c>
      <c r="I19" s="83"/>
      <c r="J19" s="83"/>
      <c r="K19" s="83"/>
      <c r="L19" s="83"/>
      <c r="M19" s="83">
        <v>228841.12</v>
      </c>
      <c r="N19" s="83">
        <v>22386.92</v>
      </c>
      <c r="O19" s="83"/>
      <c r="P19" s="83"/>
      <c r="Q19" s="83"/>
      <c r="R19" s="83"/>
      <c r="S19" s="83"/>
      <c r="T19" s="83"/>
      <c r="U19" s="83"/>
      <c r="V19" s="133">
        <v>17965307.510000002</v>
      </c>
    </row>
    <row r="20" spans="1:22" s="77" customFormat="1" ht="22.9" customHeight="1">
      <c r="A20" s="132" t="s">
        <v>457</v>
      </c>
      <c r="B20" s="83">
        <v>93682494.75</v>
      </c>
      <c r="C20" s="83">
        <v>104407343.55</v>
      </c>
      <c r="D20" s="83">
        <v>5681524.2999999998</v>
      </c>
      <c r="E20" s="83">
        <v>4100536656.1599998</v>
      </c>
      <c r="F20" s="83">
        <v>96741.73</v>
      </c>
      <c r="G20" s="83">
        <v>1452849868.96</v>
      </c>
      <c r="H20" s="83">
        <v>624746.37</v>
      </c>
      <c r="I20" s="83"/>
      <c r="J20" s="83"/>
      <c r="K20" s="83">
        <v>278769.17</v>
      </c>
      <c r="L20" s="83"/>
      <c r="M20" s="83">
        <v>26289.31</v>
      </c>
      <c r="N20" s="83">
        <v>12349487.359999999</v>
      </c>
      <c r="O20" s="83">
        <v>439975960.23000002</v>
      </c>
      <c r="P20" s="83">
        <v>3319077711.9499998</v>
      </c>
      <c r="Q20" s="83"/>
      <c r="R20" s="83"/>
      <c r="S20" s="83"/>
      <c r="T20" s="83"/>
      <c r="U20" s="83"/>
      <c r="V20" s="133">
        <v>9529587593.8400002</v>
      </c>
    </row>
    <row r="21" spans="1:22" s="77" customFormat="1" ht="18.25" customHeight="1">
      <c r="A21" s="132" t="s">
        <v>458</v>
      </c>
      <c r="B21" s="83">
        <v>63526812.490000002</v>
      </c>
      <c r="C21" s="83">
        <v>11573864.800000001</v>
      </c>
      <c r="D21" s="83">
        <v>3918993.29</v>
      </c>
      <c r="E21" s="83"/>
      <c r="F21" s="83"/>
      <c r="G21" s="83"/>
      <c r="H21" s="83"/>
      <c r="I21" s="83"/>
      <c r="J21" s="83"/>
      <c r="K21" s="83"/>
      <c r="L21" s="83"/>
      <c r="M21" s="83"/>
      <c r="N21" s="83">
        <v>136153122.43000001</v>
      </c>
      <c r="O21" s="83">
        <v>1742585159.3299999</v>
      </c>
      <c r="P21" s="83">
        <v>77860290.909999996</v>
      </c>
      <c r="Q21" s="83">
        <v>1433183.38</v>
      </c>
      <c r="R21" s="83">
        <v>7591</v>
      </c>
      <c r="S21" s="83">
        <v>432727263.32999998</v>
      </c>
      <c r="T21" s="83"/>
      <c r="U21" s="83"/>
      <c r="V21" s="133">
        <v>2469786280.96</v>
      </c>
    </row>
    <row r="22" spans="1:22" s="77" customFormat="1" ht="18.25" customHeight="1">
      <c r="A22" s="132" t="s">
        <v>459</v>
      </c>
      <c r="B22" s="83">
        <v>27549055.27</v>
      </c>
      <c r="C22" s="83">
        <v>8524055.8900000006</v>
      </c>
      <c r="D22" s="83">
        <v>1745200.39</v>
      </c>
      <c r="E22" s="83">
        <v>199257433.22</v>
      </c>
      <c r="F22" s="83"/>
      <c r="G22" s="83">
        <v>286170826.33999997</v>
      </c>
      <c r="H22" s="83">
        <v>4524537.4000000004</v>
      </c>
      <c r="I22" s="83"/>
      <c r="J22" s="83"/>
      <c r="K22" s="83">
        <v>28910.95</v>
      </c>
      <c r="L22" s="83"/>
      <c r="M22" s="83">
        <v>8860.5</v>
      </c>
      <c r="N22" s="83">
        <v>966773.84</v>
      </c>
      <c r="O22" s="83"/>
      <c r="P22" s="83">
        <v>33664034.890000001</v>
      </c>
      <c r="Q22" s="83">
        <v>100908304.59999999</v>
      </c>
      <c r="R22" s="83"/>
      <c r="S22" s="83"/>
      <c r="T22" s="83"/>
      <c r="U22" s="83"/>
      <c r="V22" s="133">
        <v>663347993.28999996</v>
      </c>
    </row>
    <row r="23" spans="1:22" s="77" customFormat="1" ht="22.9" customHeight="1">
      <c r="A23" s="132" t="s">
        <v>460</v>
      </c>
      <c r="B23" s="83">
        <v>1909992.39</v>
      </c>
      <c r="C23" s="83">
        <v>400797.6</v>
      </c>
      <c r="D23" s="83">
        <v>116244.45</v>
      </c>
      <c r="E23" s="83">
        <v>66134472.5</v>
      </c>
      <c r="F23" s="83">
        <v>873836.48</v>
      </c>
      <c r="G23" s="83">
        <v>1460000000</v>
      </c>
      <c r="H23" s="83">
        <v>41795788.549999997</v>
      </c>
      <c r="I23" s="83"/>
      <c r="J23" s="83"/>
      <c r="K23" s="83"/>
      <c r="L23" s="83"/>
      <c r="M23" s="83"/>
      <c r="N23" s="83">
        <v>69426.240000000005</v>
      </c>
      <c r="O23" s="83">
        <v>3733010.81</v>
      </c>
      <c r="P23" s="83"/>
      <c r="Q23" s="83"/>
      <c r="R23" s="83"/>
      <c r="S23" s="83"/>
      <c r="T23" s="83"/>
      <c r="U23" s="83"/>
      <c r="V23" s="133">
        <v>1575033569.02</v>
      </c>
    </row>
    <row r="24" spans="1:22" s="77" customFormat="1" ht="18.25" customHeight="1">
      <c r="A24" s="132" t="s">
        <v>461</v>
      </c>
      <c r="B24" s="83">
        <v>17795707.98</v>
      </c>
      <c r="C24" s="83">
        <v>12074279.6</v>
      </c>
      <c r="D24" s="83">
        <v>1139853.71</v>
      </c>
      <c r="E24" s="83">
        <v>158143217.65000001</v>
      </c>
      <c r="F24" s="83">
        <v>29441501.989999998</v>
      </c>
      <c r="G24" s="83"/>
      <c r="H24" s="83">
        <v>144370</v>
      </c>
      <c r="I24" s="83"/>
      <c r="J24" s="83"/>
      <c r="K24" s="83"/>
      <c r="L24" s="83"/>
      <c r="M24" s="83"/>
      <c r="N24" s="83">
        <v>1546109.02</v>
      </c>
      <c r="O24" s="83">
        <v>2185703043.5100002</v>
      </c>
      <c r="P24" s="83"/>
      <c r="Q24" s="83">
        <v>7000000</v>
      </c>
      <c r="R24" s="83"/>
      <c r="S24" s="83">
        <v>424028247.75</v>
      </c>
      <c r="T24" s="83"/>
      <c r="U24" s="83"/>
      <c r="V24" s="133">
        <v>2837016331.21</v>
      </c>
    </row>
    <row r="25" spans="1:22" s="77" customFormat="1" ht="22.9" customHeight="1">
      <c r="A25" s="132" t="s">
        <v>462</v>
      </c>
      <c r="B25" s="83">
        <v>317300391.39999998</v>
      </c>
      <c r="C25" s="83">
        <v>64721665.979999997</v>
      </c>
      <c r="D25" s="83">
        <v>20583154.850000001</v>
      </c>
      <c r="E25" s="83">
        <v>145412411.84</v>
      </c>
      <c r="F25" s="83">
        <v>1012118</v>
      </c>
      <c r="G25" s="83">
        <v>1275208.75</v>
      </c>
      <c r="H25" s="83">
        <v>9706285.6500000004</v>
      </c>
      <c r="I25" s="83"/>
      <c r="J25" s="83">
        <v>346829.05</v>
      </c>
      <c r="K25" s="83"/>
      <c r="L25" s="83"/>
      <c r="M25" s="83">
        <v>9600822.2599999998</v>
      </c>
      <c r="N25" s="83">
        <v>34250684.810000002</v>
      </c>
      <c r="O25" s="83">
        <v>110614429.48</v>
      </c>
      <c r="P25" s="83">
        <v>1863686.99</v>
      </c>
      <c r="Q25" s="83"/>
      <c r="R25" s="83">
        <v>85393682.25</v>
      </c>
      <c r="S25" s="83"/>
      <c r="T25" s="83"/>
      <c r="U25" s="83">
        <v>599398.12</v>
      </c>
      <c r="V25" s="133">
        <v>802680769.42999995</v>
      </c>
    </row>
    <row r="26" spans="1:22" s="77" customFormat="1" ht="18.25" customHeight="1">
      <c r="A26" s="132" t="s">
        <v>463</v>
      </c>
      <c r="B26" s="83">
        <v>1885360.51</v>
      </c>
      <c r="C26" s="83">
        <v>5000</v>
      </c>
      <c r="D26" s="83">
        <v>114965.77</v>
      </c>
      <c r="E26" s="83">
        <v>380643289.22000003</v>
      </c>
      <c r="F26" s="83"/>
      <c r="G26" s="83">
        <v>21088748.739999998</v>
      </c>
      <c r="H26" s="83"/>
      <c r="I26" s="83"/>
      <c r="J26" s="83"/>
      <c r="K26" s="83"/>
      <c r="L26" s="83"/>
      <c r="M26" s="83"/>
      <c r="N26" s="83">
        <v>16109236.67</v>
      </c>
      <c r="O26" s="83">
        <v>9465012</v>
      </c>
      <c r="P26" s="83">
        <v>2565468.08</v>
      </c>
      <c r="Q26" s="83">
        <v>298000000</v>
      </c>
      <c r="R26" s="83"/>
      <c r="S26" s="83"/>
      <c r="T26" s="83"/>
      <c r="U26" s="83"/>
      <c r="V26" s="133">
        <v>729877080.99000001</v>
      </c>
    </row>
    <row r="27" spans="1:22" s="77" customFormat="1" ht="18.25" customHeight="1">
      <c r="A27" s="132" t="s">
        <v>464</v>
      </c>
      <c r="B27" s="83">
        <v>75261584.519999996</v>
      </c>
      <c r="C27" s="83">
        <v>595379030.36000001</v>
      </c>
      <c r="D27" s="83">
        <v>4813292.0999999996</v>
      </c>
      <c r="E27" s="83">
        <v>197151616.09999999</v>
      </c>
      <c r="F27" s="83">
        <v>3559509535.25</v>
      </c>
      <c r="G27" s="83"/>
      <c r="H27" s="83">
        <v>14751832.359999999</v>
      </c>
      <c r="I27" s="83"/>
      <c r="J27" s="83"/>
      <c r="K27" s="83"/>
      <c r="L27" s="83"/>
      <c r="M27" s="83"/>
      <c r="N27" s="83">
        <v>853630.83</v>
      </c>
      <c r="O27" s="83">
        <v>74089039.560000002</v>
      </c>
      <c r="P27" s="83"/>
      <c r="Q27" s="83"/>
      <c r="R27" s="83"/>
      <c r="S27" s="83">
        <v>46805</v>
      </c>
      <c r="T27" s="83"/>
      <c r="U27" s="83"/>
      <c r="V27" s="133">
        <v>4521856366.0799999</v>
      </c>
    </row>
    <row r="28" spans="1:22" s="77" customFormat="1" ht="22.9" customHeight="1">
      <c r="A28" s="132" t="s">
        <v>465</v>
      </c>
      <c r="B28" s="83">
        <v>325164414.92000002</v>
      </c>
      <c r="C28" s="83">
        <v>166180204.13</v>
      </c>
      <c r="D28" s="83">
        <v>20844696.100000001</v>
      </c>
      <c r="E28" s="83">
        <v>318762112.69999999</v>
      </c>
      <c r="F28" s="83">
        <v>268872831.79000002</v>
      </c>
      <c r="G28" s="83">
        <v>202697561.90000001</v>
      </c>
      <c r="H28" s="83">
        <v>350000</v>
      </c>
      <c r="I28" s="83"/>
      <c r="J28" s="83">
        <v>2350923.98</v>
      </c>
      <c r="K28" s="83"/>
      <c r="L28" s="83"/>
      <c r="M28" s="83">
        <v>169254.35</v>
      </c>
      <c r="N28" s="83">
        <v>155280578.68000001</v>
      </c>
      <c r="O28" s="83">
        <v>3280890.41</v>
      </c>
      <c r="P28" s="83">
        <v>235192705.47999999</v>
      </c>
      <c r="Q28" s="83">
        <v>19747946.289999999</v>
      </c>
      <c r="R28" s="83"/>
      <c r="S28" s="83"/>
      <c r="T28" s="83"/>
      <c r="U28" s="83">
        <v>16484317.75</v>
      </c>
      <c r="V28" s="133">
        <v>1735378438.48</v>
      </c>
    </row>
    <row r="29" spans="1:22" s="77" customFormat="1" ht="18.25" customHeight="1">
      <c r="A29" s="132" t="s">
        <v>466</v>
      </c>
      <c r="B29" s="83">
        <v>31518479418.66</v>
      </c>
      <c r="C29" s="83">
        <v>698926568.38</v>
      </c>
      <c r="D29" s="83">
        <v>2022952023.5599999</v>
      </c>
      <c r="E29" s="83">
        <v>131045961.52</v>
      </c>
      <c r="F29" s="83">
        <v>73730660.180000007</v>
      </c>
      <c r="G29" s="83">
        <v>484241691.19999999</v>
      </c>
      <c r="H29" s="83">
        <v>20000</v>
      </c>
      <c r="I29" s="83"/>
      <c r="J29" s="83"/>
      <c r="K29" s="83">
        <v>20273.55</v>
      </c>
      <c r="L29" s="83"/>
      <c r="M29" s="83">
        <v>1388855.1</v>
      </c>
      <c r="N29" s="83">
        <v>25806675.780000001</v>
      </c>
      <c r="O29" s="83">
        <v>153887310.16999999</v>
      </c>
      <c r="P29" s="83"/>
      <c r="Q29" s="83"/>
      <c r="R29" s="83"/>
      <c r="S29" s="83"/>
      <c r="T29" s="83"/>
      <c r="U29" s="83"/>
      <c r="V29" s="133">
        <v>35110499438.099998</v>
      </c>
    </row>
    <row r="30" spans="1:22" s="77" customFormat="1" ht="22.9" customHeight="1">
      <c r="A30" s="132" t="s">
        <v>467</v>
      </c>
      <c r="B30" s="83">
        <v>276552789.63999999</v>
      </c>
      <c r="C30" s="83">
        <v>7063650.5999999996</v>
      </c>
      <c r="D30" s="83">
        <v>17928270.91</v>
      </c>
      <c r="E30" s="83">
        <v>1775117845.0899999</v>
      </c>
      <c r="F30" s="83"/>
      <c r="G30" s="83">
        <v>33193900</v>
      </c>
      <c r="H30" s="83">
        <v>463857.98</v>
      </c>
      <c r="I30" s="83"/>
      <c r="J30" s="83">
        <v>1580780.82</v>
      </c>
      <c r="K30" s="83">
        <v>1923.75</v>
      </c>
      <c r="L30" s="83"/>
      <c r="M30" s="83">
        <v>29144035.050000001</v>
      </c>
      <c r="N30" s="83">
        <v>1356.96</v>
      </c>
      <c r="O30" s="83">
        <v>63459922.32</v>
      </c>
      <c r="P30" s="83">
        <v>1390600.22</v>
      </c>
      <c r="Q30" s="83"/>
      <c r="R30" s="83">
        <v>169440597.88999999</v>
      </c>
      <c r="S30" s="83"/>
      <c r="T30" s="83"/>
      <c r="U30" s="83">
        <v>1908672.38</v>
      </c>
      <c r="V30" s="133">
        <v>2377248203.6100001</v>
      </c>
    </row>
    <row r="31" spans="1:22" s="77" customFormat="1" ht="18.25" customHeight="1">
      <c r="A31" s="132" t="s">
        <v>468</v>
      </c>
      <c r="B31" s="83">
        <v>11048606.859999999</v>
      </c>
      <c r="C31" s="83">
        <v>6672599.1500000004</v>
      </c>
      <c r="D31" s="83">
        <v>672489.05</v>
      </c>
      <c r="E31" s="83">
        <v>30279275543.700001</v>
      </c>
      <c r="F31" s="83">
        <v>933859968.71000004</v>
      </c>
      <c r="G31" s="83"/>
      <c r="H31" s="83"/>
      <c r="I31" s="83"/>
      <c r="J31" s="83"/>
      <c r="K31" s="83"/>
      <c r="L31" s="83"/>
      <c r="M31" s="83">
        <v>1260758.24</v>
      </c>
      <c r="N31" s="83">
        <v>37134600</v>
      </c>
      <c r="O31" s="83"/>
      <c r="P31" s="83"/>
      <c r="Q31" s="83"/>
      <c r="R31" s="83"/>
      <c r="S31" s="83"/>
      <c r="T31" s="83"/>
      <c r="U31" s="83"/>
      <c r="V31" s="133">
        <v>31269924565.709999</v>
      </c>
    </row>
    <row r="32" spans="1:22" s="77" customFormat="1" ht="18.25" customHeight="1">
      <c r="A32" s="132" t="s">
        <v>469</v>
      </c>
      <c r="B32" s="83">
        <v>8477300322</v>
      </c>
      <c r="C32" s="83">
        <v>98428.81</v>
      </c>
      <c r="D32" s="83">
        <v>174819.29</v>
      </c>
      <c r="E32" s="83">
        <v>64648397143.349998</v>
      </c>
      <c r="F32" s="83">
        <v>385789519.67000002</v>
      </c>
      <c r="G32" s="83">
        <v>1500000</v>
      </c>
      <c r="H32" s="83"/>
      <c r="I32" s="83"/>
      <c r="J32" s="83"/>
      <c r="K32" s="83">
        <v>42000000</v>
      </c>
      <c r="L32" s="83"/>
      <c r="M32" s="83"/>
      <c r="N32" s="83"/>
      <c r="O32" s="83"/>
      <c r="P32" s="83"/>
      <c r="Q32" s="83"/>
      <c r="R32" s="83"/>
      <c r="S32" s="83"/>
      <c r="T32" s="83"/>
      <c r="U32" s="83"/>
      <c r="V32" s="133">
        <v>73555260233.119995</v>
      </c>
    </row>
    <row r="33" spans="1:22" s="77" customFormat="1" ht="18.25" customHeight="1">
      <c r="A33" s="132" t="s">
        <v>470</v>
      </c>
      <c r="B33" s="83">
        <v>8743247.0800000001</v>
      </c>
      <c r="C33" s="83">
        <v>14537064.58</v>
      </c>
      <c r="D33" s="83">
        <v>552545.24</v>
      </c>
      <c r="E33" s="83">
        <v>13391001562.389999</v>
      </c>
      <c r="F33" s="83">
        <v>1007957166.75</v>
      </c>
      <c r="G33" s="83"/>
      <c r="H33" s="83"/>
      <c r="I33" s="83"/>
      <c r="J33" s="83"/>
      <c r="K33" s="83"/>
      <c r="L33" s="83"/>
      <c r="M33" s="83">
        <v>36463.17</v>
      </c>
      <c r="N33" s="83">
        <v>12421064.220000001</v>
      </c>
      <c r="O33" s="83">
        <v>13517119</v>
      </c>
      <c r="P33" s="83"/>
      <c r="Q33" s="83"/>
      <c r="R33" s="83"/>
      <c r="S33" s="83"/>
      <c r="T33" s="83"/>
      <c r="U33" s="83"/>
      <c r="V33" s="133">
        <v>14448766232.43</v>
      </c>
    </row>
    <row r="34" spans="1:22" s="77" customFormat="1" ht="18.25" customHeight="1">
      <c r="A34" s="132" t="s">
        <v>471</v>
      </c>
      <c r="B34" s="83">
        <v>13680504.810000001</v>
      </c>
      <c r="C34" s="83">
        <v>19032936.149999999</v>
      </c>
      <c r="D34" s="83">
        <v>884347.34</v>
      </c>
      <c r="E34" s="83">
        <v>352716914.31999999</v>
      </c>
      <c r="F34" s="83">
        <v>1645996753.45</v>
      </c>
      <c r="G34" s="83"/>
      <c r="H34" s="83">
        <v>2747145.13</v>
      </c>
      <c r="I34" s="83"/>
      <c r="J34" s="83"/>
      <c r="K34" s="83">
        <v>76900</v>
      </c>
      <c r="L34" s="83"/>
      <c r="M34" s="83">
        <v>13631.3</v>
      </c>
      <c r="N34" s="83">
        <v>18196046.34</v>
      </c>
      <c r="O34" s="83"/>
      <c r="P34" s="83"/>
      <c r="Q34" s="83"/>
      <c r="R34" s="83"/>
      <c r="S34" s="83"/>
      <c r="T34" s="83"/>
      <c r="U34" s="83"/>
      <c r="V34" s="133">
        <v>2053345178.8399999</v>
      </c>
    </row>
    <row r="35" spans="1:22" s="77" customFormat="1" ht="18.25" customHeight="1">
      <c r="A35" s="132" t="s">
        <v>472</v>
      </c>
      <c r="B35" s="83"/>
      <c r="C35" s="83"/>
      <c r="D35" s="83"/>
      <c r="E35" s="83">
        <v>11983987.5</v>
      </c>
      <c r="F35" s="83"/>
      <c r="G35" s="83"/>
      <c r="H35" s="83"/>
      <c r="I35" s="83"/>
      <c r="J35" s="83"/>
      <c r="K35" s="83"/>
      <c r="L35" s="83"/>
      <c r="M35" s="83"/>
      <c r="N35" s="83"/>
      <c r="O35" s="83">
        <v>2648159515.8600001</v>
      </c>
      <c r="P35" s="83"/>
      <c r="Q35" s="83"/>
      <c r="R35" s="83"/>
      <c r="S35" s="83"/>
      <c r="T35" s="83"/>
      <c r="U35" s="83"/>
      <c r="V35" s="133">
        <v>2660143503.3600001</v>
      </c>
    </row>
    <row r="36" spans="1:22" s="77" customFormat="1" ht="22.9" customHeight="1">
      <c r="A36" s="132" t="s">
        <v>473</v>
      </c>
      <c r="B36" s="83">
        <v>1874356889.6700001</v>
      </c>
      <c r="C36" s="83">
        <v>633039016.72000003</v>
      </c>
      <c r="D36" s="83">
        <v>118918952.06999999</v>
      </c>
      <c r="E36" s="83">
        <v>1721915570.98</v>
      </c>
      <c r="F36" s="83">
        <v>1315003606.05</v>
      </c>
      <c r="G36" s="83">
        <v>12848957.050000001</v>
      </c>
      <c r="H36" s="83">
        <v>24237781.460000001</v>
      </c>
      <c r="I36" s="83"/>
      <c r="J36" s="83">
        <v>1708743995.0699999</v>
      </c>
      <c r="K36" s="83">
        <v>55001893085.050003</v>
      </c>
      <c r="L36" s="83"/>
      <c r="M36" s="83">
        <v>3500710.15</v>
      </c>
      <c r="N36" s="83">
        <v>172087246.65000001</v>
      </c>
      <c r="O36" s="83">
        <v>133514150.22</v>
      </c>
      <c r="P36" s="83">
        <v>46797747</v>
      </c>
      <c r="Q36" s="83"/>
      <c r="R36" s="83">
        <v>174520000</v>
      </c>
      <c r="S36" s="83">
        <v>453955235.83999997</v>
      </c>
      <c r="T36" s="83">
        <v>1110000000</v>
      </c>
      <c r="U36" s="83"/>
      <c r="V36" s="133">
        <v>64505332943.980003</v>
      </c>
    </row>
    <row r="37" spans="1:22" s="77" customFormat="1" ht="18.25" customHeight="1">
      <c r="A37" s="132" t="s">
        <v>474</v>
      </c>
      <c r="B37" s="83"/>
      <c r="C37" s="83"/>
      <c r="D37" s="83"/>
      <c r="E37" s="83">
        <v>1683040434.8299999</v>
      </c>
      <c r="F37" s="83"/>
      <c r="G37" s="83"/>
      <c r="H37" s="83"/>
      <c r="I37" s="83"/>
      <c r="J37" s="83"/>
      <c r="K37" s="83"/>
      <c r="L37" s="83"/>
      <c r="M37" s="83"/>
      <c r="N37" s="83"/>
      <c r="O37" s="83">
        <v>1202000</v>
      </c>
      <c r="P37" s="83"/>
      <c r="Q37" s="83"/>
      <c r="R37" s="83"/>
      <c r="S37" s="83">
        <v>146501209.75</v>
      </c>
      <c r="T37" s="83"/>
      <c r="U37" s="83"/>
      <c r="V37" s="133">
        <v>1830743644.5799999</v>
      </c>
    </row>
    <row r="38" spans="1:22" s="77" customFormat="1" ht="18.25" customHeight="1">
      <c r="A38" s="132" t="s">
        <v>475</v>
      </c>
      <c r="B38" s="83">
        <v>994925.05</v>
      </c>
      <c r="C38" s="83">
        <v>10053.65</v>
      </c>
      <c r="D38" s="83">
        <v>65008.4</v>
      </c>
      <c r="E38" s="83">
        <v>11399250.25</v>
      </c>
      <c r="F38" s="83"/>
      <c r="G38" s="83">
        <v>355303520.56</v>
      </c>
      <c r="H38" s="83"/>
      <c r="I38" s="83"/>
      <c r="J38" s="83"/>
      <c r="K38" s="83"/>
      <c r="L38" s="83"/>
      <c r="M38" s="83"/>
      <c r="N38" s="83">
        <v>141683.54</v>
      </c>
      <c r="O38" s="83"/>
      <c r="P38" s="83"/>
      <c r="Q38" s="83"/>
      <c r="R38" s="83"/>
      <c r="S38" s="83"/>
      <c r="T38" s="83"/>
      <c r="U38" s="83"/>
      <c r="V38" s="133">
        <v>367914441.44999999</v>
      </c>
    </row>
    <row r="39" spans="1:22" s="77" customFormat="1" ht="22.9" customHeight="1">
      <c r="A39" s="132" t="s">
        <v>476</v>
      </c>
      <c r="B39" s="83">
        <v>675180782.59000099</v>
      </c>
      <c r="C39" s="83">
        <v>342869885</v>
      </c>
      <c r="D39" s="83">
        <v>23692396.079999998</v>
      </c>
      <c r="E39" s="83">
        <v>294546666.5</v>
      </c>
      <c r="F39" s="83">
        <v>56998441</v>
      </c>
      <c r="G39" s="83"/>
      <c r="H39" s="83">
        <v>86657773.819999993</v>
      </c>
      <c r="I39" s="83"/>
      <c r="J39" s="83">
        <v>247335.71</v>
      </c>
      <c r="K39" s="83">
        <v>33216699.390000001</v>
      </c>
      <c r="L39" s="83"/>
      <c r="M39" s="83">
        <v>11753974.619999999</v>
      </c>
      <c r="N39" s="83">
        <v>89864851.829999998</v>
      </c>
      <c r="O39" s="83">
        <v>33598000</v>
      </c>
      <c r="P39" s="83">
        <v>1275000</v>
      </c>
      <c r="Q39" s="83"/>
      <c r="R39" s="83"/>
      <c r="S39" s="83">
        <v>54000000</v>
      </c>
      <c r="T39" s="83"/>
      <c r="U39" s="83"/>
      <c r="V39" s="133">
        <v>1703901806.54</v>
      </c>
    </row>
    <row r="40" spans="1:22" s="77" customFormat="1" ht="18.25" customHeight="1">
      <c r="A40" s="132" t="s">
        <v>477</v>
      </c>
      <c r="B40" s="83">
        <v>49905454</v>
      </c>
      <c r="C40" s="83"/>
      <c r="D40" s="83"/>
      <c r="E40" s="83"/>
      <c r="F40" s="83"/>
      <c r="G40" s="83"/>
      <c r="H40" s="83"/>
      <c r="I40" s="83"/>
      <c r="J40" s="83"/>
      <c r="K40" s="83"/>
      <c r="L40" s="83"/>
      <c r="M40" s="83">
        <v>1099203784.47</v>
      </c>
      <c r="N40" s="83"/>
      <c r="O40" s="83"/>
      <c r="P40" s="83"/>
      <c r="Q40" s="83"/>
      <c r="R40" s="83"/>
      <c r="S40" s="83"/>
      <c r="T40" s="83"/>
      <c r="U40" s="83"/>
      <c r="V40" s="133">
        <v>1149109238.47</v>
      </c>
    </row>
    <row r="41" spans="1:22" s="77" customFormat="1" ht="18.25" customHeight="1">
      <c r="A41" s="132" t="s">
        <v>478</v>
      </c>
      <c r="B41" s="83"/>
      <c r="C41" s="83">
        <v>390190560.67000002</v>
      </c>
      <c r="D41" s="83"/>
      <c r="E41" s="83"/>
      <c r="F41" s="83"/>
      <c r="G41" s="83"/>
      <c r="H41" s="83"/>
      <c r="I41" s="83"/>
      <c r="J41" s="83">
        <v>50310405761.870003</v>
      </c>
      <c r="K41" s="83"/>
      <c r="L41" s="83"/>
      <c r="M41" s="83"/>
      <c r="N41" s="83"/>
      <c r="O41" s="83"/>
      <c r="P41" s="83"/>
      <c r="Q41" s="83"/>
      <c r="R41" s="83"/>
      <c r="S41" s="83"/>
      <c r="T41" s="83">
        <v>2400000000</v>
      </c>
      <c r="U41" s="83">
        <v>166067037809.72</v>
      </c>
      <c r="V41" s="133">
        <v>219167634132.26001</v>
      </c>
    </row>
    <row r="42" spans="1:22" s="77" customFormat="1" ht="26.15" customHeight="1">
      <c r="A42" s="85" t="s">
        <v>62</v>
      </c>
      <c r="B42" s="86">
        <v>66723991479.589996</v>
      </c>
      <c r="C42" s="86">
        <v>7228388393.2399998</v>
      </c>
      <c r="D42" s="86">
        <v>3665075816.75</v>
      </c>
      <c r="E42" s="86">
        <v>197339432795.41</v>
      </c>
      <c r="F42" s="86">
        <v>22775382794.549999</v>
      </c>
      <c r="G42" s="86">
        <v>14717462904.35</v>
      </c>
      <c r="H42" s="86">
        <v>1009497890.65</v>
      </c>
      <c r="I42" s="86">
        <v>18028484302.779999</v>
      </c>
      <c r="J42" s="86">
        <v>52581701351.309998</v>
      </c>
      <c r="K42" s="86">
        <v>55504196133.019997</v>
      </c>
      <c r="L42" s="86"/>
      <c r="M42" s="86">
        <v>1965527652.0699999</v>
      </c>
      <c r="N42" s="86">
        <v>3747905079.0799999</v>
      </c>
      <c r="O42" s="86">
        <v>16555724064.610001</v>
      </c>
      <c r="P42" s="86">
        <v>13675081474.219999</v>
      </c>
      <c r="Q42" s="86">
        <v>427096742.43000001</v>
      </c>
      <c r="R42" s="86">
        <v>567460853.46000004</v>
      </c>
      <c r="S42" s="86">
        <v>4908030166.0200005</v>
      </c>
      <c r="T42" s="86">
        <v>4026255011</v>
      </c>
      <c r="U42" s="86">
        <v>166607909905.70001</v>
      </c>
      <c r="V42" s="194">
        <v>652054604810.23999</v>
      </c>
    </row>
    <row r="43" spans="1:22" s="77" customFormat="1" ht="75.25" customHeight="1"/>
  </sheetData>
  <mergeCells count="3">
    <mergeCell ref="A2:G2"/>
    <mergeCell ref="A1:H1"/>
    <mergeCell ref="I1:P1"/>
  </mergeCells>
  <pageMargins left="0.7" right="0.7" top="0.75" bottom="0.75" header="0.3" footer="0.3"/>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7"/>
  <sheetViews>
    <sheetView showGridLines="0" zoomScaleNormal="100" workbookViewId="0">
      <selection activeCell="H3" sqref="H3"/>
    </sheetView>
  </sheetViews>
  <sheetFormatPr defaultColWidth="9.1796875" defaultRowHeight="12.5"/>
  <cols>
    <col min="1" max="1" width="48.1796875" style="78" customWidth="1"/>
    <col min="2" max="2" width="15.26953125" style="78" customWidth="1"/>
    <col min="3" max="3" width="17.1796875" style="78" customWidth="1"/>
    <col min="4" max="4" width="16.26953125" style="78" customWidth="1"/>
    <col min="5" max="6" width="15.08984375" style="78" customWidth="1"/>
    <col min="7" max="10" width="16.54296875" style="78" customWidth="1"/>
    <col min="11" max="11" width="4.7265625" style="78" customWidth="1"/>
    <col min="12" max="16384" width="9.1796875" style="78"/>
  </cols>
  <sheetData>
    <row r="1" spans="1:10" s="77" customFormat="1" ht="14.5" customHeight="1">
      <c r="A1" s="97" t="s">
        <v>227</v>
      </c>
      <c r="B1" s="81"/>
      <c r="C1" s="81"/>
      <c r="D1" s="81"/>
      <c r="E1" s="81"/>
      <c r="F1" s="81"/>
      <c r="G1" s="81"/>
      <c r="H1" s="81"/>
    </row>
    <row r="2" spans="1:10" s="77" customFormat="1" ht="14.25" customHeight="1">
      <c r="A2" s="223"/>
      <c r="B2" s="223"/>
      <c r="C2" s="223"/>
      <c r="D2" s="223"/>
      <c r="E2" s="223"/>
      <c r="F2" s="223"/>
      <c r="G2" s="223"/>
      <c r="H2" s="223"/>
    </row>
    <row r="3" spans="1:10" s="77" customFormat="1" ht="15" customHeight="1">
      <c r="A3" s="81"/>
      <c r="B3" s="98" t="s">
        <v>923</v>
      </c>
      <c r="C3" s="95"/>
      <c r="D3" s="98"/>
      <c r="E3" s="98"/>
      <c r="F3" s="98"/>
      <c r="G3" s="98"/>
      <c r="H3" s="98"/>
    </row>
    <row r="4" spans="1:10" s="77" customFormat="1" ht="15" customHeight="1">
      <c r="A4" s="89"/>
      <c r="B4" s="89"/>
      <c r="C4" s="89"/>
      <c r="D4" s="89"/>
      <c r="E4" s="89"/>
      <c r="F4" s="89"/>
      <c r="G4" s="89"/>
      <c r="H4" s="89"/>
    </row>
    <row r="5" spans="1:10" ht="12.5" customHeight="1">
      <c r="A5" s="224" t="s">
        <v>498</v>
      </c>
      <c r="B5" s="225" t="s">
        <v>909</v>
      </c>
      <c r="C5" s="225"/>
      <c r="D5" s="225"/>
      <c r="E5" s="225" t="s">
        <v>910</v>
      </c>
      <c r="F5" s="225"/>
      <c r="G5" s="225" t="s">
        <v>499</v>
      </c>
      <c r="H5" s="225"/>
      <c r="I5" s="221" t="s">
        <v>500</v>
      </c>
      <c r="J5" s="222" t="s">
        <v>62</v>
      </c>
    </row>
    <row r="6" spans="1:10" ht="31.5">
      <c r="A6" s="224"/>
      <c r="B6" s="150" t="s">
        <v>911</v>
      </c>
      <c r="C6" s="150" t="s">
        <v>912</v>
      </c>
      <c r="D6" s="150" t="s">
        <v>913</v>
      </c>
      <c r="E6" s="150" t="s">
        <v>912</v>
      </c>
      <c r="F6" s="150" t="s">
        <v>914</v>
      </c>
      <c r="G6" s="150" t="s">
        <v>501</v>
      </c>
      <c r="H6" s="150" t="s">
        <v>103</v>
      </c>
      <c r="I6" s="221"/>
      <c r="J6" s="222"/>
    </row>
    <row r="7" spans="1:10">
      <c r="A7" s="195" t="s">
        <v>479</v>
      </c>
      <c r="B7" s="196">
        <v>556030583.71000004</v>
      </c>
      <c r="C7" s="196">
        <v>8125157735.73001</v>
      </c>
      <c r="D7" s="196">
        <v>508680903.02999997</v>
      </c>
      <c r="E7" s="196">
        <v>0</v>
      </c>
      <c r="F7" s="196">
        <v>489808453.72000003</v>
      </c>
      <c r="G7" s="196">
        <v>56668553084.420097</v>
      </c>
      <c r="H7" s="196">
        <v>375760718.98000002</v>
      </c>
      <c r="I7" s="196"/>
      <c r="J7" s="197">
        <v>66723991479.590103</v>
      </c>
    </row>
    <row r="8" spans="1:10">
      <c r="A8" s="195" t="s">
        <v>480</v>
      </c>
      <c r="B8" s="196">
        <v>379908497.60000002</v>
      </c>
      <c r="C8" s="196">
        <v>2642982119.3000002</v>
      </c>
      <c r="D8" s="196">
        <v>1755477584.1199999</v>
      </c>
      <c r="E8" s="196">
        <v>0</v>
      </c>
      <c r="F8" s="196">
        <v>2387907894.3000002</v>
      </c>
      <c r="G8" s="196">
        <v>62112297.920000002</v>
      </c>
      <c r="H8" s="196">
        <v>0</v>
      </c>
      <c r="I8" s="196"/>
      <c r="J8" s="197">
        <v>7228388393.2399998</v>
      </c>
    </row>
    <row r="9" spans="1:10">
      <c r="A9" s="195" t="s">
        <v>481</v>
      </c>
      <c r="B9" s="196">
        <v>10033366.380000001</v>
      </c>
      <c r="C9" s="196">
        <v>2680475.88</v>
      </c>
      <c r="D9" s="196">
        <v>111890.85</v>
      </c>
      <c r="E9" s="196">
        <v>0</v>
      </c>
      <c r="F9" s="196">
        <v>1635288.43</v>
      </c>
      <c r="G9" s="196">
        <v>3650614795.21</v>
      </c>
      <c r="H9" s="196">
        <v>0</v>
      </c>
      <c r="I9" s="196"/>
      <c r="J9" s="197">
        <v>3665075816.75</v>
      </c>
    </row>
    <row r="10" spans="1:10" ht="20" customHeight="1">
      <c r="A10" s="195" t="s">
        <v>482</v>
      </c>
      <c r="B10" s="196">
        <v>3803270716.5</v>
      </c>
      <c r="C10" s="196">
        <v>190683751039.01001</v>
      </c>
      <c r="D10" s="196">
        <v>2300400495.1300001</v>
      </c>
      <c r="E10" s="196">
        <v>26077829.75</v>
      </c>
      <c r="F10" s="196">
        <v>525785715.68000001</v>
      </c>
      <c r="G10" s="196">
        <v>146999.34</v>
      </c>
      <c r="H10" s="196">
        <v>0</v>
      </c>
      <c r="I10" s="196"/>
      <c r="J10" s="197">
        <v>197339432795.41</v>
      </c>
    </row>
    <row r="11" spans="1:10" ht="20" customHeight="1">
      <c r="A11" s="195" t="s">
        <v>483</v>
      </c>
      <c r="B11" s="196">
        <v>2997283.07</v>
      </c>
      <c r="C11" s="196">
        <v>17207069368.34</v>
      </c>
      <c r="D11" s="196">
        <v>4546637334.7299995</v>
      </c>
      <c r="E11" s="196">
        <v>0</v>
      </c>
      <c r="F11" s="196">
        <v>505863002</v>
      </c>
      <c r="G11" s="196">
        <v>0</v>
      </c>
      <c r="H11" s="196">
        <v>512815806.41000003</v>
      </c>
      <c r="I11" s="196"/>
      <c r="J11" s="197">
        <v>22775382794.549999</v>
      </c>
    </row>
    <row r="12" spans="1:10">
      <c r="A12" s="195" t="s">
        <v>484</v>
      </c>
      <c r="B12" s="196">
        <v>65305532.960000001</v>
      </c>
      <c r="C12" s="196">
        <v>13162968561.82</v>
      </c>
      <c r="D12" s="196">
        <v>1451553944.1900001</v>
      </c>
      <c r="E12" s="196">
        <v>0</v>
      </c>
      <c r="F12" s="196">
        <v>37634865.380000003</v>
      </c>
      <c r="G12" s="196">
        <v>0</v>
      </c>
      <c r="H12" s="196">
        <v>0</v>
      </c>
      <c r="I12" s="196"/>
      <c r="J12" s="197">
        <v>14717462904.35</v>
      </c>
    </row>
    <row r="13" spans="1:10">
      <c r="A13" s="195" t="s">
        <v>485</v>
      </c>
      <c r="B13" s="196">
        <v>87362.41</v>
      </c>
      <c r="C13" s="196">
        <v>325121292.69</v>
      </c>
      <c r="D13" s="196">
        <v>680618835.89999998</v>
      </c>
      <c r="E13" s="196">
        <v>0</v>
      </c>
      <c r="F13" s="196">
        <v>3670399.65</v>
      </c>
      <c r="G13" s="196">
        <v>0</v>
      </c>
      <c r="H13" s="196">
        <v>0</v>
      </c>
      <c r="I13" s="196"/>
      <c r="J13" s="197">
        <v>1009497890.65</v>
      </c>
    </row>
    <row r="14" spans="1:10">
      <c r="A14" s="195" t="s">
        <v>486</v>
      </c>
      <c r="B14" s="196">
        <v>0</v>
      </c>
      <c r="C14" s="196">
        <v>18028484302.779999</v>
      </c>
      <c r="D14" s="196">
        <v>0</v>
      </c>
      <c r="E14" s="196">
        <v>0</v>
      </c>
      <c r="F14" s="196">
        <v>0</v>
      </c>
      <c r="G14" s="196">
        <v>0</v>
      </c>
      <c r="H14" s="196">
        <v>0</v>
      </c>
      <c r="I14" s="196"/>
      <c r="J14" s="197">
        <v>18028484302.779999</v>
      </c>
    </row>
    <row r="15" spans="1:10">
      <c r="A15" s="195" t="s">
        <v>487</v>
      </c>
      <c r="B15" s="196">
        <v>99131.520000000004</v>
      </c>
      <c r="C15" s="196">
        <v>8291162484.6800003</v>
      </c>
      <c r="D15" s="196">
        <v>3508516250.6300001</v>
      </c>
      <c r="E15" s="196">
        <v>0</v>
      </c>
      <c r="F15" s="196">
        <v>113498041.59</v>
      </c>
      <c r="G15" s="196">
        <v>0</v>
      </c>
      <c r="H15" s="196">
        <v>0</v>
      </c>
      <c r="I15" s="196">
        <v>40668425442.889999</v>
      </c>
      <c r="J15" s="197">
        <v>52581701351.309998</v>
      </c>
    </row>
    <row r="16" spans="1:10">
      <c r="A16" s="195" t="s">
        <v>488</v>
      </c>
      <c r="B16" s="196">
        <v>924829639.16999996</v>
      </c>
      <c r="C16" s="196">
        <v>50491535790.860001</v>
      </c>
      <c r="D16" s="196">
        <v>3408018712.6199999</v>
      </c>
      <c r="E16" s="196">
        <v>0</v>
      </c>
      <c r="F16" s="196">
        <v>679811990.37</v>
      </c>
      <c r="G16" s="196">
        <v>0</v>
      </c>
      <c r="H16" s="196">
        <v>0</v>
      </c>
      <c r="I16" s="196"/>
      <c r="J16" s="197">
        <v>55504196133.019997</v>
      </c>
    </row>
    <row r="17" spans="1:10">
      <c r="A17" s="195" t="s">
        <v>489</v>
      </c>
      <c r="B17" s="196"/>
      <c r="C17" s="196"/>
      <c r="D17" s="196"/>
      <c r="E17" s="196"/>
      <c r="F17" s="196"/>
      <c r="G17" s="196"/>
      <c r="H17" s="196"/>
      <c r="I17" s="196"/>
      <c r="J17" s="197"/>
    </row>
    <row r="18" spans="1:10">
      <c r="A18" s="195" t="s">
        <v>490</v>
      </c>
      <c r="B18" s="196">
        <v>1890977.65</v>
      </c>
      <c r="C18" s="196">
        <v>1781540745.5899999</v>
      </c>
      <c r="D18" s="196">
        <v>168088990.56</v>
      </c>
      <c r="E18" s="196">
        <v>0</v>
      </c>
      <c r="F18" s="196">
        <v>14006938.27</v>
      </c>
      <c r="G18" s="196">
        <v>0</v>
      </c>
      <c r="H18" s="196">
        <v>0</v>
      </c>
      <c r="I18" s="196"/>
      <c r="J18" s="197">
        <v>1965527652.0699999</v>
      </c>
    </row>
    <row r="19" spans="1:10" ht="20" customHeight="1">
      <c r="A19" s="195" t="s">
        <v>491</v>
      </c>
      <c r="B19" s="196">
        <v>448943547.75</v>
      </c>
      <c r="C19" s="196">
        <v>320633893.62</v>
      </c>
      <c r="D19" s="196">
        <v>2708274046.5100002</v>
      </c>
      <c r="E19" s="196">
        <v>97091.07</v>
      </c>
      <c r="F19" s="196">
        <v>269956500.13</v>
      </c>
      <c r="G19" s="196">
        <v>0</v>
      </c>
      <c r="H19" s="196">
        <v>0</v>
      </c>
      <c r="I19" s="196"/>
      <c r="J19" s="197">
        <v>3747905079.0799999</v>
      </c>
    </row>
    <row r="20" spans="1:10" ht="20" customHeight="1">
      <c r="A20" s="195" t="s">
        <v>634</v>
      </c>
      <c r="B20" s="196">
        <v>7516558.6799999997</v>
      </c>
      <c r="C20" s="196">
        <v>16311284380.57</v>
      </c>
      <c r="D20" s="196">
        <v>234099386.47999999</v>
      </c>
      <c r="E20" s="196">
        <v>40105</v>
      </c>
      <c r="F20" s="196">
        <v>2783633.88</v>
      </c>
      <c r="G20" s="196">
        <v>0</v>
      </c>
      <c r="H20" s="196">
        <v>0</v>
      </c>
      <c r="I20" s="196"/>
      <c r="J20" s="197">
        <v>16555724064.610001</v>
      </c>
    </row>
    <row r="21" spans="1:10">
      <c r="A21" s="195" t="s">
        <v>492</v>
      </c>
      <c r="B21" s="196">
        <v>3671497.12</v>
      </c>
      <c r="C21" s="196">
        <v>12613882354.959999</v>
      </c>
      <c r="D21" s="196">
        <v>1056469740.53</v>
      </c>
      <c r="E21" s="196">
        <v>0</v>
      </c>
      <c r="F21" s="196">
        <v>1057881.6100000001</v>
      </c>
      <c r="G21" s="196">
        <v>0</v>
      </c>
      <c r="H21" s="196">
        <v>0</v>
      </c>
      <c r="I21" s="196"/>
      <c r="J21" s="197">
        <v>13675081474.219999</v>
      </c>
    </row>
    <row r="22" spans="1:10" ht="20" customHeight="1">
      <c r="A22" s="195" t="s">
        <v>493</v>
      </c>
      <c r="B22" s="196">
        <v>0</v>
      </c>
      <c r="C22" s="196">
        <v>400348796.13999999</v>
      </c>
      <c r="D22" s="196">
        <v>7749882</v>
      </c>
      <c r="E22" s="196">
        <v>0</v>
      </c>
      <c r="F22" s="196">
        <v>18998064.289999999</v>
      </c>
      <c r="G22" s="196">
        <v>0</v>
      </c>
      <c r="H22" s="196">
        <v>0</v>
      </c>
      <c r="I22" s="196"/>
      <c r="J22" s="197">
        <v>427096742.43000001</v>
      </c>
    </row>
    <row r="23" spans="1:10">
      <c r="A23" s="195" t="s">
        <v>494</v>
      </c>
      <c r="B23" s="196">
        <v>50997063.409999996</v>
      </c>
      <c r="C23" s="196">
        <v>0</v>
      </c>
      <c r="D23" s="196">
        <v>516463790.05000001</v>
      </c>
      <c r="E23" s="196">
        <v>0</v>
      </c>
      <c r="F23" s="196">
        <v>0</v>
      </c>
      <c r="G23" s="196">
        <v>0</v>
      </c>
      <c r="H23" s="196">
        <v>0</v>
      </c>
      <c r="I23" s="196"/>
      <c r="J23" s="197">
        <v>567460853.46000004</v>
      </c>
    </row>
    <row r="24" spans="1:10">
      <c r="A24" s="195" t="s">
        <v>495</v>
      </c>
      <c r="B24" s="196">
        <v>10811411.939999999</v>
      </c>
      <c r="C24" s="196">
        <v>4378103563.0299997</v>
      </c>
      <c r="D24" s="196">
        <v>71096710.260000005</v>
      </c>
      <c r="E24" s="196">
        <v>0</v>
      </c>
      <c r="F24" s="196">
        <v>448018480.79000002</v>
      </c>
      <c r="G24" s="196">
        <v>0</v>
      </c>
      <c r="H24" s="196">
        <v>0</v>
      </c>
      <c r="I24" s="196"/>
      <c r="J24" s="197">
        <v>4908030166.0200005</v>
      </c>
    </row>
    <row r="25" spans="1:10">
      <c r="A25" s="195" t="s">
        <v>496</v>
      </c>
      <c r="B25" s="196">
        <v>0</v>
      </c>
      <c r="C25" s="196">
        <v>2489016497</v>
      </c>
      <c r="D25" s="196">
        <v>1537238514</v>
      </c>
      <c r="E25" s="196">
        <v>0</v>
      </c>
      <c r="F25" s="196">
        <v>0</v>
      </c>
      <c r="G25" s="196">
        <v>0</v>
      </c>
      <c r="H25" s="196">
        <v>0</v>
      </c>
      <c r="I25" s="196"/>
      <c r="J25" s="197">
        <v>4026255011</v>
      </c>
    </row>
    <row r="26" spans="1:10">
      <c r="A26" s="195" t="s">
        <v>497</v>
      </c>
      <c r="B26" s="196">
        <v>0</v>
      </c>
      <c r="C26" s="196">
        <v>422301904.39999998</v>
      </c>
      <c r="D26" s="196">
        <v>15283397052.67</v>
      </c>
      <c r="E26" s="196">
        <v>0</v>
      </c>
      <c r="F26" s="196">
        <v>244057.93</v>
      </c>
      <c r="G26" s="196">
        <v>0</v>
      </c>
      <c r="H26" s="196">
        <v>0</v>
      </c>
      <c r="I26" s="196">
        <v>150901966890.70001</v>
      </c>
      <c r="J26" s="197">
        <v>166607909905.70001</v>
      </c>
    </row>
    <row r="27" spans="1:10">
      <c r="A27" s="198" t="s">
        <v>62</v>
      </c>
      <c r="B27" s="199">
        <v>6266393169.8699999</v>
      </c>
      <c r="C27" s="199">
        <v>347678025306.40002</v>
      </c>
      <c r="D27" s="199">
        <v>39742894064.260002</v>
      </c>
      <c r="E27" s="199">
        <v>26215025.82</v>
      </c>
      <c r="F27" s="199">
        <v>5500681208.0200005</v>
      </c>
      <c r="G27" s="199">
        <v>60381427176.890099</v>
      </c>
      <c r="H27" s="199">
        <v>888576525.38999999</v>
      </c>
      <c r="I27" s="199">
        <v>191570392333.59</v>
      </c>
      <c r="J27" s="200">
        <v>652054604810.23999</v>
      </c>
    </row>
  </sheetData>
  <mergeCells count="7">
    <mergeCell ref="I5:I6"/>
    <mergeCell ref="J5:J6"/>
    <mergeCell ref="A2:H2"/>
    <mergeCell ref="A5:A6"/>
    <mergeCell ref="B5:D5"/>
    <mergeCell ref="E5:F5"/>
    <mergeCell ref="G5:H5"/>
  </mergeCells>
  <pageMargins left="0.7" right="0.7" top="0.75" bottom="0.75" header="0.3" footer="0.3"/>
  <pageSetup paperSize="9" orientation="landscape"/>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6"/>
  <sheetViews>
    <sheetView showGridLines="0" zoomScale="110" zoomScaleNormal="110" workbookViewId="0">
      <selection activeCell="H10" sqref="H10"/>
    </sheetView>
  </sheetViews>
  <sheetFormatPr defaultColWidth="9.1796875" defaultRowHeight="12.5"/>
  <cols>
    <col min="1" max="1" width="30" style="80" customWidth="1"/>
    <col min="2" max="2" width="17.54296875" style="80" bestFit="1" customWidth="1"/>
    <col min="3" max="5" width="16.7265625" style="80" customWidth="1"/>
    <col min="6" max="6" width="4.7265625" style="80" customWidth="1"/>
    <col min="7" max="16384" width="9.1796875" style="80"/>
  </cols>
  <sheetData>
    <row r="1" spans="1:8" s="90" customFormat="1" ht="16" customHeight="1">
      <c r="A1" s="91" t="s">
        <v>228</v>
      </c>
      <c r="B1" s="81"/>
      <c r="C1" s="81"/>
      <c r="D1" s="81"/>
      <c r="E1" s="81"/>
      <c r="F1" s="81"/>
      <c r="G1" s="81"/>
      <c r="H1" s="81"/>
    </row>
    <row r="2" spans="1:8" s="90" customFormat="1" ht="16" customHeight="1">
      <c r="A2" s="223"/>
      <c r="B2" s="223"/>
      <c r="C2" s="223"/>
      <c r="D2" s="223"/>
      <c r="E2" s="223"/>
      <c r="F2" s="223"/>
      <c r="G2" s="223"/>
      <c r="H2" s="223"/>
    </row>
    <row r="3" spans="1:8" s="90" customFormat="1" ht="12.25" customHeight="1">
      <c r="A3" s="160"/>
      <c r="B3" s="98" t="s">
        <v>923</v>
      </c>
      <c r="C3" s="95"/>
      <c r="D3" s="98"/>
      <c r="E3" s="98"/>
      <c r="F3" s="98"/>
      <c r="G3" s="98"/>
      <c r="H3" s="98"/>
    </row>
    <row r="4" spans="1:8" ht="26.5" customHeight="1">
      <c r="A4" s="229"/>
      <c r="B4" s="230" t="s">
        <v>884</v>
      </c>
      <c r="C4" s="230" t="s">
        <v>104</v>
      </c>
      <c r="D4" s="230" t="s">
        <v>105</v>
      </c>
      <c r="E4" s="231" t="s">
        <v>106</v>
      </c>
    </row>
    <row r="5" spans="1:8" ht="22" customHeight="1">
      <c r="A5" s="185" t="s">
        <v>62</v>
      </c>
      <c r="B5" s="121">
        <v>212963564030.75</v>
      </c>
      <c r="C5" s="121">
        <v>157122612291.97998</v>
      </c>
      <c r="D5" s="121">
        <v>175185460275.07004</v>
      </c>
      <c r="E5" s="122">
        <v>194900716047.66003</v>
      </c>
    </row>
    <row r="6" spans="1:8">
      <c r="A6" s="110" t="s">
        <v>239</v>
      </c>
      <c r="B6" s="111">
        <v>909066358.45000005</v>
      </c>
      <c r="C6" s="111">
        <v>0</v>
      </c>
      <c r="D6" s="111">
        <v>24283674.649999999</v>
      </c>
      <c r="E6" s="112">
        <v>884782683.79999995</v>
      </c>
    </row>
    <row r="7" spans="1:8">
      <c r="A7" s="110" t="s">
        <v>107</v>
      </c>
      <c r="B7" s="111">
        <v>34998371548.370003</v>
      </c>
      <c r="C7" s="111">
        <v>0.01</v>
      </c>
      <c r="D7" s="111">
        <v>3995651913.7600002</v>
      </c>
      <c r="E7" s="112">
        <v>31002719634.619999</v>
      </c>
    </row>
    <row r="8" spans="1:8">
      <c r="A8" s="110" t="s">
        <v>108</v>
      </c>
      <c r="B8" s="111">
        <v>1991472975.9000001</v>
      </c>
      <c r="C8" s="111">
        <v>73360408759.389999</v>
      </c>
      <c r="D8" s="111">
        <v>73361841596.160004</v>
      </c>
      <c r="E8" s="112">
        <v>1990040139.1300001</v>
      </c>
    </row>
    <row r="9" spans="1:8">
      <c r="A9" s="110" t="s">
        <v>109</v>
      </c>
      <c r="B9" s="111">
        <v>1448773127.95</v>
      </c>
      <c r="C9" s="111">
        <v>1641845225.3800001</v>
      </c>
      <c r="D9" s="111">
        <v>2250022999.5500002</v>
      </c>
      <c r="E9" s="112">
        <v>840595353.77999997</v>
      </c>
    </row>
    <row r="10" spans="1:8">
      <c r="A10" s="110" t="s">
        <v>110</v>
      </c>
      <c r="B10" s="111">
        <v>49120149.75</v>
      </c>
      <c r="C10" s="111">
        <v>499719983.42000002</v>
      </c>
      <c r="D10" s="111">
        <v>483896786.58999997</v>
      </c>
      <c r="E10" s="112">
        <v>64943346.579999998</v>
      </c>
    </row>
    <row r="11" spans="1:8">
      <c r="A11" s="110" t="s">
        <v>111</v>
      </c>
      <c r="B11" s="111">
        <v>96206106.340000004</v>
      </c>
      <c r="C11" s="111">
        <v>25062429.559999999</v>
      </c>
      <c r="D11" s="111">
        <v>35778925.32</v>
      </c>
      <c r="E11" s="112">
        <v>85489610.579999998</v>
      </c>
    </row>
    <row r="12" spans="1:8">
      <c r="A12" s="110" t="s">
        <v>112</v>
      </c>
      <c r="B12" s="111">
        <v>23503209.23</v>
      </c>
      <c r="C12" s="111">
        <v>0</v>
      </c>
      <c r="D12" s="111">
        <v>400000</v>
      </c>
      <c r="E12" s="112">
        <v>23103209.23</v>
      </c>
    </row>
    <row r="13" spans="1:8">
      <c r="A13" s="110" t="s">
        <v>113</v>
      </c>
      <c r="B13" s="111">
        <v>1394719679.1199999</v>
      </c>
      <c r="C13" s="111">
        <v>18559675164.470001</v>
      </c>
      <c r="D13" s="111">
        <v>17412680061.560001</v>
      </c>
      <c r="E13" s="112">
        <v>2541714782.0300002</v>
      </c>
    </row>
    <row r="14" spans="1:8">
      <c r="A14" s="110" t="s">
        <v>114</v>
      </c>
      <c r="B14" s="111">
        <v>224570.48</v>
      </c>
      <c r="C14" s="111">
        <v>8770930.0099999998</v>
      </c>
      <c r="D14" s="111">
        <v>8694690.8000000007</v>
      </c>
      <c r="E14" s="112">
        <v>300809.69</v>
      </c>
    </row>
    <row r="15" spans="1:8">
      <c r="A15" s="110" t="s">
        <v>898</v>
      </c>
      <c r="B15" s="111">
        <v>0</v>
      </c>
      <c r="C15" s="111">
        <v>101000</v>
      </c>
      <c r="D15" s="111">
        <v>0</v>
      </c>
      <c r="E15" s="112">
        <v>101000</v>
      </c>
    </row>
    <row r="16" spans="1:8">
      <c r="A16" s="110" t="s">
        <v>334</v>
      </c>
      <c r="B16" s="111">
        <v>23199399.600000001</v>
      </c>
      <c r="C16" s="111">
        <v>192865392.53</v>
      </c>
      <c r="D16" s="111">
        <v>177549518.47999999</v>
      </c>
      <c r="E16" s="112">
        <v>38515273.649999999</v>
      </c>
    </row>
    <row r="17" spans="1:5">
      <c r="A17" s="110" t="s">
        <v>115</v>
      </c>
      <c r="B17" s="111">
        <v>1289105988.4400001</v>
      </c>
      <c r="C17" s="111">
        <v>83914723.010000005</v>
      </c>
      <c r="D17" s="111">
        <v>62202845.240000002</v>
      </c>
      <c r="E17" s="112">
        <v>1310817866.21</v>
      </c>
    </row>
    <row r="18" spans="1:5">
      <c r="A18" s="110" t="s">
        <v>116</v>
      </c>
      <c r="B18" s="111">
        <v>143761070.88</v>
      </c>
      <c r="C18" s="111">
        <v>322878320</v>
      </c>
      <c r="D18" s="111">
        <v>245000000</v>
      </c>
      <c r="E18" s="112">
        <v>221639390.88</v>
      </c>
    </row>
    <row r="19" spans="1:5">
      <c r="A19" s="110" t="s">
        <v>872</v>
      </c>
      <c r="B19" s="111">
        <v>349999996</v>
      </c>
      <c r="C19" s="111">
        <v>79999998</v>
      </c>
      <c r="D19" s="111">
        <v>0</v>
      </c>
      <c r="E19" s="112">
        <v>429999994</v>
      </c>
    </row>
    <row r="20" spans="1:5">
      <c r="A20" s="110" t="s">
        <v>873</v>
      </c>
      <c r="B20" s="111">
        <v>16636708000</v>
      </c>
      <c r="C20" s="111">
        <v>11075596304</v>
      </c>
      <c r="D20" s="111">
        <v>27712304304</v>
      </c>
      <c r="E20" s="112">
        <v>0</v>
      </c>
    </row>
    <row r="21" spans="1:5">
      <c r="A21" s="110" t="s">
        <v>922</v>
      </c>
      <c r="B21" s="170">
        <v>0</v>
      </c>
      <c r="C21" s="170">
        <v>15938235352</v>
      </c>
      <c r="D21" s="170">
        <v>15938235352</v>
      </c>
      <c r="E21" s="171">
        <v>0</v>
      </c>
    </row>
    <row r="22" spans="1:5">
      <c r="A22" s="110" t="s">
        <v>117</v>
      </c>
      <c r="B22" s="170">
        <v>153518973592.5</v>
      </c>
      <c r="C22" s="170">
        <v>35184809649.779999</v>
      </c>
      <c r="D22" s="170">
        <v>33328059206.59</v>
      </c>
      <c r="E22" s="171">
        <v>155375724035.69</v>
      </c>
    </row>
    <row r="23" spans="1:5">
      <c r="A23" s="110" t="s">
        <v>219</v>
      </c>
      <c r="B23" s="170">
        <v>15762098.27</v>
      </c>
      <c r="C23" s="170">
        <v>101429865.66</v>
      </c>
      <c r="D23" s="170">
        <v>93046178.510000005</v>
      </c>
      <c r="E23" s="171">
        <v>24145785.420000002</v>
      </c>
    </row>
    <row r="24" spans="1:5" ht="20">
      <c r="A24" s="110" t="s">
        <v>220</v>
      </c>
      <c r="B24" s="170">
        <v>23757021.199999999</v>
      </c>
      <c r="C24" s="170">
        <v>12499600.83</v>
      </c>
      <c r="D24" s="170">
        <v>9728214.8900000006</v>
      </c>
      <c r="E24" s="171">
        <v>26528407.140000001</v>
      </c>
    </row>
    <row r="25" spans="1:5" ht="20">
      <c r="A25" s="186" t="s">
        <v>218</v>
      </c>
      <c r="B25" s="187">
        <v>50839138.270000003</v>
      </c>
      <c r="C25" s="187">
        <v>34799593.93</v>
      </c>
      <c r="D25" s="187">
        <v>46084006.969999999</v>
      </c>
      <c r="E25" s="188">
        <v>39554725.229999997</v>
      </c>
    </row>
    <row r="26" spans="1:5" ht="20">
      <c r="A26" s="186" t="s">
        <v>218</v>
      </c>
      <c r="B26" s="187">
        <v>50839138.270000003</v>
      </c>
      <c r="C26" s="187">
        <v>34790255.020000003</v>
      </c>
      <c r="D26" s="187">
        <v>41810679.689999998</v>
      </c>
      <c r="E26" s="188">
        <v>43818713.600000001</v>
      </c>
    </row>
  </sheetData>
  <mergeCells count="1">
    <mergeCell ref="A2:H2"/>
  </mergeCells>
  <pageMargins left="0.7" right="0.7" top="0.75" bottom="0.75" header="0.3" footer="0.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46"/>
  <sheetViews>
    <sheetView showGridLines="0" zoomScaleNormal="100" workbookViewId="0">
      <selection activeCell="I10" sqref="I10"/>
    </sheetView>
  </sheetViews>
  <sheetFormatPr defaultColWidth="9.1796875" defaultRowHeight="12.5"/>
  <cols>
    <col min="1" max="1" width="30" style="80" customWidth="1"/>
    <col min="2" max="5" width="16.7265625" style="80" customWidth="1"/>
    <col min="6" max="6" width="4.7265625" style="80" customWidth="1"/>
    <col min="7" max="7" width="16.81640625" style="80" bestFit="1" customWidth="1"/>
    <col min="8" max="16384" width="9.1796875" style="80"/>
  </cols>
  <sheetData>
    <row r="1" spans="1:5" s="90" customFormat="1" ht="16" customHeight="1">
      <c r="A1" s="91" t="s">
        <v>229</v>
      </c>
      <c r="B1"/>
      <c r="C1"/>
      <c r="D1" s="100"/>
    </row>
    <row r="2" spans="1:5" s="90" customFormat="1" ht="12.25" customHeight="1">
      <c r="A2" s="91"/>
      <c r="B2"/>
      <c r="C2"/>
      <c r="D2" s="99"/>
    </row>
    <row r="3" spans="1:5" s="90" customFormat="1" ht="12.25" customHeight="1">
      <c r="A3" s="101"/>
      <c r="B3" s="151" t="s">
        <v>923</v>
      </c>
      <c r="C3" s="95"/>
      <c r="D3" s="99"/>
    </row>
    <row r="4" spans="1:5" s="90" customFormat="1" ht="19.149999999999999" customHeight="1">
      <c r="A4" s="99"/>
      <c r="B4" s="99"/>
      <c r="C4" s="99"/>
      <c r="D4" s="99"/>
    </row>
    <row r="5" spans="1:5" ht="22.5" customHeight="1">
      <c r="A5" s="232"/>
      <c r="B5" s="233" t="s">
        <v>884</v>
      </c>
      <c r="C5" s="233" t="s">
        <v>104</v>
      </c>
      <c r="D5" s="233" t="s">
        <v>105</v>
      </c>
      <c r="E5" s="234" t="s">
        <v>106</v>
      </c>
    </row>
    <row r="6" spans="1:5" ht="22" customHeight="1">
      <c r="A6" s="185" t="s">
        <v>62</v>
      </c>
      <c r="B6" s="121">
        <v>214198672574.25</v>
      </c>
      <c r="C6" s="121">
        <v>431926292069.96002</v>
      </c>
      <c r="D6" s="121">
        <v>410953375647.71997</v>
      </c>
      <c r="E6" s="122">
        <v>235171588996.48999</v>
      </c>
    </row>
    <row r="7" spans="1:5" ht="21">
      <c r="A7" s="129" t="s">
        <v>118</v>
      </c>
      <c r="B7" s="130">
        <v>602456187.88999999</v>
      </c>
      <c r="C7" s="130">
        <v>421506429.77999997</v>
      </c>
      <c r="D7" s="130">
        <v>425938322.19999999</v>
      </c>
      <c r="E7" s="131">
        <v>598024295.47000003</v>
      </c>
    </row>
    <row r="8" spans="1:5">
      <c r="A8" s="110" t="s">
        <v>242</v>
      </c>
      <c r="B8" s="111">
        <v>337449163.05000001</v>
      </c>
      <c r="C8" s="111">
        <v>267080934.13</v>
      </c>
      <c r="D8" s="111">
        <v>251740887.09</v>
      </c>
      <c r="E8" s="112">
        <v>352789210.08999997</v>
      </c>
    </row>
    <row r="9" spans="1:5">
      <c r="A9" s="110" t="s">
        <v>243</v>
      </c>
      <c r="B9" s="111">
        <v>12487386.77</v>
      </c>
      <c r="C9" s="111">
        <v>5505096.7599999998</v>
      </c>
      <c r="D9" s="111">
        <v>7592628.5199999996</v>
      </c>
      <c r="E9" s="112">
        <v>10399855.01</v>
      </c>
    </row>
    <row r="10" spans="1:5">
      <c r="A10" s="110" t="s">
        <v>244</v>
      </c>
      <c r="B10" s="111">
        <v>252519638.06999999</v>
      </c>
      <c r="C10" s="111">
        <v>148920398.88999999</v>
      </c>
      <c r="D10" s="111">
        <v>166604806.59</v>
      </c>
      <c r="E10" s="112">
        <v>234835230.37</v>
      </c>
    </row>
    <row r="11" spans="1:5" ht="19" customHeight="1">
      <c r="A11" s="129" t="s">
        <v>119</v>
      </c>
      <c r="B11" s="130">
        <v>127113473394.63</v>
      </c>
      <c r="C11" s="130">
        <v>27210379357.299999</v>
      </c>
      <c r="D11" s="130">
        <v>17164837017.120001</v>
      </c>
      <c r="E11" s="131">
        <v>137159015734.81</v>
      </c>
    </row>
    <row r="12" spans="1:5">
      <c r="A12" s="110" t="s">
        <v>245</v>
      </c>
      <c r="B12" s="111">
        <v>48551601.659999996</v>
      </c>
      <c r="C12" s="111">
        <v>118.91</v>
      </c>
      <c r="D12" s="111">
        <v>145.69999999999999</v>
      </c>
      <c r="E12" s="112">
        <v>48551574.869999997</v>
      </c>
    </row>
    <row r="13" spans="1:5">
      <c r="A13" s="110" t="s">
        <v>246</v>
      </c>
      <c r="B13" s="111">
        <v>66415073.229999997</v>
      </c>
      <c r="C13" s="111">
        <v>0</v>
      </c>
      <c r="D13" s="111">
        <v>0</v>
      </c>
      <c r="E13" s="112">
        <v>66415073.229999997</v>
      </c>
    </row>
    <row r="14" spans="1:5">
      <c r="A14" s="110" t="s">
        <v>247</v>
      </c>
      <c r="B14" s="111">
        <v>202822339.72</v>
      </c>
      <c r="C14" s="111">
        <v>0</v>
      </c>
      <c r="D14" s="111">
        <v>0</v>
      </c>
      <c r="E14" s="112">
        <v>202822339.72</v>
      </c>
    </row>
    <row r="15" spans="1:5">
      <c r="A15" s="110" t="s">
        <v>248</v>
      </c>
      <c r="B15" s="111">
        <v>19537467.760000002</v>
      </c>
      <c r="C15" s="111">
        <v>0</v>
      </c>
      <c r="D15" s="111">
        <v>0</v>
      </c>
      <c r="E15" s="112">
        <v>19537467.760000002</v>
      </c>
    </row>
    <row r="16" spans="1:5">
      <c r="A16" s="110" t="s">
        <v>249</v>
      </c>
      <c r="B16" s="111">
        <v>395616860.98000002</v>
      </c>
      <c r="C16" s="111">
        <v>0</v>
      </c>
      <c r="D16" s="111">
        <v>913111.02</v>
      </c>
      <c r="E16" s="112">
        <v>394703749.95999998</v>
      </c>
    </row>
    <row r="17" spans="1:5">
      <c r="A17" s="110" t="s">
        <v>250</v>
      </c>
      <c r="B17" s="111">
        <v>1069745052.03</v>
      </c>
      <c r="C17" s="111">
        <v>0</v>
      </c>
      <c r="D17" s="111">
        <v>38023087.469999999</v>
      </c>
      <c r="E17" s="112">
        <v>1031721964.5599999</v>
      </c>
    </row>
    <row r="18" spans="1:5">
      <c r="A18" s="110" t="s">
        <v>251</v>
      </c>
      <c r="B18" s="111">
        <v>430407714.81</v>
      </c>
      <c r="C18" s="111">
        <v>37392.61</v>
      </c>
      <c r="D18" s="111">
        <v>16656342.279999999</v>
      </c>
      <c r="E18" s="112">
        <v>413788765.13999999</v>
      </c>
    </row>
    <row r="19" spans="1:5">
      <c r="A19" s="110" t="s">
        <v>252</v>
      </c>
      <c r="B19" s="111">
        <v>7660968233.0699997</v>
      </c>
      <c r="C19" s="111">
        <v>6273500000</v>
      </c>
      <c r="D19" s="111">
        <v>6168174301.9300003</v>
      </c>
      <c r="E19" s="112">
        <v>7766293931.1400003</v>
      </c>
    </row>
    <row r="20" spans="1:5">
      <c r="A20" s="110" t="s">
        <v>253</v>
      </c>
      <c r="B20" s="111">
        <v>40905021528.089996</v>
      </c>
      <c r="C20" s="111">
        <v>403922026.80000001</v>
      </c>
      <c r="D20" s="111">
        <v>479671524.48000002</v>
      </c>
      <c r="E20" s="112">
        <v>40829272030.410004</v>
      </c>
    </row>
    <row r="21" spans="1:5">
      <c r="A21" s="110" t="s">
        <v>254</v>
      </c>
      <c r="B21" s="111">
        <v>722681508.05999994</v>
      </c>
      <c r="C21" s="111">
        <v>17591.150000000001</v>
      </c>
      <c r="D21" s="111">
        <v>7266282.7400000002</v>
      </c>
      <c r="E21" s="112">
        <v>715432816.47000003</v>
      </c>
    </row>
    <row r="22" spans="1:5">
      <c r="A22" s="110" t="s">
        <v>255</v>
      </c>
      <c r="B22" s="111">
        <v>7125029.9199999999</v>
      </c>
      <c r="C22" s="111">
        <v>59154778.960000001</v>
      </c>
      <c r="D22" s="111">
        <v>28705771.870000001</v>
      </c>
      <c r="E22" s="112">
        <v>37574037.009999998</v>
      </c>
    </row>
    <row r="23" spans="1:5">
      <c r="A23" s="110" t="s">
        <v>256</v>
      </c>
      <c r="B23" s="111">
        <v>123325804.31</v>
      </c>
      <c r="C23" s="111">
        <v>2622.11</v>
      </c>
      <c r="D23" s="111">
        <v>0</v>
      </c>
      <c r="E23" s="112">
        <v>123328426.42</v>
      </c>
    </row>
    <row r="24" spans="1:5">
      <c r="A24" s="110" t="s">
        <v>257</v>
      </c>
      <c r="B24" s="111">
        <v>0.38</v>
      </c>
      <c r="C24" s="111">
        <v>0</v>
      </c>
      <c r="D24" s="111">
        <v>0</v>
      </c>
      <c r="E24" s="112">
        <v>0.38</v>
      </c>
    </row>
    <row r="25" spans="1:5">
      <c r="A25" s="110" t="s">
        <v>896</v>
      </c>
      <c r="B25" s="111">
        <v>0</v>
      </c>
      <c r="C25" s="111">
        <v>1119808.8400000001</v>
      </c>
      <c r="D25" s="111">
        <v>1119808.8400000001</v>
      </c>
      <c r="E25" s="112">
        <v>0</v>
      </c>
    </row>
    <row r="26" spans="1:5">
      <c r="A26" s="110" t="s">
        <v>258</v>
      </c>
      <c r="B26" s="111">
        <v>2875290.27</v>
      </c>
      <c r="C26" s="111">
        <v>26721375.300000001</v>
      </c>
      <c r="D26" s="111">
        <v>0</v>
      </c>
      <c r="E26" s="112">
        <v>29596665.57</v>
      </c>
    </row>
    <row r="27" spans="1:5">
      <c r="A27" s="110" t="s">
        <v>259</v>
      </c>
      <c r="B27" s="111">
        <v>580091.84</v>
      </c>
      <c r="C27" s="111">
        <v>0</v>
      </c>
      <c r="D27" s="111">
        <v>0</v>
      </c>
      <c r="E27" s="112">
        <v>580091.84</v>
      </c>
    </row>
    <row r="28" spans="1:5">
      <c r="A28" s="110" t="s">
        <v>260</v>
      </c>
      <c r="B28" s="111">
        <v>4261049.8600000003</v>
      </c>
      <c r="C28" s="111">
        <v>1000000</v>
      </c>
      <c r="D28" s="111">
        <v>0</v>
      </c>
      <c r="E28" s="112">
        <v>5261049.8600000003</v>
      </c>
    </row>
    <row r="29" spans="1:5">
      <c r="A29" s="110" t="s">
        <v>261</v>
      </c>
      <c r="B29" s="111">
        <v>31161919.530000001</v>
      </c>
      <c r="C29" s="111">
        <v>31962.85</v>
      </c>
      <c r="D29" s="111">
        <v>0</v>
      </c>
      <c r="E29" s="112">
        <v>31193882.379999999</v>
      </c>
    </row>
    <row r="30" spans="1:5">
      <c r="A30" s="110" t="s">
        <v>262</v>
      </c>
      <c r="B30" s="111">
        <v>86370758.909999996</v>
      </c>
      <c r="C30" s="111">
        <v>0</v>
      </c>
      <c r="D30" s="111">
        <v>1592447.67</v>
      </c>
      <c r="E30" s="112">
        <v>84778311.239999995</v>
      </c>
    </row>
    <row r="31" spans="1:5">
      <c r="A31" s="110" t="s">
        <v>263</v>
      </c>
      <c r="B31" s="111">
        <v>89551972.810000002</v>
      </c>
      <c r="C31" s="111">
        <v>0</v>
      </c>
      <c r="D31" s="111">
        <v>121906.79</v>
      </c>
      <c r="E31" s="112">
        <v>89430066.019999996</v>
      </c>
    </row>
    <row r="32" spans="1:5">
      <c r="A32" s="110" t="s">
        <v>264</v>
      </c>
      <c r="B32" s="111">
        <v>157360451.43000001</v>
      </c>
      <c r="C32" s="111">
        <v>0</v>
      </c>
      <c r="D32" s="111">
        <v>0</v>
      </c>
      <c r="E32" s="112">
        <v>157360451.43000001</v>
      </c>
    </row>
    <row r="33" spans="1:5">
      <c r="A33" s="110" t="s">
        <v>265</v>
      </c>
      <c r="B33" s="111">
        <v>13482209036.73</v>
      </c>
      <c r="C33" s="111">
        <v>3029070883.5500002</v>
      </c>
      <c r="D33" s="111">
        <v>233522840.88</v>
      </c>
      <c r="E33" s="112">
        <v>16277757079.4</v>
      </c>
    </row>
    <row r="34" spans="1:5">
      <c r="A34" s="110" t="s">
        <v>266</v>
      </c>
      <c r="B34" s="111">
        <v>3216055657.7800002</v>
      </c>
      <c r="C34" s="111">
        <v>349607692.25</v>
      </c>
      <c r="D34" s="111">
        <v>15000000</v>
      </c>
      <c r="E34" s="112">
        <v>3550663350.0300002</v>
      </c>
    </row>
    <row r="35" spans="1:5">
      <c r="A35" s="110" t="s">
        <v>267</v>
      </c>
      <c r="B35" s="111">
        <v>35075133.340000004</v>
      </c>
      <c r="C35" s="111">
        <v>19744503.66</v>
      </c>
      <c r="D35" s="111">
        <v>10330947.49</v>
      </c>
      <c r="E35" s="112">
        <v>44488689.509999998</v>
      </c>
    </row>
    <row r="36" spans="1:5">
      <c r="A36" s="110" t="s">
        <v>268</v>
      </c>
      <c r="B36" s="111">
        <v>1058050301.75</v>
      </c>
      <c r="C36" s="111">
        <v>3883000000</v>
      </c>
      <c r="D36" s="111">
        <v>2207000000</v>
      </c>
      <c r="E36" s="112">
        <v>2734050301.75</v>
      </c>
    </row>
    <row r="37" spans="1:5">
      <c r="A37" s="110" t="s">
        <v>269</v>
      </c>
      <c r="B37" s="111">
        <v>173535026.16999999</v>
      </c>
      <c r="C37" s="111">
        <v>2000000</v>
      </c>
      <c r="D37" s="111">
        <v>15000000</v>
      </c>
      <c r="E37" s="112">
        <v>160535026.16999999</v>
      </c>
    </row>
    <row r="38" spans="1:5">
      <c r="A38" s="110" t="s">
        <v>270</v>
      </c>
      <c r="B38" s="111">
        <v>212126309.06</v>
      </c>
      <c r="C38" s="111">
        <v>0</v>
      </c>
      <c r="D38" s="111">
        <v>0</v>
      </c>
      <c r="E38" s="112">
        <v>212126309.06</v>
      </c>
    </row>
    <row r="39" spans="1:5">
      <c r="A39" s="110" t="s">
        <v>271</v>
      </c>
      <c r="B39" s="111">
        <v>5533239.1600000001</v>
      </c>
      <c r="C39" s="111">
        <v>49143.86</v>
      </c>
      <c r="D39" s="111">
        <v>0</v>
      </c>
      <c r="E39" s="112">
        <v>5582383.0199999996</v>
      </c>
    </row>
    <row r="40" spans="1:5">
      <c r="A40" s="110" t="s">
        <v>272</v>
      </c>
      <c r="B40" s="111">
        <v>10715595.57</v>
      </c>
      <c r="C40" s="111">
        <v>0</v>
      </c>
      <c r="D40" s="111">
        <v>339555</v>
      </c>
      <c r="E40" s="112">
        <v>10376040.57</v>
      </c>
    </row>
    <row r="41" spans="1:5">
      <c r="A41" s="110" t="s">
        <v>273</v>
      </c>
      <c r="B41" s="111">
        <v>114977.78</v>
      </c>
      <c r="C41" s="111">
        <v>0</v>
      </c>
      <c r="D41" s="111">
        <v>0</v>
      </c>
      <c r="E41" s="112">
        <v>114977.78</v>
      </c>
    </row>
    <row r="42" spans="1:5">
      <c r="A42" s="110" t="s">
        <v>274</v>
      </c>
      <c r="B42" s="111">
        <v>9351877.2100000009</v>
      </c>
      <c r="C42" s="111">
        <v>0</v>
      </c>
      <c r="D42" s="111">
        <v>0</v>
      </c>
      <c r="E42" s="112">
        <v>9351877.2100000009</v>
      </c>
    </row>
    <row r="43" spans="1:5">
      <c r="A43" s="110" t="s">
        <v>275</v>
      </c>
      <c r="B43" s="111">
        <v>22030771.699999999</v>
      </c>
      <c r="C43" s="111">
        <v>10668444.859999999</v>
      </c>
      <c r="D43" s="111">
        <v>7514298.8700000001</v>
      </c>
      <c r="E43" s="112">
        <v>25184917.690000001</v>
      </c>
    </row>
    <row r="44" spans="1:5">
      <c r="A44" s="110" t="s">
        <v>276</v>
      </c>
      <c r="B44" s="111">
        <v>10474703404.58</v>
      </c>
      <c r="C44" s="111">
        <v>5894614149.3999996</v>
      </c>
      <c r="D44" s="111">
        <v>5762638461.3500004</v>
      </c>
      <c r="E44" s="112">
        <v>10606679092.629999</v>
      </c>
    </row>
    <row r="45" spans="1:5">
      <c r="A45" s="110" t="s">
        <v>278</v>
      </c>
      <c r="B45" s="111">
        <v>69083043.390000001</v>
      </c>
      <c r="C45" s="111">
        <v>62673362.939999998</v>
      </c>
      <c r="D45" s="111">
        <v>43101407.460000001</v>
      </c>
      <c r="E45" s="112">
        <v>88654998.870000005</v>
      </c>
    </row>
    <row r="46" spans="1:5">
      <c r="A46" s="110" t="s">
        <v>279</v>
      </c>
      <c r="B46" s="111">
        <v>2684572208.1999998</v>
      </c>
      <c r="C46" s="111">
        <v>36684252.539999999</v>
      </c>
      <c r="D46" s="111">
        <v>76359684.299999997</v>
      </c>
      <c r="E46" s="112">
        <v>2644896776.4400001</v>
      </c>
    </row>
    <row r="47" spans="1:5">
      <c r="A47" s="110" t="s">
        <v>280</v>
      </c>
      <c r="B47" s="111">
        <v>302841.28999999998</v>
      </c>
      <c r="C47" s="111">
        <v>0</v>
      </c>
      <c r="D47" s="111">
        <v>112032.27</v>
      </c>
      <c r="E47" s="112">
        <v>190809.02</v>
      </c>
    </row>
    <row r="48" spans="1:5">
      <c r="A48" s="110" t="s">
        <v>281</v>
      </c>
      <c r="B48" s="111">
        <v>32251980.949999999</v>
      </c>
      <c r="C48" s="111">
        <v>0</v>
      </c>
      <c r="D48" s="111">
        <v>0</v>
      </c>
      <c r="E48" s="112">
        <v>32251980.949999999</v>
      </c>
    </row>
    <row r="49" spans="1:5">
      <c r="A49" s="110" t="s">
        <v>282</v>
      </c>
      <c r="B49" s="111">
        <v>2277470.81</v>
      </c>
      <c r="C49" s="111">
        <v>0</v>
      </c>
      <c r="D49" s="111">
        <v>0</v>
      </c>
      <c r="E49" s="112">
        <v>2277470.81</v>
      </c>
    </row>
    <row r="50" spans="1:5">
      <c r="A50" s="110" t="s">
        <v>283</v>
      </c>
      <c r="B50" s="111">
        <v>2760879.78</v>
      </c>
      <c r="C50" s="111">
        <v>103753.74</v>
      </c>
      <c r="D50" s="111">
        <v>184451.15</v>
      </c>
      <c r="E50" s="112">
        <v>2680182.37</v>
      </c>
    </row>
    <row r="51" spans="1:5">
      <c r="A51" s="110" t="s">
        <v>284</v>
      </c>
      <c r="B51" s="111">
        <v>567639271.29999995</v>
      </c>
      <c r="C51" s="111">
        <v>2634292.0299999998</v>
      </c>
      <c r="D51" s="111">
        <v>10810492.210000001</v>
      </c>
      <c r="E51" s="112">
        <v>559463071.12</v>
      </c>
    </row>
    <row r="52" spans="1:5">
      <c r="A52" s="110" t="s">
        <v>285</v>
      </c>
      <c r="B52" s="111">
        <v>421014842.44999999</v>
      </c>
      <c r="C52" s="111">
        <v>0</v>
      </c>
      <c r="D52" s="111">
        <v>39302024.68</v>
      </c>
      <c r="E52" s="112">
        <v>381712817.76999998</v>
      </c>
    </row>
    <row r="53" spans="1:5">
      <c r="A53" s="110" t="s">
        <v>286</v>
      </c>
      <c r="B53" s="111">
        <v>107843732</v>
      </c>
      <c r="C53" s="111">
        <v>0</v>
      </c>
      <c r="D53" s="111">
        <v>0</v>
      </c>
      <c r="E53" s="112">
        <v>107843732</v>
      </c>
    </row>
    <row r="54" spans="1:5">
      <c r="A54" s="110" t="s">
        <v>287</v>
      </c>
      <c r="B54" s="111">
        <v>821259028.40999997</v>
      </c>
      <c r="C54" s="111">
        <v>298073597.38</v>
      </c>
      <c r="D54" s="111">
        <v>4918845.08</v>
      </c>
      <c r="E54" s="112">
        <v>1114413780.71</v>
      </c>
    </row>
    <row r="55" spans="1:5">
      <c r="A55" s="110" t="s">
        <v>288</v>
      </c>
      <c r="B55" s="111">
        <v>16615136.32</v>
      </c>
      <c r="C55" s="111">
        <v>21659.35</v>
      </c>
      <c r="D55" s="111">
        <v>227270.58</v>
      </c>
      <c r="E55" s="112">
        <v>16409525.09</v>
      </c>
    </row>
    <row r="56" spans="1:5">
      <c r="A56" s="110" t="s">
        <v>289</v>
      </c>
      <c r="B56" s="111">
        <v>787408.73</v>
      </c>
      <c r="C56" s="111">
        <v>37.89</v>
      </c>
      <c r="D56" s="111">
        <v>0</v>
      </c>
      <c r="E56" s="112">
        <v>787446.62</v>
      </c>
    </row>
    <row r="57" spans="1:5">
      <c r="A57" s="110" t="s">
        <v>290</v>
      </c>
      <c r="B57" s="111">
        <v>31633918.120000001</v>
      </c>
      <c r="C57" s="111">
        <v>344233507.94</v>
      </c>
      <c r="D57" s="111">
        <v>9685888.5099999998</v>
      </c>
      <c r="E57" s="112">
        <v>366181537.55000001</v>
      </c>
    </row>
    <row r="58" spans="1:5">
      <c r="A58" s="110" t="s">
        <v>723</v>
      </c>
      <c r="B58" s="111">
        <v>12979997.880000001</v>
      </c>
      <c r="C58" s="111">
        <v>11905889.35</v>
      </c>
      <c r="D58" s="111">
        <v>0</v>
      </c>
      <c r="E58" s="112">
        <v>24885887.23</v>
      </c>
    </row>
    <row r="59" spans="1:5">
      <c r="A59" s="110" t="s">
        <v>724</v>
      </c>
      <c r="B59" s="111">
        <v>909376349.17999995</v>
      </c>
      <c r="C59" s="111">
        <v>2165434001.5799999</v>
      </c>
      <c r="D59" s="111">
        <v>0</v>
      </c>
      <c r="E59" s="112">
        <v>3074810350.7600002</v>
      </c>
    </row>
    <row r="60" spans="1:5">
      <c r="A60" s="110" t="s">
        <v>291</v>
      </c>
      <c r="B60" s="111">
        <v>82727389.099999994</v>
      </c>
      <c r="C60" s="111">
        <v>0</v>
      </c>
      <c r="D60" s="111">
        <v>62637.85</v>
      </c>
      <c r="E60" s="112">
        <v>82664751.25</v>
      </c>
    </row>
    <row r="61" spans="1:5">
      <c r="A61" s="110" t="s">
        <v>292</v>
      </c>
      <c r="B61" s="111">
        <v>2537609.5499999998</v>
      </c>
      <c r="C61" s="111">
        <v>2537609.5499999998</v>
      </c>
      <c r="D61" s="111">
        <v>0</v>
      </c>
      <c r="E61" s="112">
        <v>5075219.0999999996</v>
      </c>
    </row>
    <row r="62" spans="1:5">
      <c r="A62" s="110" t="s">
        <v>293</v>
      </c>
      <c r="B62" s="111">
        <v>782843761.38999999</v>
      </c>
      <c r="C62" s="111">
        <v>2558376549.4000001</v>
      </c>
      <c r="D62" s="111">
        <v>1626347157.0699999</v>
      </c>
      <c r="E62" s="112">
        <v>1714873153.72</v>
      </c>
    </row>
    <row r="63" spans="1:5">
      <c r="A63" s="110" t="s">
        <v>294</v>
      </c>
      <c r="B63" s="111">
        <v>1674215002.6199999</v>
      </c>
      <c r="C63" s="111">
        <v>28552934.27</v>
      </c>
      <c r="D63" s="111">
        <v>192994.75</v>
      </c>
      <c r="E63" s="112">
        <v>1702574942.1400001</v>
      </c>
    </row>
    <row r="64" spans="1:5">
      <c r="A64" s="110" t="s">
        <v>295</v>
      </c>
      <c r="B64" s="111">
        <v>377100924.06999999</v>
      </c>
      <c r="C64" s="111">
        <v>46797747</v>
      </c>
      <c r="D64" s="111">
        <v>550486.80000000005</v>
      </c>
      <c r="E64" s="112">
        <v>423348184.26999998</v>
      </c>
    </row>
    <row r="65" spans="1:5">
      <c r="A65" s="110" t="s">
        <v>296</v>
      </c>
      <c r="B65" s="111">
        <v>1928413.68</v>
      </c>
      <c r="C65" s="111">
        <v>24910109.030000001</v>
      </c>
      <c r="D65" s="111">
        <v>25046775.66</v>
      </c>
      <c r="E65" s="112">
        <v>1791747.05</v>
      </c>
    </row>
    <row r="66" spans="1:5">
      <c r="A66" s="110" t="s">
        <v>297</v>
      </c>
      <c r="B66" s="111">
        <v>38352045.310000002</v>
      </c>
      <c r="C66" s="111">
        <v>10000000</v>
      </c>
      <c r="D66" s="111">
        <v>8021000.4000000004</v>
      </c>
      <c r="E66" s="112">
        <v>40331044.909999996</v>
      </c>
    </row>
    <row r="67" spans="1:5">
      <c r="A67" s="110" t="s">
        <v>298</v>
      </c>
      <c r="B67" s="111">
        <v>4408733977</v>
      </c>
      <c r="C67" s="111">
        <v>0</v>
      </c>
      <c r="D67" s="111">
        <v>0</v>
      </c>
      <c r="E67" s="112">
        <v>4408733977</v>
      </c>
    </row>
    <row r="68" spans="1:5">
      <c r="A68" s="110" t="s">
        <v>720</v>
      </c>
      <c r="B68" s="111">
        <v>69801567.129999995</v>
      </c>
      <c r="C68" s="111">
        <v>0</v>
      </c>
      <c r="D68" s="111">
        <v>183176.8</v>
      </c>
      <c r="E68" s="112">
        <v>69618390.329999998</v>
      </c>
    </row>
    <row r="69" spans="1:5">
      <c r="A69" s="110" t="s">
        <v>637</v>
      </c>
      <c r="B69" s="111">
        <v>36491534.310000002</v>
      </c>
      <c r="C69" s="111">
        <v>30000000</v>
      </c>
      <c r="D69" s="111">
        <v>60382813.960000001</v>
      </c>
      <c r="E69" s="112">
        <v>6108720.3499999996</v>
      </c>
    </row>
    <row r="70" spans="1:5">
      <c r="A70" s="110" t="s">
        <v>741</v>
      </c>
      <c r="B70" s="111">
        <v>321911780</v>
      </c>
      <c r="C70" s="111">
        <v>0</v>
      </c>
      <c r="D70" s="111">
        <v>0</v>
      </c>
      <c r="E70" s="112">
        <v>321911780</v>
      </c>
    </row>
    <row r="71" spans="1:5">
      <c r="A71" s="110" t="s">
        <v>870</v>
      </c>
      <c r="B71" s="111">
        <v>14150000</v>
      </c>
      <c r="C71" s="111">
        <v>0</v>
      </c>
      <c r="D71" s="111">
        <v>5000000</v>
      </c>
      <c r="E71" s="112">
        <v>9150000</v>
      </c>
    </row>
    <row r="72" spans="1:5">
      <c r="A72" s="110" t="s">
        <v>871</v>
      </c>
      <c r="B72" s="111">
        <v>5305360.91</v>
      </c>
      <c r="C72" s="111">
        <v>171869744.84999999</v>
      </c>
      <c r="D72" s="111">
        <v>172577092.55000001</v>
      </c>
      <c r="E72" s="112">
        <v>4598013.21</v>
      </c>
    </row>
    <row r="73" spans="1:5">
      <c r="A73" s="110" t="s">
        <v>928</v>
      </c>
      <c r="B73" s="111">
        <v>0</v>
      </c>
      <c r="C73" s="111">
        <v>81160324</v>
      </c>
      <c r="D73" s="111">
        <v>0</v>
      </c>
      <c r="E73" s="112">
        <v>81160324</v>
      </c>
    </row>
    <row r="74" spans="1:5">
      <c r="A74" s="110" t="s">
        <v>919</v>
      </c>
      <c r="B74" s="111">
        <v>0</v>
      </c>
      <c r="C74" s="111">
        <v>12423979.59</v>
      </c>
      <c r="D74" s="111">
        <v>0</v>
      </c>
      <c r="E74" s="112">
        <v>12423979.59</v>
      </c>
    </row>
    <row r="75" spans="1:5">
      <c r="A75" s="110" t="s">
        <v>903</v>
      </c>
      <c r="B75" s="111">
        <v>0</v>
      </c>
      <c r="C75" s="111">
        <v>30000000</v>
      </c>
      <c r="D75" s="111">
        <v>0</v>
      </c>
      <c r="E75" s="112">
        <v>30000000</v>
      </c>
    </row>
    <row r="76" spans="1:5">
      <c r="A76" s="110" t="s">
        <v>877</v>
      </c>
      <c r="B76" s="111">
        <v>31000000000</v>
      </c>
      <c r="C76" s="111">
        <v>308928571.27999997</v>
      </c>
      <c r="D76" s="111">
        <v>12507774.08</v>
      </c>
      <c r="E76" s="112">
        <v>31296420797.200001</v>
      </c>
    </row>
    <row r="77" spans="1:5">
      <c r="A77" s="110" t="s">
        <v>891</v>
      </c>
      <c r="B77" s="111">
        <v>0</v>
      </c>
      <c r="C77" s="111">
        <v>1026742932.0700001</v>
      </c>
      <c r="D77" s="111">
        <v>65971571.590000004</v>
      </c>
      <c r="E77" s="112">
        <v>960771360.48000002</v>
      </c>
    </row>
    <row r="78" spans="1:5">
      <c r="A78" s="110" t="s">
        <v>878</v>
      </c>
      <c r="B78" s="111">
        <v>470000000</v>
      </c>
      <c r="C78" s="111">
        <v>2050378.76</v>
      </c>
      <c r="D78" s="111">
        <v>817689.98</v>
      </c>
      <c r="E78" s="112">
        <v>471232688.77999997</v>
      </c>
    </row>
    <row r="79" spans="1:5">
      <c r="A79" s="110" t="s">
        <v>879</v>
      </c>
      <c r="B79" s="111">
        <v>1000000000</v>
      </c>
      <c r="C79" s="111">
        <v>0</v>
      </c>
      <c r="D79" s="111">
        <v>0</v>
      </c>
      <c r="E79" s="112">
        <v>1000000000</v>
      </c>
    </row>
    <row r="80" spans="1:5">
      <c r="A80" s="110" t="s">
        <v>880</v>
      </c>
      <c r="B80" s="111">
        <v>30000000</v>
      </c>
      <c r="C80" s="111">
        <v>0</v>
      </c>
      <c r="D80" s="111">
        <v>0</v>
      </c>
      <c r="E80" s="112">
        <v>30000000</v>
      </c>
    </row>
    <row r="81" spans="1:5">
      <c r="A81" s="110" t="s">
        <v>299</v>
      </c>
      <c r="B81" s="111">
        <v>100561.75</v>
      </c>
      <c r="C81" s="111">
        <v>0</v>
      </c>
      <c r="D81" s="111">
        <v>0</v>
      </c>
      <c r="E81" s="112">
        <v>100561.75</v>
      </c>
    </row>
    <row r="82" spans="1:5">
      <c r="A82" s="110" t="s">
        <v>300</v>
      </c>
      <c r="B82" s="111">
        <v>105142463.41</v>
      </c>
      <c r="C82" s="111">
        <v>0</v>
      </c>
      <c r="D82" s="111">
        <v>638194.49</v>
      </c>
      <c r="E82" s="112">
        <v>104504268.92</v>
      </c>
    </row>
    <row r="83" spans="1:5">
      <c r="A83" s="110" t="s">
        <v>301</v>
      </c>
      <c r="B83" s="111">
        <v>287851816.08999997</v>
      </c>
      <c r="C83" s="111">
        <v>1627.65</v>
      </c>
      <c r="D83" s="111">
        <v>8244720.5199999996</v>
      </c>
      <c r="E83" s="112">
        <v>279608723.22000003</v>
      </c>
    </row>
    <row r="84" spans="1:5">
      <c r="A84" s="129" t="s">
        <v>120</v>
      </c>
      <c r="B84" s="130">
        <v>1265589064.8099999</v>
      </c>
      <c r="C84" s="130">
        <v>181183240.37</v>
      </c>
      <c r="D84" s="130">
        <v>885968323.20000005</v>
      </c>
      <c r="E84" s="131">
        <v>560803981.98000002</v>
      </c>
    </row>
    <row r="85" spans="1:5">
      <c r="A85" s="110" t="s">
        <v>302</v>
      </c>
      <c r="B85" s="111">
        <v>115586525.7</v>
      </c>
      <c r="C85" s="111">
        <v>181182275.91999999</v>
      </c>
      <c r="D85" s="111">
        <v>135968323.19999999</v>
      </c>
      <c r="E85" s="112">
        <v>160800478.41999999</v>
      </c>
    </row>
    <row r="86" spans="1:5">
      <c r="A86" s="110" t="s">
        <v>303</v>
      </c>
      <c r="B86" s="111">
        <v>750001592.29999995</v>
      </c>
      <c r="C86" s="111">
        <v>212.31</v>
      </c>
      <c r="D86" s="111">
        <v>750000000</v>
      </c>
      <c r="E86" s="112">
        <v>1804.61</v>
      </c>
    </row>
    <row r="87" spans="1:5">
      <c r="A87" s="110" t="s">
        <v>304</v>
      </c>
      <c r="B87" s="111">
        <v>400000946.81</v>
      </c>
      <c r="C87" s="111">
        <v>752.14</v>
      </c>
      <c r="D87" s="111">
        <v>0</v>
      </c>
      <c r="E87" s="112">
        <v>400001698.94999999</v>
      </c>
    </row>
    <row r="88" spans="1:5">
      <c r="A88" s="129" t="s">
        <v>121</v>
      </c>
      <c r="B88" s="130">
        <v>645807302.94000006</v>
      </c>
      <c r="C88" s="130">
        <v>5535273633.9099998</v>
      </c>
      <c r="D88" s="130">
        <v>5680502181.3699999</v>
      </c>
      <c r="E88" s="131">
        <v>500578755.48000002</v>
      </c>
    </row>
    <row r="89" spans="1:5">
      <c r="A89" s="110" t="s">
        <v>305</v>
      </c>
      <c r="B89" s="111">
        <v>83480433.719999999</v>
      </c>
      <c r="C89" s="111">
        <v>1450822862.3599999</v>
      </c>
      <c r="D89" s="111">
        <v>1192868830.1900001</v>
      </c>
      <c r="E89" s="112">
        <v>341434465.88999999</v>
      </c>
    </row>
    <row r="90" spans="1:5">
      <c r="A90" s="110" t="s">
        <v>306</v>
      </c>
      <c r="B90" s="111">
        <v>19166137.010000002</v>
      </c>
      <c r="C90" s="111">
        <v>2026121.36</v>
      </c>
      <c r="D90" s="111">
        <v>2597508.5499999998</v>
      </c>
      <c r="E90" s="112">
        <v>18594749.82</v>
      </c>
    </row>
    <row r="91" spans="1:5">
      <c r="A91" s="110" t="s">
        <v>307</v>
      </c>
      <c r="B91" s="111">
        <v>13037368.58</v>
      </c>
      <c r="C91" s="111">
        <v>0</v>
      </c>
      <c r="D91" s="111">
        <v>0</v>
      </c>
      <c r="E91" s="112">
        <v>13037368.58</v>
      </c>
    </row>
    <row r="92" spans="1:5">
      <c r="A92" s="110" t="s">
        <v>308</v>
      </c>
      <c r="B92" s="111">
        <v>204672955.66999999</v>
      </c>
      <c r="C92" s="111">
        <v>69725946.730000004</v>
      </c>
      <c r="D92" s="111">
        <v>147355945.37</v>
      </c>
      <c r="E92" s="112">
        <v>127042957.03</v>
      </c>
    </row>
    <row r="93" spans="1:5">
      <c r="A93" s="110" t="s">
        <v>744</v>
      </c>
      <c r="B93" s="111">
        <v>325450407.95999998</v>
      </c>
      <c r="C93" s="111">
        <v>4012698703.46</v>
      </c>
      <c r="D93" s="111">
        <v>4337679897.2600002</v>
      </c>
      <c r="E93" s="112">
        <v>469214.16</v>
      </c>
    </row>
    <row r="94" spans="1:5">
      <c r="A94" s="129" t="s">
        <v>122</v>
      </c>
      <c r="B94" s="130">
        <v>2765.24</v>
      </c>
      <c r="C94" s="130">
        <v>0</v>
      </c>
      <c r="D94" s="130">
        <v>0</v>
      </c>
      <c r="E94" s="131">
        <v>2765.24</v>
      </c>
    </row>
    <row r="95" spans="1:5">
      <c r="A95" s="110" t="s">
        <v>309</v>
      </c>
      <c r="B95" s="111">
        <v>2765.24</v>
      </c>
      <c r="C95" s="111">
        <v>0</v>
      </c>
      <c r="D95" s="111">
        <v>0</v>
      </c>
      <c r="E95" s="112">
        <v>2765.24</v>
      </c>
    </row>
    <row r="96" spans="1:5">
      <c r="A96" s="129" t="s">
        <v>123</v>
      </c>
      <c r="B96" s="130">
        <v>26438991403.439999</v>
      </c>
      <c r="C96" s="130">
        <v>80357598047.759995</v>
      </c>
      <c r="D96" s="130">
        <v>71338908211.330002</v>
      </c>
      <c r="E96" s="131">
        <v>35457681239.870003</v>
      </c>
    </row>
    <row r="97" spans="1:5">
      <c r="A97" s="110" t="s">
        <v>310</v>
      </c>
      <c r="B97" s="111">
        <v>676987371.75999999</v>
      </c>
      <c r="C97" s="111">
        <v>2524406810.0900002</v>
      </c>
      <c r="D97" s="111">
        <v>2284131337.7199998</v>
      </c>
      <c r="E97" s="112">
        <v>917262844.13</v>
      </c>
    </row>
    <row r="98" spans="1:5">
      <c r="A98" s="110" t="s">
        <v>311</v>
      </c>
      <c r="B98" s="111">
        <v>564116933.54999995</v>
      </c>
      <c r="C98" s="111">
        <v>137005728.16</v>
      </c>
      <c r="D98" s="111">
        <v>47713751.609999999</v>
      </c>
      <c r="E98" s="112">
        <v>653408910.10000002</v>
      </c>
    </row>
    <row r="99" spans="1:5">
      <c r="A99" s="110" t="s">
        <v>312</v>
      </c>
      <c r="B99" s="111">
        <v>365219155.60000002</v>
      </c>
      <c r="C99" s="111">
        <v>0</v>
      </c>
      <c r="D99" s="111">
        <v>0</v>
      </c>
      <c r="E99" s="112">
        <v>365219155.60000002</v>
      </c>
    </row>
    <row r="100" spans="1:5">
      <c r="A100" s="110" t="s">
        <v>313</v>
      </c>
      <c r="B100" s="111">
        <v>0</v>
      </c>
      <c r="C100" s="111">
        <v>15820000000</v>
      </c>
      <c r="D100" s="111">
        <v>14188737676.469999</v>
      </c>
      <c r="E100" s="112">
        <v>1631262323.53</v>
      </c>
    </row>
    <row r="101" spans="1:5">
      <c r="A101" s="110" t="s">
        <v>314</v>
      </c>
      <c r="B101" s="111">
        <v>122597844.59999999</v>
      </c>
      <c r="C101" s="111">
        <v>5220353868.3299999</v>
      </c>
      <c r="D101" s="111">
        <v>4612028420.1599998</v>
      </c>
      <c r="E101" s="112">
        <v>730923292.76999998</v>
      </c>
    </row>
    <row r="102" spans="1:5">
      <c r="A102" s="110" t="s">
        <v>315</v>
      </c>
      <c r="B102" s="111">
        <v>10611177619.75</v>
      </c>
      <c r="C102" s="111">
        <v>6499626312.1599998</v>
      </c>
      <c r="D102" s="111">
        <v>5497984988.6700001</v>
      </c>
      <c r="E102" s="112">
        <v>11612818943.24</v>
      </c>
    </row>
    <row r="103" spans="1:5">
      <c r="A103" s="110" t="s">
        <v>316</v>
      </c>
      <c r="B103" s="111">
        <v>2126990021.6700001</v>
      </c>
      <c r="C103" s="111">
        <v>35285597302.43</v>
      </c>
      <c r="D103" s="111">
        <v>35328590741.889999</v>
      </c>
      <c r="E103" s="112">
        <v>2083996582.21</v>
      </c>
    </row>
    <row r="104" spans="1:5">
      <c r="A104" s="110" t="s">
        <v>277</v>
      </c>
      <c r="B104" s="111">
        <v>8455862.7300000004</v>
      </c>
      <c r="C104" s="111">
        <v>18266</v>
      </c>
      <c r="D104" s="111">
        <v>8427716.6899999995</v>
      </c>
      <c r="E104" s="112">
        <v>46412.04</v>
      </c>
    </row>
    <row r="105" spans="1:5">
      <c r="A105" s="110" t="s">
        <v>317</v>
      </c>
      <c r="B105" s="111">
        <v>11800886157.43</v>
      </c>
      <c r="C105" s="111">
        <v>5813393165.8500004</v>
      </c>
      <c r="D105" s="111">
        <v>413826791.12</v>
      </c>
      <c r="E105" s="112">
        <v>17200452532.16</v>
      </c>
    </row>
    <row r="106" spans="1:5">
      <c r="A106" s="110" t="s">
        <v>725</v>
      </c>
      <c r="B106" s="111">
        <v>162560436.34999999</v>
      </c>
      <c r="C106" s="111">
        <v>102729807.73999999</v>
      </c>
      <c r="D106" s="111">
        <v>3000000</v>
      </c>
      <c r="E106" s="112">
        <v>262290244.09</v>
      </c>
    </row>
    <row r="107" spans="1:5">
      <c r="A107" s="110" t="s">
        <v>929</v>
      </c>
      <c r="B107" s="111">
        <v>0</v>
      </c>
      <c r="C107" s="111">
        <v>8954466787</v>
      </c>
      <c r="D107" s="111">
        <v>8954466787</v>
      </c>
      <c r="E107" s="112">
        <v>0</v>
      </c>
    </row>
    <row r="108" spans="1:5" ht="21">
      <c r="A108" s="129" t="s">
        <v>124</v>
      </c>
      <c r="B108" s="130">
        <v>240829772.19999999</v>
      </c>
      <c r="C108" s="130">
        <v>897066802.79999995</v>
      </c>
      <c r="D108" s="130">
        <v>900041324.85000002</v>
      </c>
      <c r="E108" s="131">
        <v>237855250.15000001</v>
      </c>
    </row>
    <row r="109" spans="1:5">
      <c r="A109" s="110" t="s">
        <v>318</v>
      </c>
      <c r="B109" s="111">
        <v>18983339.199999999</v>
      </c>
      <c r="C109" s="111">
        <v>17233949.18</v>
      </c>
      <c r="D109" s="111">
        <v>10125535.74</v>
      </c>
      <c r="E109" s="112">
        <v>26091752.640000001</v>
      </c>
    </row>
    <row r="110" spans="1:5">
      <c r="A110" s="110" t="s">
        <v>726</v>
      </c>
      <c r="B110" s="111">
        <v>68298860.409999996</v>
      </c>
      <c r="C110" s="111">
        <v>39784933.329999998</v>
      </c>
      <c r="D110" s="111">
        <v>45203762.159999996</v>
      </c>
      <c r="E110" s="112">
        <v>62880031.579999998</v>
      </c>
    </row>
    <row r="111" spans="1:5">
      <c r="A111" s="110" t="s">
        <v>727</v>
      </c>
      <c r="B111" s="111">
        <v>153115468.84</v>
      </c>
      <c r="C111" s="111">
        <v>838318210.28999996</v>
      </c>
      <c r="D111" s="111">
        <v>843543653.20000005</v>
      </c>
      <c r="E111" s="112">
        <v>147890025.93000001</v>
      </c>
    </row>
    <row r="112" spans="1:5">
      <c r="A112" s="110" t="s">
        <v>729</v>
      </c>
      <c r="B112" s="111">
        <v>432103.75</v>
      </c>
      <c r="C112" s="111">
        <v>1729710</v>
      </c>
      <c r="D112" s="111">
        <v>1168373.75</v>
      </c>
      <c r="E112" s="112">
        <v>993440</v>
      </c>
    </row>
    <row r="113" spans="1:5">
      <c r="A113" s="129" t="s">
        <v>125</v>
      </c>
      <c r="B113" s="130">
        <v>428085925.69</v>
      </c>
      <c r="C113" s="130">
        <v>188442183.47</v>
      </c>
      <c r="D113" s="130">
        <v>255245324.16</v>
      </c>
      <c r="E113" s="131">
        <v>361282785</v>
      </c>
    </row>
    <row r="114" spans="1:5">
      <c r="A114" s="110" t="s">
        <v>319</v>
      </c>
      <c r="B114" s="111">
        <v>10099994.32</v>
      </c>
      <c r="C114" s="111">
        <v>0</v>
      </c>
      <c r="D114" s="111">
        <v>0</v>
      </c>
      <c r="E114" s="112">
        <v>10099994.32</v>
      </c>
    </row>
    <row r="115" spans="1:5">
      <c r="A115" s="110" t="s">
        <v>320</v>
      </c>
      <c r="B115" s="111">
        <v>122689125.92</v>
      </c>
      <c r="C115" s="111">
        <v>110439551.51000001</v>
      </c>
      <c r="D115" s="111">
        <v>121128035.98</v>
      </c>
      <c r="E115" s="112">
        <v>112000641.45</v>
      </c>
    </row>
    <row r="116" spans="1:5">
      <c r="A116" s="110" t="s">
        <v>321</v>
      </c>
      <c r="B116" s="111">
        <v>261290853.08000001</v>
      </c>
      <c r="C116" s="111">
        <v>70183968.75</v>
      </c>
      <c r="D116" s="111">
        <v>101542672.59999999</v>
      </c>
      <c r="E116" s="112">
        <v>229932149.22999999</v>
      </c>
    </row>
    <row r="117" spans="1:5">
      <c r="A117" s="110" t="s">
        <v>881</v>
      </c>
      <c r="B117" s="111">
        <v>34005952.369999997</v>
      </c>
      <c r="C117" s="111">
        <v>7818663.21</v>
      </c>
      <c r="D117" s="111">
        <v>32574615.579999998</v>
      </c>
      <c r="E117" s="112">
        <v>9250000</v>
      </c>
    </row>
    <row r="118" spans="1:5">
      <c r="A118" s="129" t="s">
        <v>103</v>
      </c>
      <c r="B118" s="130">
        <v>9548364160.2600002</v>
      </c>
      <c r="C118" s="130">
        <v>130258498592.84</v>
      </c>
      <c r="D118" s="130">
        <v>125925352225.87</v>
      </c>
      <c r="E118" s="131">
        <v>13881510527.23</v>
      </c>
    </row>
    <row r="119" spans="1:5">
      <c r="A119" s="110" t="s">
        <v>322</v>
      </c>
      <c r="B119" s="111">
        <v>84018250.280000001</v>
      </c>
      <c r="C119" s="111">
        <v>6625345.1100000003</v>
      </c>
      <c r="D119" s="111">
        <v>6318364.1200000001</v>
      </c>
      <c r="E119" s="112">
        <v>84325231.269999996</v>
      </c>
    </row>
    <row r="120" spans="1:5">
      <c r="A120" s="110" t="s">
        <v>323</v>
      </c>
      <c r="B120" s="111">
        <v>7339811228.9799995</v>
      </c>
      <c r="C120" s="111">
        <v>70515417915.470001</v>
      </c>
      <c r="D120" s="111">
        <v>66911283452.459999</v>
      </c>
      <c r="E120" s="112">
        <v>10943945691.99</v>
      </c>
    </row>
    <row r="121" spans="1:5">
      <c r="A121" s="110" t="s">
        <v>324</v>
      </c>
      <c r="B121" s="111">
        <v>1550587.16</v>
      </c>
      <c r="C121" s="111">
        <v>0</v>
      </c>
      <c r="D121" s="111">
        <v>0</v>
      </c>
      <c r="E121" s="112">
        <v>1550587.16</v>
      </c>
    </row>
    <row r="122" spans="1:5">
      <c r="A122" s="110" t="s">
        <v>325</v>
      </c>
      <c r="B122" s="111">
        <v>89596501</v>
      </c>
      <c r="C122" s="111">
        <v>267856193.19999999</v>
      </c>
      <c r="D122" s="111">
        <v>345192205.51999998</v>
      </c>
      <c r="E122" s="112">
        <v>12260488.68</v>
      </c>
    </row>
    <row r="123" spans="1:5">
      <c r="A123" s="110" t="s">
        <v>326</v>
      </c>
      <c r="B123" s="111">
        <v>11094207.060000001</v>
      </c>
      <c r="C123" s="111">
        <v>2415089.6</v>
      </c>
      <c r="D123" s="111">
        <v>1020795.73</v>
      </c>
      <c r="E123" s="112">
        <v>12488500.93</v>
      </c>
    </row>
    <row r="124" spans="1:5">
      <c r="A124" s="110" t="s">
        <v>327</v>
      </c>
      <c r="B124" s="111">
        <v>43559562.420000002</v>
      </c>
      <c r="C124" s="111">
        <v>0</v>
      </c>
      <c r="D124" s="111">
        <v>336982.34</v>
      </c>
      <c r="E124" s="112">
        <v>43222580.079999998</v>
      </c>
    </row>
    <row r="125" spans="1:5">
      <c r="A125" s="110" t="s">
        <v>328</v>
      </c>
      <c r="B125" s="111">
        <v>750</v>
      </c>
      <c r="C125" s="111">
        <v>0</v>
      </c>
      <c r="D125" s="111">
        <v>0</v>
      </c>
      <c r="E125" s="112">
        <v>750</v>
      </c>
    </row>
    <row r="126" spans="1:5">
      <c r="A126" s="110" t="s">
        <v>329</v>
      </c>
      <c r="B126" s="111">
        <v>274.86</v>
      </c>
      <c r="C126" s="111">
        <v>0</v>
      </c>
      <c r="D126" s="111">
        <v>132</v>
      </c>
      <c r="E126" s="112">
        <v>142.86000000000001</v>
      </c>
    </row>
    <row r="127" spans="1:5">
      <c r="A127" s="110" t="s">
        <v>915</v>
      </c>
      <c r="B127" s="111">
        <v>0</v>
      </c>
      <c r="C127" s="111">
        <v>912396552.38</v>
      </c>
      <c r="D127" s="111">
        <v>0</v>
      </c>
      <c r="E127" s="112">
        <v>912396552.38</v>
      </c>
    </row>
    <row r="128" spans="1:5">
      <c r="A128" s="110" t="s">
        <v>330</v>
      </c>
      <c r="B128" s="111">
        <v>315586.03999999998</v>
      </c>
      <c r="C128" s="111">
        <v>1761.79</v>
      </c>
      <c r="D128" s="111">
        <v>1761.79</v>
      </c>
      <c r="E128" s="112">
        <v>315586.03999999998</v>
      </c>
    </row>
    <row r="129" spans="1:5">
      <c r="A129" s="110" t="s">
        <v>331</v>
      </c>
      <c r="B129" s="111">
        <v>104575475.78</v>
      </c>
      <c r="C129" s="111">
        <v>0</v>
      </c>
      <c r="D129" s="111">
        <v>0</v>
      </c>
      <c r="E129" s="112">
        <v>104575475.78</v>
      </c>
    </row>
    <row r="130" spans="1:5">
      <c r="A130" s="110" t="s">
        <v>332</v>
      </c>
      <c r="B130" s="111">
        <v>38958791.890000001</v>
      </c>
      <c r="C130" s="111">
        <v>0</v>
      </c>
      <c r="D130" s="111">
        <v>0</v>
      </c>
      <c r="E130" s="112">
        <v>38958791.890000001</v>
      </c>
    </row>
    <row r="131" spans="1:5">
      <c r="A131" s="110" t="s">
        <v>333</v>
      </c>
      <c r="B131" s="111">
        <v>32523281.079999998</v>
      </c>
      <c r="C131" s="111">
        <v>0</v>
      </c>
      <c r="D131" s="111">
        <v>0</v>
      </c>
      <c r="E131" s="112">
        <v>32523281.079999998</v>
      </c>
    </row>
    <row r="132" spans="1:5">
      <c r="A132" s="110" t="s">
        <v>730</v>
      </c>
      <c r="B132" s="111">
        <v>905435.65</v>
      </c>
      <c r="C132" s="111">
        <v>0</v>
      </c>
      <c r="D132" s="111">
        <v>0</v>
      </c>
      <c r="E132" s="112">
        <v>905435.65</v>
      </c>
    </row>
    <row r="133" spans="1:5">
      <c r="A133" s="110" t="s">
        <v>335</v>
      </c>
      <c r="B133" s="111">
        <v>46190039.43</v>
      </c>
      <c r="C133" s="111">
        <v>42219496.719999999</v>
      </c>
      <c r="D133" s="111">
        <v>62642446.280000001</v>
      </c>
      <c r="E133" s="112">
        <v>25767089.870000001</v>
      </c>
    </row>
    <row r="134" spans="1:5">
      <c r="A134" s="110" t="s">
        <v>336</v>
      </c>
      <c r="B134" s="111">
        <v>142302457.69</v>
      </c>
      <c r="C134" s="111">
        <v>61800000</v>
      </c>
      <c r="D134" s="111">
        <v>140000000</v>
      </c>
      <c r="E134" s="112">
        <v>64102457.689999998</v>
      </c>
    </row>
    <row r="135" spans="1:5">
      <c r="A135" s="110" t="s">
        <v>337</v>
      </c>
      <c r="B135" s="111">
        <v>1259431003.8800001</v>
      </c>
      <c r="C135" s="111">
        <v>100000</v>
      </c>
      <c r="D135" s="111">
        <v>0</v>
      </c>
      <c r="E135" s="112">
        <v>1259531003.8800001</v>
      </c>
    </row>
    <row r="136" spans="1:5">
      <c r="A136" s="110" t="s">
        <v>338</v>
      </c>
      <c r="B136" s="111">
        <v>242673460.41999999</v>
      </c>
      <c r="C136" s="111">
        <v>7885227.0800000001</v>
      </c>
      <c r="D136" s="111">
        <v>6802796.2999999998</v>
      </c>
      <c r="E136" s="112">
        <v>243755891.19999999</v>
      </c>
    </row>
    <row r="137" spans="1:5">
      <c r="A137" s="110" t="s">
        <v>736</v>
      </c>
      <c r="B137" s="111">
        <v>33257179.920000002</v>
      </c>
      <c r="C137" s="111">
        <v>0</v>
      </c>
      <c r="D137" s="111">
        <v>0</v>
      </c>
      <c r="E137" s="112">
        <v>33257179.920000002</v>
      </c>
    </row>
    <row r="138" spans="1:5">
      <c r="A138" s="110" t="s">
        <v>737</v>
      </c>
      <c r="B138" s="111">
        <v>77600086.480000004</v>
      </c>
      <c r="C138" s="111">
        <v>0</v>
      </c>
      <c r="D138" s="111">
        <v>10200000</v>
      </c>
      <c r="E138" s="112">
        <v>67400086.480000004</v>
      </c>
    </row>
    <row r="139" spans="1:5">
      <c r="A139" s="110" t="s">
        <v>339</v>
      </c>
      <c r="B139" s="111">
        <v>0</v>
      </c>
      <c r="C139" s="111">
        <v>58441781011.489998</v>
      </c>
      <c r="D139" s="111">
        <v>58441553289.330002</v>
      </c>
      <c r="E139" s="112">
        <v>227722.16</v>
      </c>
    </row>
    <row r="140" spans="1:5">
      <c r="A140" s="110" t="s">
        <v>633</v>
      </c>
      <c r="B140" s="111">
        <v>0.24</v>
      </c>
      <c r="C140" s="111">
        <v>0</v>
      </c>
      <c r="D140" s="111">
        <v>0</v>
      </c>
      <c r="E140" s="112">
        <v>0.24</v>
      </c>
    </row>
    <row r="141" spans="1:5" ht="21">
      <c r="A141" s="129" t="s">
        <v>126</v>
      </c>
      <c r="B141" s="130">
        <v>38190149864.309998</v>
      </c>
      <c r="C141" s="130">
        <v>159908298665.10001</v>
      </c>
      <c r="D141" s="130">
        <v>159870625680.63</v>
      </c>
      <c r="E141" s="131">
        <v>38227822848.779999</v>
      </c>
    </row>
    <row r="142" spans="1:5">
      <c r="A142" s="110" t="s">
        <v>340</v>
      </c>
      <c r="B142" s="111">
        <v>63666629.880000003</v>
      </c>
      <c r="C142" s="111">
        <v>1359107566.5699999</v>
      </c>
      <c r="D142" s="111">
        <v>1411000000</v>
      </c>
      <c r="E142" s="112">
        <v>11774196.449999999</v>
      </c>
    </row>
    <row r="143" spans="1:5">
      <c r="A143" s="110" t="s">
        <v>341</v>
      </c>
      <c r="B143" s="111">
        <v>864352.22</v>
      </c>
      <c r="C143" s="111">
        <v>5989127.1399999997</v>
      </c>
      <c r="D143" s="111">
        <v>0</v>
      </c>
      <c r="E143" s="112">
        <v>6853479.3600000003</v>
      </c>
    </row>
    <row r="144" spans="1:5">
      <c r="A144" s="110" t="s">
        <v>342</v>
      </c>
      <c r="B144" s="111">
        <v>605888529.24000001</v>
      </c>
      <c r="C144" s="111">
        <v>3135194740.3200002</v>
      </c>
      <c r="D144" s="111">
        <v>3463500000</v>
      </c>
      <c r="E144" s="112">
        <v>277583269.56</v>
      </c>
    </row>
    <row r="145" spans="1:5">
      <c r="A145" s="110" t="s">
        <v>343</v>
      </c>
      <c r="B145" s="111">
        <v>302657.02</v>
      </c>
      <c r="C145" s="111">
        <v>45121976.159999996</v>
      </c>
      <c r="D145" s="111">
        <v>45178551.409999996</v>
      </c>
      <c r="E145" s="112">
        <v>246081.77</v>
      </c>
    </row>
    <row r="146" spans="1:5">
      <c r="A146" s="110" t="s">
        <v>344</v>
      </c>
      <c r="B146" s="111">
        <v>556242110.47000003</v>
      </c>
      <c r="C146" s="111">
        <v>113629104845.12</v>
      </c>
      <c r="D146" s="111">
        <v>112315006601.67</v>
      </c>
      <c r="E146" s="112">
        <v>1870340353.9200001</v>
      </c>
    </row>
    <row r="147" spans="1:5">
      <c r="A147" s="110" t="s">
        <v>345</v>
      </c>
      <c r="B147" s="111">
        <v>40977000.689999998</v>
      </c>
      <c r="C147" s="111">
        <v>309511988.30000001</v>
      </c>
      <c r="D147" s="111">
        <v>332000000</v>
      </c>
      <c r="E147" s="112">
        <v>18488988.989999998</v>
      </c>
    </row>
    <row r="148" spans="1:5">
      <c r="A148" s="110" t="s">
        <v>346</v>
      </c>
      <c r="B148" s="111">
        <v>19653666429.52</v>
      </c>
      <c r="C148" s="111">
        <v>1726725223.6600001</v>
      </c>
      <c r="D148" s="111">
        <v>5676342082.3400002</v>
      </c>
      <c r="E148" s="112">
        <v>15704049570.84</v>
      </c>
    </row>
    <row r="149" spans="1:5">
      <c r="A149" s="110" t="s">
        <v>347</v>
      </c>
      <c r="B149" s="111">
        <v>13441160651.17</v>
      </c>
      <c r="C149" s="111">
        <v>5152015682.6099997</v>
      </c>
      <c r="D149" s="111">
        <v>0</v>
      </c>
      <c r="E149" s="112">
        <v>18593176333.779999</v>
      </c>
    </row>
    <row r="150" spans="1:5">
      <c r="A150" s="110" t="s">
        <v>348</v>
      </c>
      <c r="B150" s="111">
        <v>3237037399.5999999</v>
      </c>
      <c r="C150" s="111">
        <v>17269518097.130001</v>
      </c>
      <c r="D150" s="111">
        <v>18928000000</v>
      </c>
      <c r="E150" s="112">
        <v>1578555496.73</v>
      </c>
    </row>
    <row r="151" spans="1:5">
      <c r="A151" s="110" t="s">
        <v>728</v>
      </c>
      <c r="B151" s="111">
        <v>124383711</v>
      </c>
      <c r="C151" s="111">
        <v>5390714734.21</v>
      </c>
      <c r="D151" s="111">
        <v>5515098445.21</v>
      </c>
      <c r="E151" s="112">
        <v>0</v>
      </c>
    </row>
    <row r="152" spans="1:5">
      <c r="A152" s="110" t="s">
        <v>349</v>
      </c>
      <c r="B152" s="111">
        <v>393196584.54000002</v>
      </c>
      <c r="C152" s="111">
        <v>9187484159.7700005</v>
      </c>
      <c r="D152" s="111">
        <v>9450000000</v>
      </c>
      <c r="E152" s="112">
        <v>130680744.31</v>
      </c>
    </row>
    <row r="153" spans="1:5">
      <c r="A153" s="110" t="s">
        <v>350</v>
      </c>
      <c r="B153" s="111">
        <v>54962104.490000002</v>
      </c>
      <c r="C153" s="111">
        <v>2525917861.75</v>
      </c>
      <c r="D153" s="111">
        <v>2570500000</v>
      </c>
      <c r="E153" s="112">
        <v>10379966.24</v>
      </c>
    </row>
    <row r="154" spans="1:5">
      <c r="A154" s="110" t="s">
        <v>351</v>
      </c>
      <c r="B154" s="111">
        <v>5687052.8499999996</v>
      </c>
      <c r="C154" s="111">
        <v>146672728.09</v>
      </c>
      <c r="D154" s="111">
        <v>149000000</v>
      </c>
      <c r="E154" s="112">
        <v>3359780.94</v>
      </c>
    </row>
    <row r="155" spans="1:5">
      <c r="A155" s="110" t="s">
        <v>352</v>
      </c>
      <c r="B155" s="111">
        <v>12114651.619999999</v>
      </c>
      <c r="C155" s="111">
        <v>25219934.27</v>
      </c>
      <c r="D155" s="111">
        <v>15000000</v>
      </c>
      <c r="E155" s="112">
        <v>22334585.890000001</v>
      </c>
    </row>
    <row r="156" spans="1:5">
      <c r="A156" s="129" t="s">
        <v>127</v>
      </c>
      <c r="B156" s="130">
        <v>9724922732.8400002</v>
      </c>
      <c r="C156" s="130">
        <v>26968045116.630001</v>
      </c>
      <c r="D156" s="130">
        <v>28505957036.990002</v>
      </c>
      <c r="E156" s="131">
        <v>8187010812.4799995</v>
      </c>
    </row>
    <row r="157" spans="1:5">
      <c r="A157" s="110" t="s">
        <v>353</v>
      </c>
      <c r="B157" s="111">
        <v>968324398.35000002</v>
      </c>
      <c r="C157" s="111">
        <v>367459.91</v>
      </c>
      <c r="D157" s="111">
        <v>27111356.079999998</v>
      </c>
      <c r="E157" s="112">
        <v>941580502.17999995</v>
      </c>
    </row>
    <row r="158" spans="1:5">
      <c r="A158" s="110" t="s">
        <v>354</v>
      </c>
      <c r="B158" s="111">
        <v>766498038.53999996</v>
      </c>
      <c r="C158" s="111">
        <v>815774712.84000003</v>
      </c>
      <c r="D158" s="111">
        <v>1454582301.6600001</v>
      </c>
      <c r="E158" s="112">
        <v>127690449.72</v>
      </c>
    </row>
    <row r="159" spans="1:5">
      <c r="A159" s="110" t="s">
        <v>355</v>
      </c>
      <c r="B159" s="111">
        <v>71965895.769999996</v>
      </c>
      <c r="C159" s="111">
        <v>89917850.129999995</v>
      </c>
      <c r="D159" s="111">
        <v>132753128.84</v>
      </c>
      <c r="E159" s="112">
        <v>29130617.059999999</v>
      </c>
    </row>
    <row r="160" spans="1:5">
      <c r="A160" s="110" t="s">
        <v>356</v>
      </c>
      <c r="B160" s="111">
        <v>43774924.759999998</v>
      </c>
      <c r="C160" s="111">
        <v>58413635.289999999</v>
      </c>
      <c r="D160" s="111">
        <v>83178439.950000003</v>
      </c>
      <c r="E160" s="112">
        <v>19010120.100000001</v>
      </c>
    </row>
    <row r="161" spans="1:5">
      <c r="A161" s="110" t="s">
        <v>357</v>
      </c>
      <c r="B161" s="111">
        <v>308075537.11000001</v>
      </c>
      <c r="C161" s="111">
        <v>380660403.76999998</v>
      </c>
      <c r="D161" s="111">
        <v>576965404.88</v>
      </c>
      <c r="E161" s="112">
        <v>111770536</v>
      </c>
    </row>
    <row r="162" spans="1:5">
      <c r="A162" s="110" t="s">
        <v>358</v>
      </c>
      <c r="B162" s="111">
        <v>10262649.359999999</v>
      </c>
      <c r="C162" s="111">
        <v>13011723.310000001</v>
      </c>
      <c r="D162" s="111">
        <v>18405130</v>
      </c>
      <c r="E162" s="112">
        <v>4869242.67</v>
      </c>
    </row>
    <row r="163" spans="1:5">
      <c r="A163" s="110" t="s">
        <v>359</v>
      </c>
      <c r="B163" s="111">
        <v>152269219.30000001</v>
      </c>
      <c r="C163" s="111">
        <v>201025676.31</v>
      </c>
      <c r="D163" s="111">
        <v>284525507.56999999</v>
      </c>
      <c r="E163" s="112">
        <v>68769388.040000007</v>
      </c>
    </row>
    <row r="164" spans="1:5">
      <c r="A164" s="110" t="s">
        <v>360</v>
      </c>
      <c r="B164" s="111">
        <v>118940795.29000001</v>
      </c>
      <c r="C164" s="111">
        <v>143785158.72999999</v>
      </c>
      <c r="D164" s="111">
        <v>209792950.55000001</v>
      </c>
      <c r="E164" s="112">
        <v>52933003.469999999</v>
      </c>
    </row>
    <row r="165" spans="1:5">
      <c r="A165" s="110" t="s">
        <v>361</v>
      </c>
      <c r="B165" s="111">
        <v>48493060.780000001</v>
      </c>
      <c r="C165" s="111">
        <v>60565401.640000001</v>
      </c>
      <c r="D165" s="111">
        <v>88377651.109999999</v>
      </c>
      <c r="E165" s="112">
        <v>20680811.309999999</v>
      </c>
    </row>
    <row r="166" spans="1:5">
      <c r="A166" s="110" t="s">
        <v>362</v>
      </c>
      <c r="B166" s="111">
        <v>113020619.23</v>
      </c>
      <c r="C166" s="111">
        <v>136184919.02000001</v>
      </c>
      <c r="D166" s="111">
        <v>209983642.37</v>
      </c>
      <c r="E166" s="112">
        <v>39221895.880000003</v>
      </c>
    </row>
    <row r="167" spans="1:5">
      <c r="A167" s="110" t="s">
        <v>363</v>
      </c>
      <c r="B167" s="111">
        <v>42486565.609999999</v>
      </c>
      <c r="C167" s="111">
        <v>56397959.75</v>
      </c>
      <c r="D167" s="111">
        <v>82553262.640000001</v>
      </c>
      <c r="E167" s="112">
        <v>16331262.720000001</v>
      </c>
    </row>
    <row r="168" spans="1:5">
      <c r="A168" s="110" t="s">
        <v>364</v>
      </c>
      <c r="B168" s="111">
        <v>378279888.88999999</v>
      </c>
      <c r="C168" s="111">
        <v>433377867.67000002</v>
      </c>
      <c r="D168" s="111">
        <v>709865593.21000004</v>
      </c>
      <c r="E168" s="112">
        <v>101792163.34999999</v>
      </c>
    </row>
    <row r="169" spans="1:5">
      <c r="A169" s="110" t="s">
        <v>365</v>
      </c>
      <c r="B169" s="111">
        <v>215908792.52000001</v>
      </c>
      <c r="C169" s="111">
        <v>303278548.69</v>
      </c>
      <c r="D169" s="111">
        <v>434194333.85000002</v>
      </c>
      <c r="E169" s="112">
        <v>84993007.359999999</v>
      </c>
    </row>
    <row r="170" spans="1:5">
      <c r="A170" s="110" t="s">
        <v>366</v>
      </c>
      <c r="B170" s="111">
        <v>20347222.25</v>
      </c>
      <c r="C170" s="111">
        <v>26688118.890000001</v>
      </c>
      <c r="D170" s="111">
        <v>36991181.539999999</v>
      </c>
      <c r="E170" s="112">
        <v>10044159.6</v>
      </c>
    </row>
    <row r="171" spans="1:5">
      <c r="A171" s="110" t="s">
        <v>367</v>
      </c>
      <c r="B171" s="111">
        <v>513355981.45999998</v>
      </c>
      <c r="C171" s="111">
        <v>580902006.04999995</v>
      </c>
      <c r="D171" s="111">
        <v>947474683.16999996</v>
      </c>
      <c r="E171" s="112">
        <v>146783304.34</v>
      </c>
    </row>
    <row r="172" spans="1:5">
      <c r="A172" s="110" t="s">
        <v>368</v>
      </c>
      <c r="B172" s="111">
        <v>83049010.530000001</v>
      </c>
      <c r="C172" s="111">
        <v>147172390.21000001</v>
      </c>
      <c r="D172" s="111">
        <v>189105234.28</v>
      </c>
      <c r="E172" s="112">
        <v>41116166.460000001</v>
      </c>
    </row>
    <row r="173" spans="1:5">
      <c r="A173" s="110" t="s">
        <v>369</v>
      </c>
      <c r="B173" s="111">
        <v>33779196.200000003</v>
      </c>
      <c r="C173" s="111">
        <v>40774264.149999999</v>
      </c>
      <c r="D173" s="111">
        <v>61512839.32</v>
      </c>
      <c r="E173" s="112">
        <v>13040621.029999999</v>
      </c>
    </row>
    <row r="174" spans="1:5">
      <c r="A174" s="110" t="s">
        <v>370</v>
      </c>
      <c r="B174" s="111">
        <v>52507099.509999998</v>
      </c>
      <c r="C174" s="111">
        <v>69083406.469999999</v>
      </c>
      <c r="D174" s="111">
        <v>103251160.31999999</v>
      </c>
      <c r="E174" s="112">
        <v>18339345.66</v>
      </c>
    </row>
    <row r="175" spans="1:5">
      <c r="A175" s="110" t="s">
        <v>371</v>
      </c>
      <c r="B175" s="111">
        <v>532515791.18000001</v>
      </c>
      <c r="C175" s="111">
        <v>584544995.92999995</v>
      </c>
      <c r="D175" s="111">
        <v>957647524.75</v>
      </c>
      <c r="E175" s="112">
        <v>159413262.36000001</v>
      </c>
    </row>
    <row r="176" spans="1:5">
      <c r="A176" s="110" t="s">
        <v>372</v>
      </c>
      <c r="B176" s="111">
        <v>1468164914.78</v>
      </c>
      <c r="C176" s="111">
        <v>1703221038.23</v>
      </c>
      <c r="D176" s="111">
        <v>2856358418.4000001</v>
      </c>
      <c r="E176" s="112">
        <v>315027534.61000001</v>
      </c>
    </row>
    <row r="177" spans="1:5">
      <c r="A177" s="110" t="s">
        <v>373</v>
      </c>
      <c r="B177" s="111">
        <v>7436874.7800000003</v>
      </c>
      <c r="C177" s="111">
        <v>9249427.0500000007</v>
      </c>
      <c r="D177" s="111">
        <v>13937400.800000001</v>
      </c>
      <c r="E177" s="112">
        <v>2748901.03</v>
      </c>
    </row>
    <row r="178" spans="1:5">
      <c r="A178" s="110" t="s">
        <v>374</v>
      </c>
      <c r="B178" s="111">
        <v>111647440.79000001</v>
      </c>
      <c r="C178" s="111">
        <v>151700893.33000001</v>
      </c>
      <c r="D178" s="111">
        <v>214965810.65000001</v>
      </c>
      <c r="E178" s="112">
        <v>48382523.469999999</v>
      </c>
    </row>
    <row r="179" spans="1:5">
      <c r="A179" s="110" t="s">
        <v>375</v>
      </c>
      <c r="B179" s="111">
        <v>289416922.97000003</v>
      </c>
      <c r="C179" s="111">
        <v>0</v>
      </c>
      <c r="D179" s="111">
        <v>0</v>
      </c>
      <c r="E179" s="112">
        <v>289416922.97000003</v>
      </c>
    </row>
    <row r="180" spans="1:5">
      <c r="A180" s="110" t="s">
        <v>376</v>
      </c>
      <c r="B180" s="111">
        <v>67739.360000000001</v>
      </c>
      <c r="C180" s="111">
        <v>312676184.73000002</v>
      </c>
      <c r="D180" s="111">
        <v>189072127.71000001</v>
      </c>
      <c r="E180" s="112">
        <v>123671796.38</v>
      </c>
    </row>
    <row r="181" spans="1:5">
      <c r="A181" s="110" t="s">
        <v>377</v>
      </c>
      <c r="B181" s="111">
        <v>10910903.939999999</v>
      </c>
      <c r="C181" s="111">
        <v>12118487.779999999</v>
      </c>
      <c r="D181" s="111">
        <v>17400000</v>
      </c>
      <c r="E181" s="112">
        <v>5629391.7199999997</v>
      </c>
    </row>
    <row r="182" spans="1:5">
      <c r="A182" s="110" t="s">
        <v>378</v>
      </c>
      <c r="B182" s="111">
        <v>169360610.09999999</v>
      </c>
      <c r="C182" s="111">
        <v>333563475.98000002</v>
      </c>
      <c r="D182" s="111">
        <v>100000000</v>
      </c>
      <c r="E182" s="112">
        <v>402924086.07999998</v>
      </c>
    </row>
    <row r="183" spans="1:5">
      <c r="A183" s="110" t="s">
        <v>379</v>
      </c>
      <c r="B183" s="111">
        <v>0</v>
      </c>
      <c r="C183" s="111">
        <v>196497236.50999999</v>
      </c>
      <c r="D183" s="111">
        <v>196497236.50999999</v>
      </c>
      <c r="E183" s="112">
        <v>0</v>
      </c>
    </row>
    <row r="184" spans="1:5">
      <c r="A184" s="110" t="s">
        <v>380</v>
      </c>
      <c r="B184" s="111">
        <v>708142.12</v>
      </c>
      <c r="C184" s="111">
        <v>17269063.16</v>
      </c>
      <c r="D184" s="111">
        <v>0</v>
      </c>
      <c r="E184" s="112">
        <v>17977205.280000001</v>
      </c>
    </row>
    <row r="185" spans="1:5">
      <c r="A185" s="110" t="s">
        <v>381</v>
      </c>
      <c r="B185" s="111">
        <v>290508810.47000003</v>
      </c>
      <c r="C185" s="111">
        <v>1261177004</v>
      </c>
      <c r="D185" s="111">
        <v>750000000</v>
      </c>
      <c r="E185" s="112">
        <v>801685814.47000003</v>
      </c>
    </row>
    <row r="186" spans="1:5">
      <c r="A186" s="110" t="s">
        <v>382</v>
      </c>
      <c r="B186" s="111">
        <v>241964738.46000001</v>
      </c>
      <c r="C186" s="111">
        <v>33662690.390000001</v>
      </c>
      <c r="D186" s="111">
        <v>9509990</v>
      </c>
      <c r="E186" s="112">
        <v>266117438.84999999</v>
      </c>
    </row>
    <row r="187" spans="1:5">
      <c r="A187" s="110" t="s">
        <v>383</v>
      </c>
      <c r="B187" s="111">
        <v>121419604.53</v>
      </c>
      <c r="C187" s="111">
        <v>102017068.25</v>
      </c>
      <c r="D187" s="111">
        <v>50000000</v>
      </c>
      <c r="E187" s="112">
        <v>173436672.78</v>
      </c>
    </row>
    <row r="188" spans="1:5">
      <c r="A188" s="110" t="s">
        <v>384</v>
      </c>
      <c r="B188" s="111">
        <v>139359536.28</v>
      </c>
      <c r="C188" s="111">
        <v>49554201.869999997</v>
      </c>
      <c r="D188" s="111">
        <v>0</v>
      </c>
      <c r="E188" s="112">
        <v>188913738.15000001</v>
      </c>
    </row>
    <row r="189" spans="1:5">
      <c r="A189" s="110" t="s">
        <v>385</v>
      </c>
      <c r="B189" s="111">
        <v>0</v>
      </c>
      <c r="C189" s="111">
        <v>367425288.52999997</v>
      </c>
      <c r="D189" s="111">
        <v>85288537.579999998</v>
      </c>
      <c r="E189" s="112">
        <v>282136750.94999999</v>
      </c>
    </row>
    <row r="190" spans="1:5">
      <c r="A190" s="110" t="s">
        <v>386</v>
      </c>
      <c r="B190" s="111">
        <v>0</v>
      </c>
      <c r="C190" s="111">
        <v>165953639.55000001</v>
      </c>
      <c r="D190" s="111">
        <v>165914079.78999999</v>
      </c>
      <c r="E190" s="112">
        <v>39559.760000000002</v>
      </c>
    </row>
    <row r="191" spans="1:5">
      <c r="A191" s="110" t="s">
        <v>387</v>
      </c>
      <c r="B191" s="111">
        <v>53625091.030000001</v>
      </c>
      <c r="C191" s="111">
        <v>202079361.55000001</v>
      </c>
      <c r="D191" s="111">
        <v>246300000</v>
      </c>
      <c r="E191" s="112">
        <v>9404452.5800000001</v>
      </c>
    </row>
    <row r="192" spans="1:5">
      <c r="A192" s="110" t="s">
        <v>388</v>
      </c>
      <c r="B192" s="111">
        <v>198893150.34</v>
      </c>
      <c r="C192" s="111">
        <v>61031460.109999999</v>
      </c>
      <c r="D192" s="111">
        <v>0</v>
      </c>
      <c r="E192" s="112">
        <v>259924610.44999999</v>
      </c>
    </row>
    <row r="193" spans="1:5">
      <c r="A193" s="110" t="s">
        <v>389</v>
      </c>
      <c r="B193" s="111">
        <v>2750207.09</v>
      </c>
      <c r="C193" s="111">
        <v>118792288.31</v>
      </c>
      <c r="D193" s="111">
        <v>64450000</v>
      </c>
      <c r="E193" s="112">
        <v>57092495.399999999</v>
      </c>
    </row>
    <row r="194" spans="1:5">
      <c r="A194" s="110" t="s">
        <v>390</v>
      </c>
      <c r="B194" s="111">
        <v>0</v>
      </c>
      <c r="C194" s="111">
        <v>58867010.869999997</v>
      </c>
      <c r="D194" s="111">
        <v>23508517.690000001</v>
      </c>
      <c r="E194" s="112">
        <v>35358493.18</v>
      </c>
    </row>
    <row r="195" spans="1:5">
      <c r="A195" s="110" t="s">
        <v>635</v>
      </c>
      <c r="B195" s="111">
        <v>0</v>
      </c>
      <c r="C195" s="111">
        <v>27057634</v>
      </c>
      <c r="D195" s="111">
        <v>27057634</v>
      </c>
      <c r="E195" s="112">
        <v>0</v>
      </c>
    </row>
    <row r="196" spans="1:5">
      <c r="A196" s="110" t="s">
        <v>391</v>
      </c>
      <c r="B196" s="111">
        <v>0</v>
      </c>
      <c r="C196" s="111">
        <v>28970417.579999998</v>
      </c>
      <c r="D196" s="111">
        <v>28970103.609999999</v>
      </c>
      <c r="E196" s="112">
        <v>313.97000000000003</v>
      </c>
    </row>
    <row r="197" spans="1:5">
      <c r="A197" s="110" t="s">
        <v>392</v>
      </c>
      <c r="B197" s="111">
        <v>97449.51</v>
      </c>
      <c r="C197" s="111">
        <v>183943421.63</v>
      </c>
      <c r="D197" s="111">
        <v>183604195.34999999</v>
      </c>
      <c r="E197" s="112">
        <v>436675.79</v>
      </c>
    </row>
    <row r="198" spans="1:5">
      <c r="A198" s="110" t="s">
        <v>393</v>
      </c>
      <c r="B198" s="111">
        <v>8699.7199999999993</v>
      </c>
      <c r="C198" s="111">
        <v>111991101.28</v>
      </c>
      <c r="D198" s="111">
        <v>111982169.73</v>
      </c>
      <c r="E198" s="112">
        <v>17631.27</v>
      </c>
    </row>
    <row r="199" spans="1:5">
      <c r="A199" s="110" t="s">
        <v>394</v>
      </c>
      <c r="B199" s="111">
        <v>0</v>
      </c>
      <c r="C199" s="111">
        <v>16099958.550000001</v>
      </c>
      <c r="D199" s="111">
        <v>5900000</v>
      </c>
      <c r="E199" s="112">
        <v>10199958.550000001</v>
      </c>
    </row>
    <row r="200" spans="1:5">
      <c r="A200" s="110" t="s">
        <v>395</v>
      </c>
      <c r="B200" s="111">
        <v>60387654.380000003</v>
      </c>
      <c r="C200" s="111">
        <v>656415276.15999997</v>
      </c>
      <c r="D200" s="111">
        <v>60387654.380000003</v>
      </c>
      <c r="E200" s="112">
        <v>656415276.15999997</v>
      </c>
    </row>
    <row r="201" spans="1:5">
      <c r="A201" s="110" t="s">
        <v>396</v>
      </c>
      <c r="B201" s="111">
        <v>231798128.69</v>
      </c>
      <c r="C201" s="111">
        <v>1238040618.0699999</v>
      </c>
      <c r="D201" s="111">
        <v>1272548178.4400001</v>
      </c>
      <c r="E201" s="112">
        <v>197290568.31999999</v>
      </c>
    </row>
    <row r="202" spans="1:5">
      <c r="A202" s="110" t="s">
        <v>397</v>
      </c>
      <c r="B202" s="111">
        <v>20920855.460000001</v>
      </c>
      <c r="C202" s="111">
        <v>175113885.63</v>
      </c>
      <c r="D202" s="111">
        <v>168048190.69</v>
      </c>
      <c r="E202" s="112">
        <v>27986550.399999999</v>
      </c>
    </row>
    <row r="203" spans="1:5">
      <c r="A203" s="110" t="s">
        <v>398</v>
      </c>
      <c r="B203" s="111">
        <v>25794040.68</v>
      </c>
      <c r="C203" s="111">
        <v>223930830.56999999</v>
      </c>
      <c r="D203" s="111">
        <v>217876568.31</v>
      </c>
      <c r="E203" s="112">
        <v>31848302.940000001</v>
      </c>
    </row>
    <row r="204" spans="1:5">
      <c r="A204" s="110" t="s">
        <v>399</v>
      </c>
      <c r="B204" s="111">
        <v>62282855.939999998</v>
      </c>
      <c r="C204" s="111">
        <v>540176399.57000005</v>
      </c>
      <c r="D204" s="111">
        <v>511476054.48000002</v>
      </c>
      <c r="E204" s="112">
        <v>90983201.030000001</v>
      </c>
    </row>
    <row r="205" spans="1:5">
      <c r="A205" s="110" t="s">
        <v>400</v>
      </c>
      <c r="B205" s="111">
        <v>5320226.38</v>
      </c>
      <c r="C205" s="111">
        <v>44757798.740000002</v>
      </c>
      <c r="D205" s="111">
        <v>42859861.710000001</v>
      </c>
      <c r="E205" s="112">
        <v>7218163.4100000001</v>
      </c>
    </row>
    <row r="206" spans="1:5">
      <c r="A206" s="110" t="s">
        <v>401</v>
      </c>
      <c r="B206" s="111">
        <v>42759279.140000001</v>
      </c>
      <c r="C206" s="111">
        <v>363904718.24000001</v>
      </c>
      <c r="D206" s="111">
        <v>349089957.80000001</v>
      </c>
      <c r="E206" s="112">
        <v>57574039.579999998</v>
      </c>
    </row>
    <row r="207" spans="1:5">
      <c r="A207" s="110" t="s">
        <v>402</v>
      </c>
      <c r="B207" s="111">
        <v>22597350.260000002</v>
      </c>
      <c r="C207" s="111">
        <v>193058121.66</v>
      </c>
      <c r="D207" s="111">
        <v>180818806.59</v>
      </c>
      <c r="E207" s="112">
        <v>34836665.329999998</v>
      </c>
    </row>
    <row r="208" spans="1:5">
      <c r="A208" s="110" t="s">
        <v>403</v>
      </c>
      <c r="B208" s="111">
        <v>13306939.890000001</v>
      </c>
      <c r="C208" s="111">
        <v>110804999.72</v>
      </c>
      <c r="D208" s="111">
        <v>105249871.53</v>
      </c>
      <c r="E208" s="112">
        <v>18862068.079999998</v>
      </c>
    </row>
    <row r="209" spans="1:5">
      <c r="A209" s="110" t="s">
        <v>404</v>
      </c>
      <c r="B209" s="111">
        <v>29107214.18</v>
      </c>
      <c r="C209" s="111">
        <v>263042340.56999999</v>
      </c>
      <c r="D209" s="111">
        <v>247003111.52000001</v>
      </c>
      <c r="E209" s="112">
        <v>45146443.229999997</v>
      </c>
    </row>
    <row r="210" spans="1:5">
      <c r="A210" s="110" t="s">
        <v>405</v>
      </c>
      <c r="B210" s="111">
        <v>15175599.48</v>
      </c>
      <c r="C210" s="111">
        <v>128265747.16</v>
      </c>
      <c r="D210" s="111">
        <v>124820574.06999999</v>
      </c>
      <c r="E210" s="112">
        <v>18620772.57</v>
      </c>
    </row>
    <row r="211" spans="1:5">
      <c r="A211" s="110" t="s">
        <v>406</v>
      </c>
      <c r="B211" s="111">
        <v>105659148.79000001</v>
      </c>
      <c r="C211" s="111">
        <v>944245308.38999999</v>
      </c>
      <c r="D211" s="111">
        <v>895227309.12</v>
      </c>
      <c r="E211" s="112">
        <v>154677148.06</v>
      </c>
    </row>
    <row r="212" spans="1:5">
      <c r="A212" s="110" t="s">
        <v>407</v>
      </c>
      <c r="B212" s="111">
        <v>78490675.219999999</v>
      </c>
      <c r="C212" s="111">
        <v>664735678.19000006</v>
      </c>
      <c r="D212" s="111">
        <v>644889177.40999997</v>
      </c>
      <c r="E212" s="112">
        <v>98337176</v>
      </c>
    </row>
    <row r="213" spans="1:5">
      <c r="A213" s="110" t="s">
        <v>408</v>
      </c>
      <c r="B213" s="111">
        <v>7253297.5599999996</v>
      </c>
      <c r="C213" s="111">
        <v>47930919.18</v>
      </c>
      <c r="D213" s="111">
        <v>47264838.960000001</v>
      </c>
      <c r="E213" s="112">
        <v>7919377.7800000003</v>
      </c>
    </row>
    <row r="214" spans="1:5">
      <c r="A214" s="110" t="s">
        <v>409</v>
      </c>
      <c r="B214" s="111">
        <v>94166077.950000003</v>
      </c>
      <c r="C214" s="111">
        <v>845116228.19000006</v>
      </c>
      <c r="D214" s="111">
        <v>794791173.13999999</v>
      </c>
      <c r="E214" s="112">
        <v>144491133</v>
      </c>
    </row>
    <row r="215" spans="1:5">
      <c r="A215" s="110" t="s">
        <v>410</v>
      </c>
      <c r="B215" s="111">
        <v>18686621.199999999</v>
      </c>
      <c r="C215" s="111">
        <v>159402315.94</v>
      </c>
      <c r="D215" s="111">
        <v>152019482.77000001</v>
      </c>
      <c r="E215" s="112">
        <v>26069454.370000001</v>
      </c>
    </row>
    <row r="216" spans="1:5">
      <c r="A216" s="110" t="s">
        <v>411</v>
      </c>
      <c r="B216" s="111">
        <v>6354694.8499999996</v>
      </c>
      <c r="C216" s="111">
        <v>68709073.200000003</v>
      </c>
      <c r="D216" s="111">
        <v>62099479.060000002</v>
      </c>
      <c r="E216" s="112">
        <v>12964288.99</v>
      </c>
    </row>
    <row r="217" spans="1:5">
      <c r="A217" s="110" t="s">
        <v>412</v>
      </c>
      <c r="B217" s="111">
        <v>1513459.08</v>
      </c>
      <c r="C217" s="111">
        <v>18457280.559999999</v>
      </c>
      <c r="D217" s="111">
        <v>13805647.609999999</v>
      </c>
      <c r="E217" s="112">
        <v>6165092.0300000003</v>
      </c>
    </row>
    <row r="218" spans="1:5">
      <c r="A218" s="110" t="s">
        <v>413</v>
      </c>
      <c r="B218" s="111">
        <v>72042267.969999999</v>
      </c>
      <c r="C218" s="111">
        <v>637351113.14999998</v>
      </c>
      <c r="D218" s="111">
        <v>605373876.15999997</v>
      </c>
      <c r="E218" s="112">
        <v>104019504.95999999</v>
      </c>
    </row>
    <row r="219" spans="1:5">
      <c r="A219" s="110" t="s">
        <v>414</v>
      </c>
      <c r="B219" s="111">
        <v>189298662.81</v>
      </c>
      <c r="C219" s="111">
        <v>1729509744.6900001</v>
      </c>
      <c r="D219" s="111">
        <v>1648545730.2</v>
      </c>
      <c r="E219" s="112">
        <v>270262677.30000001</v>
      </c>
    </row>
    <row r="220" spans="1:5">
      <c r="A220" s="110" t="s">
        <v>415</v>
      </c>
      <c r="B220" s="111">
        <v>1748744.21</v>
      </c>
      <c r="C220" s="111">
        <v>15284389.35</v>
      </c>
      <c r="D220" s="111">
        <v>14337640.630000001</v>
      </c>
      <c r="E220" s="112">
        <v>2695492.93</v>
      </c>
    </row>
    <row r="221" spans="1:5">
      <c r="A221" s="110" t="s">
        <v>416</v>
      </c>
      <c r="B221" s="111">
        <v>42149484.020000003</v>
      </c>
      <c r="C221" s="111">
        <v>349619080.62</v>
      </c>
      <c r="D221" s="111">
        <v>335236416.04000002</v>
      </c>
      <c r="E221" s="112">
        <v>56532148.600000001</v>
      </c>
    </row>
    <row r="222" spans="1:5">
      <c r="A222" s="110" t="s">
        <v>417</v>
      </c>
      <c r="B222" s="111">
        <v>133995977.33</v>
      </c>
      <c r="C222" s="111">
        <v>1135665990.71</v>
      </c>
      <c r="D222" s="111">
        <v>1156927655.1099999</v>
      </c>
      <c r="E222" s="112">
        <v>112734312.93000001</v>
      </c>
    </row>
    <row r="223" spans="1:5">
      <c r="A223" s="110" t="s">
        <v>418</v>
      </c>
      <c r="B223" s="111">
        <v>22583496.850000001</v>
      </c>
      <c r="C223" s="111">
        <v>172446802.05000001</v>
      </c>
      <c r="D223" s="111">
        <v>177543200.75</v>
      </c>
      <c r="E223" s="112">
        <v>17487098.149999999</v>
      </c>
    </row>
    <row r="224" spans="1:5">
      <c r="A224" s="110" t="s">
        <v>419</v>
      </c>
      <c r="B224" s="111">
        <v>34425152.229999997</v>
      </c>
      <c r="C224" s="111">
        <v>304062353.68000001</v>
      </c>
      <c r="D224" s="111">
        <v>310396942.50999999</v>
      </c>
      <c r="E224" s="112">
        <v>28090563.399999999</v>
      </c>
    </row>
    <row r="225" spans="1:5">
      <c r="A225" s="110" t="s">
        <v>420</v>
      </c>
      <c r="B225" s="111">
        <v>61705254.979999997</v>
      </c>
      <c r="C225" s="111">
        <v>501264952.44999999</v>
      </c>
      <c r="D225" s="111">
        <v>511127120.95999998</v>
      </c>
      <c r="E225" s="112">
        <v>51843086.469999999</v>
      </c>
    </row>
    <row r="226" spans="1:5">
      <c r="A226" s="110" t="s">
        <v>421</v>
      </c>
      <c r="B226" s="111">
        <v>5597501.5099999998</v>
      </c>
      <c r="C226" s="111">
        <v>42680459.100000001</v>
      </c>
      <c r="D226" s="111">
        <v>43802166.130000003</v>
      </c>
      <c r="E226" s="112">
        <v>4475794.4800000004</v>
      </c>
    </row>
    <row r="227" spans="1:5">
      <c r="A227" s="110" t="s">
        <v>422</v>
      </c>
      <c r="B227" s="111">
        <v>59862511.829999998</v>
      </c>
      <c r="C227" s="111">
        <v>515901406.26999998</v>
      </c>
      <c r="D227" s="111">
        <v>521666698.08999997</v>
      </c>
      <c r="E227" s="112">
        <v>54097220.009999998</v>
      </c>
    </row>
    <row r="228" spans="1:5">
      <c r="A228" s="110" t="s">
        <v>423</v>
      </c>
      <c r="B228" s="111">
        <v>26779391.829999998</v>
      </c>
      <c r="C228" s="111">
        <v>195651335.5</v>
      </c>
      <c r="D228" s="111">
        <v>202547398.90000001</v>
      </c>
      <c r="E228" s="112">
        <v>19883328.43</v>
      </c>
    </row>
    <row r="229" spans="1:5">
      <c r="A229" s="110" t="s">
        <v>424</v>
      </c>
      <c r="B229" s="111">
        <v>14136089.640000001</v>
      </c>
      <c r="C229" s="111">
        <v>118415652.59999999</v>
      </c>
      <c r="D229" s="111">
        <v>120218483.5</v>
      </c>
      <c r="E229" s="112">
        <v>12333258.74</v>
      </c>
    </row>
    <row r="230" spans="1:5">
      <c r="A230" s="110" t="s">
        <v>425</v>
      </c>
      <c r="B230" s="111">
        <v>25252385.870000001</v>
      </c>
      <c r="C230" s="111">
        <v>217994554.34999999</v>
      </c>
      <c r="D230" s="111">
        <v>220229988.77000001</v>
      </c>
      <c r="E230" s="112">
        <v>23016951.449999999</v>
      </c>
    </row>
    <row r="231" spans="1:5">
      <c r="A231" s="110" t="s">
        <v>426</v>
      </c>
      <c r="B231" s="111">
        <v>33799611.840000004</v>
      </c>
      <c r="C231" s="111">
        <v>262180589.11000001</v>
      </c>
      <c r="D231" s="111">
        <v>269191619.49000001</v>
      </c>
      <c r="E231" s="112">
        <v>26788581.460000001</v>
      </c>
    </row>
    <row r="232" spans="1:5">
      <c r="A232" s="110" t="s">
        <v>427</v>
      </c>
      <c r="B232" s="111">
        <v>65462158.149999999</v>
      </c>
      <c r="C232" s="111">
        <v>510452425.83999997</v>
      </c>
      <c r="D232" s="111">
        <v>523593011.66000003</v>
      </c>
      <c r="E232" s="112">
        <v>52321572.329999998</v>
      </c>
    </row>
    <row r="233" spans="1:5">
      <c r="A233" s="110" t="s">
        <v>428</v>
      </c>
      <c r="B233" s="111">
        <v>86538220.040000007</v>
      </c>
      <c r="C233" s="111">
        <v>714105092.58000004</v>
      </c>
      <c r="D233" s="111">
        <v>724481438.10000002</v>
      </c>
      <c r="E233" s="112">
        <v>76161874.519999996</v>
      </c>
    </row>
    <row r="234" spans="1:5">
      <c r="A234" s="110" t="s">
        <v>429</v>
      </c>
      <c r="B234" s="111">
        <v>14975323.539999999</v>
      </c>
      <c r="C234" s="111">
        <v>77186728.019999996</v>
      </c>
      <c r="D234" s="111">
        <v>83826323.219999999</v>
      </c>
      <c r="E234" s="112">
        <v>8335728.3399999999</v>
      </c>
    </row>
    <row r="235" spans="1:5">
      <c r="A235" s="110" t="s">
        <v>430</v>
      </c>
      <c r="B235" s="111">
        <v>64504011.340000004</v>
      </c>
      <c r="C235" s="111">
        <v>550913144.12</v>
      </c>
      <c r="D235" s="111">
        <v>557720937.38999999</v>
      </c>
      <c r="E235" s="112">
        <v>57696218.07</v>
      </c>
    </row>
    <row r="236" spans="1:5">
      <c r="A236" s="110" t="s">
        <v>431</v>
      </c>
      <c r="B236" s="111">
        <v>22969806.84</v>
      </c>
      <c r="C236" s="111">
        <v>192508044.11000001</v>
      </c>
      <c r="D236" s="111">
        <v>195464051.56999999</v>
      </c>
      <c r="E236" s="112">
        <v>20013799.379999999</v>
      </c>
    </row>
    <row r="237" spans="1:5">
      <c r="A237" s="110" t="s">
        <v>432</v>
      </c>
      <c r="B237" s="111">
        <v>11347462.789999999</v>
      </c>
      <c r="C237" s="111">
        <v>91427226.760000005</v>
      </c>
      <c r="D237" s="111">
        <v>93313857.290000007</v>
      </c>
      <c r="E237" s="112">
        <v>9460832.2599999998</v>
      </c>
    </row>
    <row r="238" spans="1:5">
      <c r="A238" s="110" t="s">
        <v>433</v>
      </c>
      <c r="B238" s="111">
        <v>13393393.25</v>
      </c>
      <c r="C238" s="111">
        <v>124831088.78</v>
      </c>
      <c r="D238" s="111">
        <v>124869635.52</v>
      </c>
      <c r="E238" s="112">
        <v>13354846.51</v>
      </c>
    </row>
    <row r="239" spans="1:5">
      <c r="A239" s="110" t="s">
        <v>434</v>
      </c>
      <c r="B239" s="111">
        <v>75045178.319999993</v>
      </c>
      <c r="C239" s="111">
        <v>515791019.45999998</v>
      </c>
      <c r="D239" s="111">
        <v>536530937.36000001</v>
      </c>
      <c r="E239" s="112">
        <v>54305260.420000002</v>
      </c>
    </row>
    <row r="240" spans="1:5">
      <c r="A240" s="110" t="s">
        <v>435</v>
      </c>
      <c r="B240" s="111">
        <v>122469884.11</v>
      </c>
      <c r="C240" s="111">
        <v>923053856.11000001</v>
      </c>
      <c r="D240" s="111">
        <v>950180489.88</v>
      </c>
      <c r="E240" s="112">
        <v>95343250.340000004</v>
      </c>
    </row>
    <row r="241" spans="1:5">
      <c r="A241" s="110" t="s">
        <v>436</v>
      </c>
      <c r="B241" s="111">
        <v>3211428.83</v>
      </c>
      <c r="C241" s="111">
        <v>26973099.379999999</v>
      </c>
      <c r="D241" s="111">
        <v>27296307.890000001</v>
      </c>
      <c r="E241" s="112">
        <v>2888220.32</v>
      </c>
    </row>
    <row r="242" spans="1:5">
      <c r="A242" s="110" t="s">
        <v>437</v>
      </c>
      <c r="B242" s="111">
        <v>95445377.989999995</v>
      </c>
      <c r="C242" s="111">
        <v>689820950.21000004</v>
      </c>
      <c r="D242" s="111">
        <v>712271624.37</v>
      </c>
      <c r="E242" s="112">
        <v>72994703.829999998</v>
      </c>
    </row>
    <row r="243" spans="1:5">
      <c r="A243" s="110" t="s">
        <v>438</v>
      </c>
      <c r="B243" s="111">
        <v>4361165.74</v>
      </c>
      <c r="C243" s="111">
        <v>0</v>
      </c>
      <c r="D243" s="111">
        <v>0</v>
      </c>
      <c r="E243" s="112">
        <v>4361165.74</v>
      </c>
    </row>
    <row r="244" spans="1:5">
      <c r="A244" s="110" t="s">
        <v>439</v>
      </c>
      <c r="B244" s="111">
        <v>105.45</v>
      </c>
      <c r="C244" s="111">
        <v>0</v>
      </c>
      <c r="D244" s="111">
        <v>0</v>
      </c>
      <c r="E244" s="112">
        <v>105.45</v>
      </c>
    </row>
    <row r="245" spans="1:5">
      <c r="A245" s="110" t="s">
        <v>440</v>
      </c>
      <c r="B245" s="111">
        <v>10060.83</v>
      </c>
      <c r="C245" s="111">
        <v>64.78</v>
      </c>
      <c r="D245" s="111">
        <v>0</v>
      </c>
      <c r="E245" s="112">
        <v>10125.61</v>
      </c>
    </row>
    <row r="246" spans="1:5">
      <c r="A246" s="113" t="s">
        <v>441</v>
      </c>
      <c r="B246" s="180">
        <v>42980.66</v>
      </c>
      <c r="C246" s="180">
        <v>1561.11</v>
      </c>
      <c r="D246" s="180">
        <v>0</v>
      </c>
      <c r="E246" s="181">
        <v>44541.77</v>
      </c>
    </row>
  </sheetData>
  <pageMargins left="0.7" right="0.7" top="0.75" bottom="0.75" header="0.3" footer="0.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21"/>
  <sheetViews>
    <sheetView showGridLines="0" zoomScaleNormal="100" workbookViewId="0">
      <selection activeCell="I11" sqref="I11"/>
    </sheetView>
  </sheetViews>
  <sheetFormatPr defaultRowHeight="12.5"/>
  <cols>
    <col min="1" max="1" width="30" style="80" customWidth="1"/>
    <col min="2" max="5" width="16.7265625" style="80" customWidth="1"/>
    <col min="6" max="6" width="9.1796875" style="80"/>
    <col min="7" max="8" width="9.1796875" style="80" customWidth="1"/>
    <col min="9" max="256" width="9.1796875" style="80"/>
    <col min="257" max="257" width="30" style="80" customWidth="1"/>
    <col min="258" max="261" width="16.7265625" style="80" customWidth="1"/>
    <col min="262" max="262" width="9.1796875" style="80"/>
    <col min="263" max="264" width="9.1796875" style="80" customWidth="1"/>
    <col min="265" max="512" width="9.1796875" style="80"/>
    <col min="513" max="513" width="30" style="80" customWidth="1"/>
    <col min="514" max="517" width="16.7265625" style="80" customWidth="1"/>
    <col min="518" max="518" width="9.1796875" style="80"/>
    <col min="519" max="520" width="9.1796875" style="80" customWidth="1"/>
    <col min="521" max="768" width="9.1796875" style="80"/>
    <col min="769" max="769" width="30" style="80" customWidth="1"/>
    <col min="770" max="773" width="16.7265625" style="80" customWidth="1"/>
    <col min="774" max="774" width="9.1796875" style="80"/>
    <col min="775" max="776" width="9.1796875" style="80" customWidth="1"/>
    <col min="777" max="1024" width="9.1796875" style="80"/>
    <col min="1025" max="1025" width="30" style="80" customWidth="1"/>
    <col min="1026" max="1029" width="16.7265625" style="80" customWidth="1"/>
    <col min="1030" max="1030" width="9.1796875" style="80"/>
    <col min="1031" max="1032" width="9.1796875" style="80" customWidth="1"/>
    <col min="1033" max="1280" width="9.1796875" style="80"/>
    <col min="1281" max="1281" width="30" style="80" customWidth="1"/>
    <col min="1282" max="1285" width="16.7265625" style="80" customWidth="1"/>
    <col min="1286" max="1286" width="9.1796875" style="80"/>
    <col min="1287" max="1288" width="9.1796875" style="80" customWidth="1"/>
    <col min="1289" max="1536" width="9.1796875" style="80"/>
    <col min="1537" max="1537" width="30" style="80" customWidth="1"/>
    <col min="1538" max="1541" width="16.7265625" style="80" customWidth="1"/>
    <col min="1542" max="1542" width="9.1796875" style="80"/>
    <col min="1543" max="1544" width="9.1796875" style="80" customWidth="1"/>
    <col min="1545" max="1792" width="9.1796875" style="80"/>
    <col min="1793" max="1793" width="30" style="80" customWidth="1"/>
    <col min="1794" max="1797" width="16.7265625" style="80" customWidth="1"/>
    <col min="1798" max="1798" width="9.1796875" style="80"/>
    <col min="1799" max="1800" width="9.1796875" style="80" customWidth="1"/>
    <col min="1801" max="2048" width="9.1796875" style="80"/>
    <col min="2049" max="2049" width="30" style="80" customWidth="1"/>
    <col min="2050" max="2053" width="16.7265625" style="80" customWidth="1"/>
    <col min="2054" max="2054" width="9.1796875" style="80"/>
    <col min="2055" max="2056" width="9.1796875" style="80" customWidth="1"/>
    <col min="2057" max="2304" width="9.1796875" style="80"/>
    <col min="2305" max="2305" width="30" style="80" customWidth="1"/>
    <col min="2306" max="2309" width="16.7265625" style="80" customWidth="1"/>
    <col min="2310" max="2310" width="9.1796875" style="80"/>
    <col min="2311" max="2312" width="9.1796875" style="80" customWidth="1"/>
    <col min="2313" max="2560" width="9.1796875" style="80"/>
    <col min="2561" max="2561" width="30" style="80" customWidth="1"/>
    <col min="2562" max="2565" width="16.7265625" style="80" customWidth="1"/>
    <col min="2566" max="2566" width="9.1796875" style="80"/>
    <col min="2567" max="2568" width="9.1796875" style="80" customWidth="1"/>
    <col min="2569" max="2816" width="9.1796875" style="80"/>
    <col min="2817" max="2817" width="30" style="80" customWidth="1"/>
    <col min="2818" max="2821" width="16.7265625" style="80" customWidth="1"/>
    <col min="2822" max="2822" width="9.1796875" style="80"/>
    <col min="2823" max="2824" width="9.1796875" style="80" customWidth="1"/>
    <col min="2825" max="3072" width="9.1796875" style="80"/>
    <col min="3073" max="3073" width="30" style="80" customWidth="1"/>
    <col min="3074" max="3077" width="16.7265625" style="80" customWidth="1"/>
    <col min="3078" max="3078" width="9.1796875" style="80"/>
    <col min="3079" max="3080" width="9.1796875" style="80" customWidth="1"/>
    <col min="3081" max="3328" width="9.1796875" style="80"/>
    <col min="3329" max="3329" width="30" style="80" customWidth="1"/>
    <col min="3330" max="3333" width="16.7265625" style="80" customWidth="1"/>
    <col min="3334" max="3334" width="9.1796875" style="80"/>
    <col min="3335" max="3336" width="9.1796875" style="80" customWidth="1"/>
    <col min="3337" max="3584" width="9.1796875" style="80"/>
    <col min="3585" max="3585" width="30" style="80" customWidth="1"/>
    <col min="3586" max="3589" width="16.7265625" style="80" customWidth="1"/>
    <col min="3590" max="3590" width="9.1796875" style="80"/>
    <col min="3591" max="3592" width="9.1796875" style="80" customWidth="1"/>
    <col min="3593" max="3840" width="9.1796875" style="80"/>
    <col min="3841" max="3841" width="30" style="80" customWidth="1"/>
    <col min="3842" max="3845" width="16.7265625" style="80" customWidth="1"/>
    <col min="3846" max="3846" width="9.1796875" style="80"/>
    <col min="3847" max="3848" width="9.1796875" style="80" customWidth="1"/>
    <col min="3849" max="4096" width="9.1796875" style="80"/>
    <col min="4097" max="4097" width="30" style="80" customWidth="1"/>
    <col min="4098" max="4101" width="16.7265625" style="80" customWidth="1"/>
    <col min="4102" max="4102" width="9.1796875" style="80"/>
    <col min="4103" max="4104" width="9.1796875" style="80" customWidth="1"/>
    <col min="4105" max="4352" width="9.1796875" style="80"/>
    <col min="4353" max="4353" width="30" style="80" customWidth="1"/>
    <col min="4354" max="4357" width="16.7265625" style="80" customWidth="1"/>
    <col min="4358" max="4358" width="9.1796875" style="80"/>
    <col min="4359" max="4360" width="9.1796875" style="80" customWidth="1"/>
    <col min="4361" max="4608" width="9.1796875" style="80"/>
    <col min="4609" max="4609" width="30" style="80" customWidth="1"/>
    <col min="4610" max="4613" width="16.7265625" style="80" customWidth="1"/>
    <col min="4614" max="4614" width="9.1796875" style="80"/>
    <col min="4615" max="4616" width="9.1796875" style="80" customWidth="1"/>
    <col min="4617" max="4864" width="9.1796875" style="80"/>
    <col min="4865" max="4865" width="30" style="80" customWidth="1"/>
    <col min="4866" max="4869" width="16.7265625" style="80" customWidth="1"/>
    <col min="4870" max="4870" width="9.1796875" style="80"/>
    <col min="4871" max="4872" width="9.1796875" style="80" customWidth="1"/>
    <col min="4873" max="5120" width="9.1796875" style="80"/>
    <col min="5121" max="5121" width="30" style="80" customWidth="1"/>
    <col min="5122" max="5125" width="16.7265625" style="80" customWidth="1"/>
    <col min="5126" max="5126" width="9.1796875" style="80"/>
    <col min="5127" max="5128" width="9.1796875" style="80" customWidth="1"/>
    <col min="5129" max="5376" width="9.1796875" style="80"/>
    <col min="5377" max="5377" width="30" style="80" customWidth="1"/>
    <col min="5378" max="5381" width="16.7265625" style="80" customWidth="1"/>
    <col min="5382" max="5382" width="9.1796875" style="80"/>
    <col min="5383" max="5384" width="9.1796875" style="80" customWidth="1"/>
    <col min="5385" max="5632" width="9.1796875" style="80"/>
    <col min="5633" max="5633" width="30" style="80" customWidth="1"/>
    <col min="5634" max="5637" width="16.7265625" style="80" customWidth="1"/>
    <col min="5638" max="5638" width="9.1796875" style="80"/>
    <col min="5639" max="5640" width="9.1796875" style="80" customWidth="1"/>
    <col min="5641" max="5888" width="9.1796875" style="80"/>
    <col min="5889" max="5889" width="30" style="80" customWidth="1"/>
    <col min="5890" max="5893" width="16.7265625" style="80" customWidth="1"/>
    <col min="5894" max="5894" width="9.1796875" style="80"/>
    <col min="5895" max="5896" width="9.1796875" style="80" customWidth="1"/>
    <col min="5897" max="6144" width="9.1796875" style="80"/>
    <col min="6145" max="6145" width="30" style="80" customWidth="1"/>
    <col min="6146" max="6149" width="16.7265625" style="80" customWidth="1"/>
    <col min="6150" max="6150" width="9.1796875" style="80"/>
    <col min="6151" max="6152" width="9.1796875" style="80" customWidth="1"/>
    <col min="6153" max="6400" width="9.1796875" style="80"/>
    <col min="6401" max="6401" width="30" style="80" customWidth="1"/>
    <col min="6402" max="6405" width="16.7265625" style="80" customWidth="1"/>
    <col min="6406" max="6406" width="9.1796875" style="80"/>
    <col min="6407" max="6408" width="9.1796875" style="80" customWidth="1"/>
    <col min="6409" max="6656" width="9.1796875" style="80"/>
    <col min="6657" max="6657" width="30" style="80" customWidth="1"/>
    <col min="6658" max="6661" width="16.7265625" style="80" customWidth="1"/>
    <col min="6662" max="6662" width="9.1796875" style="80"/>
    <col min="6663" max="6664" width="9.1796875" style="80" customWidth="1"/>
    <col min="6665" max="6912" width="9.1796875" style="80"/>
    <col min="6913" max="6913" width="30" style="80" customWidth="1"/>
    <col min="6914" max="6917" width="16.7265625" style="80" customWidth="1"/>
    <col min="6918" max="6918" width="9.1796875" style="80"/>
    <col min="6919" max="6920" width="9.1796875" style="80" customWidth="1"/>
    <col min="6921" max="7168" width="9.1796875" style="80"/>
    <col min="7169" max="7169" width="30" style="80" customWidth="1"/>
    <col min="7170" max="7173" width="16.7265625" style="80" customWidth="1"/>
    <col min="7174" max="7174" width="9.1796875" style="80"/>
    <col min="7175" max="7176" width="9.1796875" style="80" customWidth="1"/>
    <col min="7177" max="7424" width="9.1796875" style="80"/>
    <col min="7425" max="7425" width="30" style="80" customWidth="1"/>
    <col min="7426" max="7429" width="16.7265625" style="80" customWidth="1"/>
    <col min="7430" max="7430" width="9.1796875" style="80"/>
    <col min="7431" max="7432" width="9.1796875" style="80" customWidth="1"/>
    <col min="7433" max="7680" width="9.1796875" style="80"/>
    <col min="7681" max="7681" width="30" style="80" customWidth="1"/>
    <col min="7682" max="7685" width="16.7265625" style="80" customWidth="1"/>
    <col min="7686" max="7686" width="9.1796875" style="80"/>
    <col min="7687" max="7688" width="9.1796875" style="80" customWidth="1"/>
    <col min="7689" max="7936" width="9.1796875" style="80"/>
    <col min="7937" max="7937" width="30" style="80" customWidth="1"/>
    <col min="7938" max="7941" width="16.7265625" style="80" customWidth="1"/>
    <col min="7942" max="7942" width="9.1796875" style="80"/>
    <col min="7943" max="7944" width="9.1796875" style="80" customWidth="1"/>
    <col min="7945" max="8192" width="9.1796875" style="80"/>
    <col min="8193" max="8193" width="30" style="80" customWidth="1"/>
    <col min="8194" max="8197" width="16.7265625" style="80" customWidth="1"/>
    <col min="8198" max="8198" width="9.1796875" style="80"/>
    <col min="8199" max="8200" width="9.1796875" style="80" customWidth="1"/>
    <col min="8201" max="8448" width="9.1796875" style="80"/>
    <col min="8449" max="8449" width="30" style="80" customWidth="1"/>
    <col min="8450" max="8453" width="16.7265625" style="80" customWidth="1"/>
    <col min="8454" max="8454" width="9.1796875" style="80"/>
    <col min="8455" max="8456" width="9.1796875" style="80" customWidth="1"/>
    <col min="8457" max="8704" width="9.1796875" style="80"/>
    <col min="8705" max="8705" width="30" style="80" customWidth="1"/>
    <col min="8706" max="8709" width="16.7265625" style="80" customWidth="1"/>
    <col min="8710" max="8710" width="9.1796875" style="80"/>
    <col min="8711" max="8712" width="9.1796875" style="80" customWidth="1"/>
    <col min="8713" max="8960" width="9.1796875" style="80"/>
    <col min="8961" max="8961" width="30" style="80" customWidth="1"/>
    <col min="8962" max="8965" width="16.7265625" style="80" customWidth="1"/>
    <col min="8966" max="8966" width="9.1796875" style="80"/>
    <col min="8967" max="8968" width="9.1796875" style="80" customWidth="1"/>
    <col min="8969" max="9216" width="9.1796875" style="80"/>
    <col min="9217" max="9217" width="30" style="80" customWidth="1"/>
    <col min="9218" max="9221" width="16.7265625" style="80" customWidth="1"/>
    <col min="9222" max="9222" width="9.1796875" style="80"/>
    <col min="9223" max="9224" width="9.1796875" style="80" customWidth="1"/>
    <col min="9225" max="9472" width="9.1796875" style="80"/>
    <col min="9473" max="9473" width="30" style="80" customWidth="1"/>
    <col min="9474" max="9477" width="16.7265625" style="80" customWidth="1"/>
    <col min="9478" max="9478" width="9.1796875" style="80"/>
    <col min="9479" max="9480" width="9.1796875" style="80" customWidth="1"/>
    <col min="9481" max="9728" width="9.1796875" style="80"/>
    <col min="9729" max="9729" width="30" style="80" customWidth="1"/>
    <col min="9730" max="9733" width="16.7265625" style="80" customWidth="1"/>
    <col min="9734" max="9734" width="9.1796875" style="80"/>
    <col min="9735" max="9736" width="9.1796875" style="80" customWidth="1"/>
    <col min="9737" max="9984" width="9.1796875" style="80"/>
    <col min="9985" max="9985" width="30" style="80" customWidth="1"/>
    <col min="9986" max="9989" width="16.7265625" style="80" customWidth="1"/>
    <col min="9990" max="9990" width="9.1796875" style="80"/>
    <col min="9991" max="9992" width="9.1796875" style="80" customWidth="1"/>
    <col min="9993" max="10240" width="9.1796875" style="80"/>
    <col min="10241" max="10241" width="30" style="80" customWidth="1"/>
    <col min="10242" max="10245" width="16.7265625" style="80" customWidth="1"/>
    <col min="10246" max="10246" width="9.1796875" style="80"/>
    <col min="10247" max="10248" width="9.1796875" style="80" customWidth="1"/>
    <col min="10249" max="10496" width="9.1796875" style="80"/>
    <col min="10497" max="10497" width="30" style="80" customWidth="1"/>
    <col min="10498" max="10501" width="16.7265625" style="80" customWidth="1"/>
    <col min="10502" max="10502" width="9.1796875" style="80"/>
    <col min="10503" max="10504" width="9.1796875" style="80" customWidth="1"/>
    <col min="10505" max="10752" width="9.1796875" style="80"/>
    <col min="10753" max="10753" width="30" style="80" customWidth="1"/>
    <col min="10754" max="10757" width="16.7265625" style="80" customWidth="1"/>
    <col min="10758" max="10758" width="9.1796875" style="80"/>
    <col min="10759" max="10760" width="9.1796875" style="80" customWidth="1"/>
    <col min="10761" max="11008" width="9.1796875" style="80"/>
    <col min="11009" max="11009" width="30" style="80" customWidth="1"/>
    <col min="11010" max="11013" width="16.7265625" style="80" customWidth="1"/>
    <col min="11014" max="11014" width="9.1796875" style="80"/>
    <col min="11015" max="11016" width="9.1796875" style="80" customWidth="1"/>
    <col min="11017" max="11264" width="9.1796875" style="80"/>
    <col min="11265" max="11265" width="30" style="80" customWidth="1"/>
    <col min="11266" max="11269" width="16.7265625" style="80" customWidth="1"/>
    <col min="11270" max="11270" width="9.1796875" style="80"/>
    <col min="11271" max="11272" width="9.1796875" style="80" customWidth="1"/>
    <col min="11273" max="11520" width="9.1796875" style="80"/>
    <col min="11521" max="11521" width="30" style="80" customWidth="1"/>
    <col min="11522" max="11525" width="16.7265625" style="80" customWidth="1"/>
    <col min="11526" max="11526" width="9.1796875" style="80"/>
    <col min="11527" max="11528" width="9.1796875" style="80" customWidth="1"/>
    <col min="11529" max="11776" width="9.1796875" style="80"/>
    <col min="11777" max="11777" width="30" style="80" customWidth="1"/>
    <col min="11778" max="11781" width="16.7265625" style="80" customWidth="1"/>
    <col min="11782" max="11782" width="9.1796875" style="80"/>
    <col min="11783" max="11784" width="9.1796875" style="80" customWidth="1"/>
    <col min="11785" max="12032" width="9.1796875" style="80"/>
    <col min="12033" max="12033" width="30" style="80" customWidth="1"/>
    <col min="12034" max="12037" width="16.7265625" style="80" customWidth="1"/>
    <col min="12038" max="12038" width="9.1796875" style="80"/>
    <col min="12039" max="12040" width="9.1796875" style="80" customWidth="1"/>
    <col min="12041" max="12288" width="9.1796875" style="80"/>
    <col min="12289" max="12289" width="30" style="80" customWidth="1"/>
    <col min="12290" max="12293" width="16.7265625" style="80" customWidth="1"/>
    <col min="12294" max="12294" width="9.1796875" style="80"/>
    <col min="12295" max="12296" width="9.1796875" style="80" customWidth="1"/>
    <col min="12297" max="12544" width="9.1796875" style="80"/>
    <col min="12545" max="12545" width="30" style="80" customWidth="1"/>
    <col min="12546" max="12549" width="16.7265625" style="80" customWidth="1"/>
    <col min="12550" max="12550" width="9.1796875" style="80"/>
    <col min="12551" max="12552" width="9.1796875" style="80" customWidth="1"/>
    <col min="12553" max="12800" width="9.1796875" style="80"/>
    <col min="12801" max="12801" width="30" style="80" customWidth="1"/>
    <col min="12802" max="12805" width="16.7265625" style="80" customWidth="1"/>
    <col min="12806" max="12806" width="9.1796875" style="80"/>
    <col min="12807" max="12808" width="9.1796875" style="80" customWidth="1"/>
    <col min="12809" max="13056" width="9.1796875" style="80"/>
    <col min="13057" max="13057" width="30" style="80" customWidth="1"/>
    <col min="13058" max="13061" width="16.7265625" style="80" customWidth="1"/>
    <col min="13062" max="13062" width="9.1796875" style="80"/>
    <col min="13063" max="13064" width="9.1796875" style="80" customWidth="1"/>
    <col min="13065" max="13312" width="9.1796875" style="80"/>
    <col min="13313" max="13313" width="30" style="80" customWidth="1"/>
    <col min="13314" max="13317" width="16.7265625" style="80" customWidth="1"/>
    <col min="13318" max="13318" width="9.1796875" style="80"/>
    <col min="13319" max="13320" width="9.1796875" style="80" customWidth="1"/>
    <col min="13321" max="13568" width="9.1796875" style="80"/>
    <col min="13569" max="13569" width="30" style="80" customWidth="1"/>
    <col min="13570" max="13573" width="16.7265625" style="80" customWidth="1"/>
    <col min="13574" max="13574" width="9.1796875" style="80"/>
    <col min="13575" max="13576" width="9.1796875" style="80" customWidth="1"/>
    <col min="13577" max="13824" width="9.1796875" style="80"/>
    <col min="13825" max="13825" width="30" style="80" customWidth="1"/>
    <col min="13826" max="13829" width="16.7265625" style="80" customWidth="1"/>
    <col min="13830" max="13830" width="9.1796875" style="80"/>
    <col min="13831" max="13832" width="9.1796875" style="80" customWidth="1"/>
    <col min="13833" max="14080" width="9.1796875" style="80"/>
    <col min="14081" max="14081" width="30" style="80" customWidth="1"/>
    <col min="14082" max="14085" width="16.7265625" style="80" customWidth="1"/>
    <col min="14086" max="14086" width="9.1796875" style="80"/>
    <col min="14087" max="14088" width="9.1796875" style="80" customWidth="1"/>
    <col min="14089" max="14336" width="9.1796875" style="80"/>
    <col min="14337" max="14337" width="30" style="80" customWidth="1"/>
    <col min="14338" max="14341" width="16.7265625" style="80" customWidth="1"/>
    <col min="14342" max="14342" width="9.1796875" style="80"/>
    <col min="14343" max="14344" width="9.1796875" style="80" customWidth="1"/>
    <col min="14345" max="14592" width="9.1796875" style="80"/>
    <col min="14593" max="14593" width="30" style="80" customWidth="1"/>
    <col min="14594" max="14597" width="16.7265625" style="80" customWidth="1"/>
    <col min="14598" max="14598" width="9.1796875" style="80"/>
    <col min="14599" max="14600" width="9.1796875" style="80" customWidth="1"/>
    <col min="14601" max="14848" width="9.1796875" style="80"/>
    <col min="14849" max="14849" width="30" style="80" customWidth="1"/>
    <col min="14850" max="14853" width="16.7265625" style="80" customWidth="1"/>
    <col min="14854" max="14854" width="9.1796875" style="80"/>
    <col min="14855" max="14856" width="9.1796875" style="80" customWidth="1"/>
    <col min="14857" max="15104" width="9.1796875" style="80"/>
    <col min="15105" max="15105" width="30" style="80" customWidth="1"/>
    <col min="15106" max="15109" width="16.7265625" style="80" customWidth="1"/>
    <col min="15110" max="15110" width="9.1796875" style="80"/>
    <col min="15111" max="15112" width="9.1796875" style="80" customWidth="1"/>
    <col min="15113" max="15360" width="9.1796875" style="80"/>
    <col min="15361" max="15361" width="30" style="80" customWidth="1"/>
    <col min="15362" max="15365" width="16.7265625" style="80" customWidth="1"/>
    <col min="15366" max="15366" width="9.1796875" style="80"/>
    <col min="15367" max="15368" width="9.1796875" style="80" customWidth="1"/>
    <col min="15369" max="15616" width="9.1796875" style="80"/>
    <col min="15617" max="15617" width="30" style="80" customWidth="1"/>
    <col min="15618" max="15621" width="16.7265625" style="80" customWidth="1"/>
    <col min="15622" max="15622" width="9.1796875" style="80"/>
    <col min="15623" max="15624" width="9.1796875" style="80" customWidth="1"/>
    <col min="15625" max="15872" width="9.1796875" style="80"/>
    <col min="15873" max="15873" width="30" style="80" customWidth="1"/>
    <col min="15874" max="15877" width="16.7265625" style="80" customWidth="1"/>
    <col min="15878" max="15878" width="9.1796875" style="80"/>
    <col min="15879" max="15880" width="9.1796875" style="80" customWidth="1"/>
    <col min="15881" max="16128" width="9.1796875" style="80"/>
    <col min="16129" max="16129" width="30" style="80" customWidth="1"/>
    <col min="16130" max="16133" width="16.7265625" style="80" customWidth="1"/>
    <col min="16134" max="16134" width="9.1796875" style="80"/>
    <col min="16135" max="16136" width="9.1796875" style="80" customWidth="1"/>
    <col min="16137" max="16384" width="9.1796875" style="80"/>
  </cols>
  <sheetData>
    <row r="1" spans="1:5" s="90" customFormat="1">
      <c r="A1" s="91" t="s">
        <v>230</v>
      </c>
      <c r="B1"/>
      <c r="C1"/>
      <c r="D1" s="78"/>
      <c r="E1" s="78"/>
    </row>
    <row r="2" spans="1:5" s="90" customFormat="1" ht="16" customHeight="1">
      <c r="A2" s="101"/>
      <c r="B2"/>
      <c r="C2"/>
      <c r="D2" s="99"/>
      <c r="E2" s="99"/>
    </row>
    <row r="3" spans="1:5" s="90" customFormat="1" ht="16" customHeight="1">
      <c r="A3" s="101"/>
      <c r="B3" s="151" t="s">
        <v>923</v>
      </c>
      <c r="C3" s="95"/>
      <c r="D3" s="102"/>
      <c r="E3" s="99"/>
    </row>
    <row r="4" spans="1:5" s="90" customFormat="1" ht="12.75" customHeight="1">
      <c r="A4" s="99"/>
      <c r="B4" s="123"/>
      <c r="C4" s="123"/>
      <c r="D4" s="99"/>
      <c r="E4" s="99"/>
    </row>
    <row r="5" spans="1:5" ht="23" customHeight="1">
      <c r="A5" s="235"/>
      <c r="B5" s="236" t="s">
        <v>884</v>
      </c>
      <c r="C5" s="236" t="s">
        <v>104</v>
      </c>
      <c r="D5" s="236" t="s">
        <v>105</v>
      </c>
      <c r="E5" s="237" t="s">
        <v>106</v>
      </c>
    </row>
    <row r="6" spans="1:5" ht="21.5" customHeight="1">
      <c r="A6" s="144" t="s">
        <v>62</v>
      </c>
      <c r="B6" s="107">
        <v>64440643628.059998</v>
      </c>
      <c r="C6" s="107">
        <v>717855351054.70996</v>
      </c>
      <c r="D6" s="107">
        <v>704600459847.06006</v>
      </c>
      <c r="E6" s="145">
        <v>77695534835.710007</v>
      </c>
    </row>
    <row r="7" spans="1:5" ht="21">
      <c r="A7" s="114" t="s">
        <v>118</v>
      </c>
      <c r="B7" s="108">
        <v>1695059.57</v>
      </c>
      <c r="C7" s="108">
        <v>1662349.75</v>
      </c>
      <c r="D7" s="108">
        <v>2060618.65</v>
      </c>
      <c r="E7" s="115">
        <v>1296790.67</v>
      </c>
    </row>
    <row r="8" spans="1:5" ht="18" customHeight="1">
      <c r="A8" s="116" t="s">
        <v>128</v>
      </c>
      <c r="B8" s="117">
        <v>1695059.57</v>
      </c>
      <c r="C8" s="117">
        <v>1662349.75</v>
      </c>
      <c r="D8" s="117">
        <v>2060618.65</v>
      </c>
      <c r="E8" s="118">
        <v>1296790.67</v>
      </c>
    </row>
    <row r="9" spans="1:5" ht="19.5" customHeight="1">
      <c r="A9" s="114" t="s">
        <v>119</v>
      </c>
      <c r="B9" s="108">
        <v>22303120739</v>
      </c>
      <c r="C9" s="108">
        <v>27881488626.290001</v>
      </c>
      <c r="D9" s="108">
        <v>25440264184.450001</v>
      </c>
      <c r="E9" s="115">
        <v>24744345180.84</v>
      </c>
    </row>
    <row r="10" spans="1:5">
      <c r="A10" s="116" t="s">
        <v>129</v>
      </c>
      <c r="B10" s="117">
        <v>695520.54</v>
      </c>
      <c r="C10" s="117">
        <v>0</v>
      </c>
      <c r="D10" s="117">
        <v>695520.54</v>
      </c>
      <c r="E10" s="118">
        <v>0</v>
      </c>
    </row>
    <row r="11" spans="1:5">
      <c r="A11" s="116" t="s">
        <v>130</v>
      </c>
      <c r="B11" s="117">
        <v>99313.21</v>
      </c>
      <c r="C11" s="117">
        <v>0.23</v>
      </c>
      <c r="D11" s="117">
        <v>0</v>
      </c>
      <c r="E11" s="118">
        <v>99313.44</v>
      </c>
    </row>
    <row r="12" spans="1:5" ht="20">
      <c r="A12" s="116" t="s">
        <v>131</v>
      </c>
      <c r="B12" s="117">
        <v>5860261.8499999996</v>
      </c>
      <c r="C12" s="117">
        <v>3329607046.3899999</v>
      </c>
      <c r="D12" s="117">
        <v>3335407098.46</v>
      </c>
      <c r="E12" s="118">
        <v>60209.78</v>
      </c>
    </row>
    <row r="13" spans="1:5" ht="20">
      <c r="A13" s="116" t="s">
        <v>132</v>
      </c>
      <c r="B13" s="117">
        <v>597738293.03999996</v>
      </c>
      <c r="C13" s="117">
        <v>257938500.22</v>
      </c>
      <c r="D13" s="117">
        <v>264249150.97</v>
      </c>
      <c r="E13" s="118">
        <v>591427642.28999996</v>
      </c>
    </row>
    <row r="14" spans="1:5" ht="20">
      <c r="A14" s="116" t="s">
        <v>133</v>
      </c>
      <c r="B14" s="117">
        <v>749438271.75</v>
      </c>
      <c r="C14" s="117">
        <v>11640154984.01</v>
      </c>
      <c r="D14" s="117">
        <v>12176619088.99</v>
      </c>
      <c r="E14" s="118">
        <v>212974166.77000001</v>
      </c>
    </row>
    <row r="15" spans="1:5">
      <c r="A15" s="116" t="s">
        <v>134</v>
      </c>
      <c r="B15" s="117">
        <v>1413994.79</v>
      </c>
      <c r="C15" s="117">
        <v>1108983.73</v>
      </c>
      <c r="D15" s="117">
        <v>1969245.31</v>
      </c>
      <c r="E15" s="118">
        <v>553733.21</v>
      </c>
    </row>
    <row r="16" spans="1:5">
      <c r="A16" s="116" t="s">
        <v>135</v>
      </c>
      <c r="B16" s="117">
        <v>3976503632.8499999</v>
      </c>
      <c r="C16" s="117">
        <v>4593601535.6099997</v>
      </c>
      <c r="D16" s="117">
        <v>2517907655.71</v>
      </c>
      <c r="E16" s="118">
        <v>6052197512.75</v>
      </c>
    </row>
    <row r="17" spans="1:5" ht="20">
      <c r="A17" s="116" t="s">
        <v>638</v>
      </c>
      <c r="B17" s="117">
        <v>2500000000</v>
      </c>
      <c r="C17" s="117">
        <v>0</v>
      </c>
      <c r="D17" s="117">
        <v>0</v>
      </c>
      <c r="E17" s="118">
        <v>2500000000</v>
      </c>
    </row>
    <row r="18" spans="1:5">
      <c r="A18" s="116" t="s">
        <v>136</v>
      </c>
      <c r="B18" s="117">
        <v>8314249.96</v>
      </c>
      <c r="C18" s="117">
        <v>0</v>
      </c>
      <c r="D18" s="117">
        <v>0</v>
      </c>
      <c r="E18" s="118">
        <v>8314249.96</v>
      </c>
    </row>
    <row r="19" spans="1:5">
      <c r="A19" s="116" t="s">
        <v>137</v>
      </c>
      <c r="B19" s="117">
        <v>36870469.520000003</v>
      </c>
      <c r="C19" s="117">
        <v>600</v>
      </c>
      <c r="D19" s="117">
        <v>0</v>
      </c>
      <c r="E19" s="118">
        <v>36871069.520000003</v>
      </c>
    </row>
    <row r="20" spans="1:5" ht="20">
      <c r="A20" s="116" t="s">
        <v>138</v>
      </c>
      <c r="B20" s="117">
        <v>0.02</v>
      </c>
      <c r="C20" s="117">
        <v>205018251.06</v>
      </c>
      <c r="D20" s="117">
        <v>205018250.81</v>
      </c>
      <c r="E20" s="118">
        <v>0.27</v>
      </c>
    </row>
    <row r="21" spans="1:5">
      <c r="A21" s="116" t="s">
        <v>139</v>
      </c>
      <c r="B21" s="117">
        <v>131653086.78</v>
      </c>
      <c r="C21" s="117">
        <v>106800.1</v>
      </c>
      <c r="D21" s="117">
        <v>9623257.6799999997</v>
      </c>
      <c r="E21" s="118">
        <v>122136629.2</v>
      </c>
    </row>
    <row r="22" spans="1:5" ht="20">
      <c r="A22" s="116" t="s">
        <v>140</v>
      </c>
      <c r="B22" s="117">
        <v>271514748.63</v>
      </c>
      <c r="C22" s="117">
        <v>16745260.449999999</v>
      </c>
      <c r="D22" s="117">
        <v>99828781.099999994</v>
      </c>
      <c r="E22" s="118">
        <v>188431227.97999999</v>
      </c>
    </row>
    <row r="23" spans="1:5" ht="20">
      <c r="A23" s="116" t="s">
        <v>742</v>
      </c>
      <c r="B23" s="117">
        <v>149647271.24000001</v>
      </c>
      <c r="C23" s="117">
        <v>11160</v>
      </c>
      <c r="D23" s="117">
        <v>0</v>
      </c>
      <c r="E23" s="118">
        <v>149658431.24000001</v>
      </c>
    </row>
    <row r="24" spans="1:5">
      <c r="A24" s="116" t="s">
        <v>141</v>
      </c>
      <c r="B24" s="117">
        <v>151882.26999999999</v>
      </c>
      <c r="C24" s="117">
        <v>0.2</v>
      </c>
      <c r="D24" s="117">
        <v>0</v>
      </c>
      <c r="E24" s="118">
        <v>151882.47</v>
      </c>
    </row>
    <row r="25" spans="1:5">
      <c r="A25" s="116" t="s">
        <v>142</v>
      </c>
      <c r="B25" s="117">
        <v>388234.87</v>
      </c>
      <c r="C25" s="117">
        <v>1621303.15</v>
      </c>
      <c r="D25" s="117">
        <v>1518758.72</v>
      </c>
      <c r="E25" s="118">
        <v>490779.3</v>
      </c>
    </row>
    <row r="26" spans="1:5">
      <c r="A26" s="116" t="s">
        <v>143</v>
      </c>
      <c r="B26" s="117">
        <v>9118828.3200000003</v>
      </c>
      <c r="C26" s="117">
        <v>140000</v>
      </c>
      <c r="D26" s="117">
        <v>1556976.63</v>
      </c>
      <c r="E26" s="118">
        <v>7701851.6900000004</v>
      </c>
    </row>
    <row r="27" spans="1:5">
      <c r="A27" s="116" t="s">
        <v>144</v>
      </c>
      <c r="B27" s="117">
        <v>940151.33</v>
      </c>
      <c r="C27" s="117">
        <v>0</v>
      </c>
      <c r="D27" s="117">
        <v>0</v>
      </c>
      <c r="E27" s="118">
        <v>940151.33</v>
      </c>
    </row>
    <row r="28" spans="1:5">
      <c r="A28" s="116" t="s">
        <v>897</v>
      </c>
      <c r="B28" s="117">
        <v>0</v>
      </c>
      <c r="C28" s="117">
        <v>0.35</v>
      </c>
      <c r="D28" s="117">
        <v>0</v>
      </c>
      <c r="E28" s="118">
        <v>0.35</v>
      </c>
    </row>
    <row r="29" spans="1:5">
      <c r="A29" s="116" t="s">
        <v>145</v>
      </c>
      <c r="B29" s="117">
        <v>59525001.990000002</v>
      </c>
      <c r="C29" s="117">
        <v>4786.8500000000004</v>
      </c>
      <c r="D29" s="117">
        <v>612185.98</v>
      </c>
      <c r="E29" s="118">
        <v>58917602.859999999</v>
      </c>
    </row>
    <row r="30" spans="1:5">
      <c r="A30" s="116" t="s">
        <v>146</v>
      </c>
      <c r="B30" s="117">
        <v>7228936.3499999996</v>
      </c>
      <c r="C30" s="117">
        <v>0</v>
      </c>
      <c r="D30" s="117">
        <v>682092.34</v>
      </c>
      <c r="E30" s="118">
        <v>6546844.0099999998</v>
      </c>
    </row>
    <row r="31" spans="1:5" ht="20">
      <c r="A31" s="116" t="s">
        <v>147</v>
      </c>
      <c r="B31" s="117">
        <v>662246279.86000001</v>
      </c>
      <c r="C31" s="117">
        <v>771474028.28999996</v>
      </c>
      <c r="D31" s="117">
        <v>321186164.73000002</v>
      </c>
      <c r="E31" s="118">
        <v>1112534143.4200001</v>
      </c>
    </row>
    <row r="32" spans="1:5">
      <c r="A32" s="116" t="s">
        <v>148</v>
      </c>
      <c r="B32" s="117">
        <v>1100000000</v>
      </c>
      <c r="C32" s="117">
        <v>0</v>
      </c>
      <c r="D32" s="117">
        <v>0</v>
      </c>
      <c r="E32" s="118">
        <v>1100000000</v>
      </c>
    </row>
    <row r="33" spans="1:5">
      <c r="A33" s="116" t="s">
        <v>149</v>
      </c>
      <c r="B33" s="117">
        <v>593429524.62</v>
      </c>
      <c r="C33" s="117">
        <v>21673805.93</v>
      </c>
      <c r="D33" s="117">
        <v>23981206.02</v>
      </c>
      <c r="E33" s="118">
        <v>591122124.52999997</v>
      </c>
    </row>
    <row r="34" spans="1:5" ht="20">
      <c r="A34" s="116" t="s">
        <v>150</v>
      </c>
      <c r="B34" s="117">
        <v>9309011.5399999991</v>
      </c>
      <c r="C34" s="117">
        <v>14639642.85</v>
      </c>
      <c r="D34" s="117">
        <v>12575934.66</v>
      </c>
      <c r="E34" s="118">
        <v>11372719.73</v>
      </c>
    </row>
    <row r="35" spans="1:5">
      <c r="A35" s="116" t="s">
        <v>151</v>
      </c>
      <c r="B35" s="117">
        <v>56899033.289999999</v>
      </c>
      <c r="C35" s="117">
        <v>1927350.47</v>
      </c>
      <c r="D35" s="117">
        <v>7696304.0499999998</v>
      </c>
      <c r="E35" s="118">
        <v>51130079.710000001</v>
      </c>
    </row>
    <row r="36" spans="1:5" ht="20">
      <c r="A36" s="116" t="s">
        <v>152</v>
      </c>
      <c r="B36" s="117">
        <v>816050649.01999998</v>
      </c>
      <c r="C36" s="117">
        <v>30834986.16</v>
      </c>
      <c r="D36" s="117">
        <v>4791600</v>
      </c>
      <c r="E36" s="118">
        <v>842094035.17999995</v>
      </c>
    </row>
    <row r="37" spans="1:5">
      <c r="A37" s="116" t="s">
        <v>902</v>
      </c>
      <c r="B37" s="117">
        <v>0</v>
      </c>
      <c r="C37" s="117">
        <v>15000000</v>
      </c>
      <c r="D37" s="117">
        <v>1905707.07</v>
      </c>
      <c r="E37" s="118">
        <v>13094292.93</v>
      </c>
    </row>
    <row r="38" spans="1:5">
      <c r="A38" s="116" t="s">
        <v>721</v>
      </c>
      <c r="B38" s="117">
        <v>123158216.16</v>
      </c>
      <c r="C38" s="117">
        <v>2400.13</v>
      </c>
      <c r="D38" s="117">
        <v>4393111.37</v>
      </c>
      <c r="E38" s="118">
        <v>118767504.92</v>
      </c>
    </row>
    <row r="39" spans="1:5" ht="20">
      <c r="A39" s="116" t="s">
        <v>155</v>
      </c>
      <c r="B39" s="117">
        <v>764663.74</v>
      </c>
      <c r="C39" s="117">
        <v>0</v>
      </c>
      <c r="D39" s="117">
        <v>0</v>
      </c>
      <c r="E39" s="118">
        <v>764663.74</v>
      </c>
    </row>
    <row r="40" spans="1:5">
      <c r="A40" s="116" t="s">
        <v>156</v>
      </c>
      <c r="B40" s="117">
        <v>52965250.68</v>
      </c>
      <c r="C40" s="117">
        <v>90264240.079999998</v>
      </c>
      <c r="D40" s="117">
        <v>73596481.549999997</v>
      </c>
      <c r="E40" s="118">
        <v>69633009.209999993</v>
      </c>
    </row>
    <row r="41" spans="1:5">
      <c r="A41" s="116" t="s">
        <v>157</v>
      </c>
      <c r="B41" s="117">
        <v>33571980.609999999</v>
      </c>
      <c r="C41" s="117">
        <v>8639.2800000000007</v>
      </c>
      <c r="D41" s="117">
        <v>17263223.41</v>
      </c>
      <c r="E41" s="118">
        <v>16317396.48</v>
      </c>
    </row>
    <row r="42" spans="1:5">
      <c r="A42" s="116" t="s">
        <v>158</v>
      </c>
      <c r="B42" s="117">
        <v>649429.49</v>
      </c>
      <c r="C42" s="117">
        <v>1464923.04</v>
      </c>
      <c r="D42" s="117">
        <v>1511679.61</v>
      </c>
      <c r="E42" s="118">
        <v>602672.92000000004</v>
      </c>
    </row>
    <row r="43" spans="1:5">
      <c r="A43" s="116" t="s">
        <v>159</v>
      </c>
      <c r="B43" s="117">
        <v>46749875.18</v>
      </c>
      <c r="C43" s="117">
        <v>197512.06</v>
      </c>
      <c r="D43" s="117">
        <v>11790928.880000001</v>
      </c>
      <c r="E43" s="118">
        <v>35156458.359999999</v>
      </c>
    </row>
    <row r="44" spans="1:5">
      <c r="A44" s="116" t="s">
        <v>160</v>
      </c>
      <c r="B44" s="117">
        <v>5753211635.3100004</v>
      </c>
      <c r="C44" s="117">
        <v>6489580071.8400002</v>
      </c>
      <c r="D44" s="117">
        <v>5849612777.7600002</v>
      </c>
      <c r="E44" s="118">
        <v>6393178929.3900003</v>
      </c>
    </row>
    <row r="45" spans="1:5" ht="20">
      <c r="A45" s="116" t="s">
        <v>161</v>
      </c>
      <c r="B45" s="117">
        <v>1710019010.55</v>
      </c>
      <c r="C45" s="117">
        <v>128464393.97</v>
      </c>
      <c r="D45" s="117">
        <v>245523654</v>
      </c>
      <c r="E45" s="118">
        <v>1592959750.52</v>
      </c>
    </row>
    <row r="46" spans="1:5">
      <c r="A46" s="116" t="s">
        <v>162</v>
      </c>
      <c r="B46" s="117">
        <v>12648941.75</v>
      </c>
      <c r="C46" s="117">
        <v>0.16</v>
      </c>
      <c r="D46" s="117">
        <v>0</v>
      </c>
      <c r="E46" s="118">
        <v>12648941.91</v>
      </c>
    </row>
    <row r="47" spans="1:5">
      <c r="A47" s="116" t="s">
        <v>163</v>
      </c>
      <c r="B47" s="117">
        <v>968136.48</v>
      </c>
      <c r="C47" s="117">
        <v>211534.53</v>
      </c>
      <c r="D47" s="117">
        <v>0</v>
      </c>
      <c r="E47" s="118">
        <v>1179671.01</v>
      </c>
    </row>
    <row r="48" spans="1:5">
      <c r="A48" s="116" t="s">
        <v>164</v>
      </c>
      <c r="B48" s="117">
        <v>809173.32</v>
      </c>
      <c r="C48" s="117">
        <v>97168.12</v>
      </c>
      <c r="D48" s="117">
        <v>384159.17</v>
      </c>
      <c r="E48" s="118">
        <v>522182.27</v>
      </c>
    </row>
    <row r="49" spans="1:5" ht="20">
      <c r="A49" s="116" t="s">
        <v>166</v>
      </c>
      <c r="B49" s="117">
        <v>1586750573.97</v>
      </c>
      <c r="C49" s="117">
        <v>212802.33</v>
      </c>
      <c r="D49" s="117">
        <v>25041606.329999998</v>
      </c>
      <c r="E49" s="118">
        <v>1561921769.97</v>
      </c>
    </row>
    <row r="50" spans="1:5" ht="20">
      <c r="A50" s="116" t="s">
        <v>167</v>
      </c>
      <c r="B50" s="117">
        <v>1229301348.1700001</v>
      </c>
      <c r="C50" s="117">
        <v>0</v>
      </c>
      <c r="D50" s="117">
        <v>0</v>
      </c>
      <c r="E50" s="118">
        <v>1229301348.1700001</v>
      </c>
    </row>
    <row r="51" spans="1:5" ht="20">
      <c r="A51" s="116" t="s">
        <v>168</v>
      </c>
      <c r="B51" s="117">
        <v>6515855.9500000002</v>
      </c>
      <c r="C51" s="117">
        <v>269375914.69999999</v>
      </c>
      <c r="D51" s="117">
        <v>223321582.59999999</v>
      </c>
      <c r="E51" s="118">
        <v>52570188.049999997</v>
      </c>
    </row>
    <row r="52" spans="1:5" ht="18.5" customHeight="1">
      <c r="A52" s="114" t="s">
        <v>123</v>
      </c>
      <c r="B52" s="108">
        <v>6913224674.8500004</v>
      </c>
      <c r="C52" s="108">
        <v>3741610546.5500002</v>
      </c>
      <c r="D52" s="108">
        <v>2548774714.54</v>
      </c>
      <c r="E52" s="115">
        <v>8106060506.8599997</v>
      </c>
    </row>
    <row r="53" spans="1:5">
      <c r="A53" s="116" t="s">
        <v>135</v>
      </c>
      <c r="B53" s="117">
        <v>668520</v>
      </c>
      <c r="C53" s="117">
        <v>0</v>
      </c>
      <c r="D53" s="117">
        <v>220525.68</v>
      </c>
      <c r="E53" s="118">
        <v>447994.32</v>
      </c>
    </row>
    <row r="54" spans="1:5">
      <c r="A54" s="116" t="s">
        <v>722</v>
      </c>
      <c r="B54" s="117">
        <v>188350.12</v>
      </c>
      <c r="C54" s="117">
        <v>1193.06</v>
      </c>
      <c r="D54" s="117">
        <v>15317.11</v>
      </c>
      <c r="E54" s="118">
        <v>174226.07</v>
      </c>
    </row>
    <row r="55" spans="1:5" ht="20">
      <c r="A55" s="116" t="s">
        <v>169</v>
      </c>
      <c r="B55" s="117">
        <v>0.01</v>
      </c>
      <c r="C55" s="117">
        <v>0</v>
      </c>
      <c r="D55" s="117">
        <v>0</v>
      </c>
      <c r="E55" s="118">
        <v>0.01</v>
      </c>
    </row>
    <row r="56" spans="1:5" ht="20">
      <c r="A56" s="116" t="s">
        <v>170</v>
      </c>
      <c r="B56" s="117">
        <v>1937360465.22</v>
      </c>
      <c r="C56" s="117">
        <v>2724548421.3699999</v>
      </c>
      <c r="D56" s="117">
        <v>1861680479.52</v>
      </c>
      <c r="E56" s="118">
        <v>2800228407.0700002</v>
      </c>
    </row>
    <row r="57" spans="1:5" ht="20">
      <c r="A57" s="116" t="s">
        <v>731</v>
      </c>
      <c r="B57" s="117">
        <v>1876975.13</v>
      </c>
      <c r="C57" s="117">
        <v>4212831.24</v>
      </c>
      <c r="D57" s="117">
        <v>2812021.37</v>
      </c>
      <c r="E57" s="118">
        <v>3277785</v>
      </c>
    </row>
    <row r="58" spans="1:5">
      <c r="A58" s="116" t="s">
        <v>738</v>
      </c>
      <c r="B58" s="117">
        <v>1943720.16</v>
      </c>
      <c r="C58" s="117">
        <v>5975952.21</v>
      </c>
      <c r="D58" s="117">
        <v>4817801.88</v>
      </c>
      <c r="E58" s="118">
        <v>3101870.49</v>
      </c>
    </row>
    <row r="59" spans="1:5">
      <c r="A59" s="116" t="s">
        <v>153</v>
      </c>
      <c r="B59" s="117">
        <v>2550562978.6100001</v>
      </c>
      <c r="C59" s="117">
        <v>29724898.629999999</v>
      </c>
      <c r="D59" s="117">
        <v>194417168.96000001</v>
      </c>
      <c r="E59" s="118">
        <v>2385870708.2800002</v>
      </c>
    </row>
    <row r="60" spans="1:5">
      <c r="A60" s="116" t="s">
        <v>154</v>
      </c>
      <c r="B60" s="117">
        <v>2420623665.5999999</v>
      </c>
      <c r="C60" s="117">
        <v>977147250.03999996</v>
      </c>
      <c r="D60" s="117">
        <v>484811400.01999998</v>
      </c>
      <c r="E60" s="118">
        <v>2912959515.6199999</v>
      </c>
    </row>
    <row r="61" spans="1:5" ht="19.5" customHeight="1">
      <c r="A61" s="114" t="s">
        <v>171</v>
      </c>
      <c r="B61" s="108">
        <v>15420868458.219999</v>
      </c>
      <c r="C61" s="108">
        <v>518976377213.34998</v>
      </c>
      <c r="D61" s="108">
        <v>513356931654.17999</v>
      </c>
      <c r="E61" s="115">
        <v>21040314017.389999</v>
      </c>
    </row>
    <row r="62" spans="1:5">
      <c r="A62" s="116" t="s">
        <v>172</v>
      </c>
      <c r="B62" s="117">
        <v>15321434289.950001</v>
      </c>
      <c r="C62" s="117">
        <v>518805791098.21997</v>
      </c>
      <c r="D62" s="117">
        <v>513149709420.48999</v>
      </c>
      <c r="E62" s="118">
        <v>20977515967.68</v>
      </c>
    </row>
    <row r="63" spans="1:5" ht="20">
      <c r="A63" s="116" t="s">
        <v>173</v>
      </c>
      <c r="B63" s="117">
        <v>99354900.019999996</v>
      </c>
      <c r="C63" s="117">
        <v>153207817.72999999</v>
      </c>
      <c r="D63" s="117">
        <v>190033967.65000001</v>
      </c>
      <c r="E63" s="118">
        <v>62528750.100000001</v>
      </c>
    </row>
    <row r="64" spans="1:5" ht="20">
      <c r="A64" s="116" t="s">
        <v>904</v>
      </c>
      <c r="B64" s="117">
        <v>0</v>
      </c>
      <c r="C64" s="117">
        <v>0.32</v>
      </c>
      <c r="D64" s="117">
        <v>0</v>
      </c>
      <c r="E64" s="118">
        <v>0.32</v>
      </c>
    </row>
    <row r="65" spans="1:5" ht="20">
      <c r="A65" s="116" t="s">
        <v>174</v>
      </c>
      <c r="B65" s="117">
        <v>79268.25</v>
      </c>
      <c r="C65" s="117">
        <v>17378297.079999998</v>
      </c>
      <c r="D65" s="117">
        <v>17188266.039999999</v>
      </c>
      <c r="E65" s="118">
        <v>269299.28999999998</v>
      </c>
    </row>
    <row r="66" spans="1:5" ht="22.5" customHeight="1">
      <c r="A66" s="114" t="s">
        <v>103</v>
      </c>
      <c r="B66" s="108">
        <v>865216543.15999997</v>
      </c>
      <c r="C66" s="108">
        <v>190496799.16999999</v>
      </c>
      <c r="D66" s="108">
        <v>122385071.98999999</v>
      </c>
      <c r="E66" s="115">
        <v>933328270.34000003</v>
      </c>
    </row>
    <row r="67" spans="1:5">
      <c r="A67" s="116" t="s">
        <v>135</v>
      </c>
      <c r="B67" s="117">
        <v>50000000</v>
      </c>
      <c r="C67" s="117">
        <v>0</v>
      </c>
      <c r="D67" s="117">
        <v>7250000</v>
      </c>
      <c r="E67" s="118">
        <v>42750000</v>
      </c>
    </row>
    <row r="68" spans="1:5">
      <c r="A68" s="116" t="s">
        <v>175</v>
      </c>
      <c r="B68" s="117">
        <v>5337420.46</v>
      </c>
      <c r="C68" s="117">
        <v>3033358.75</v>
      </c>
      <c r="D68" s="117">
        <v>3067747.17</v>
      </c>
      <c r="E68" s="118">
        <v>5303032.04</v>
      </c>
    </row>
    <row r="69" spans="1:5">
      <c r="A69" s="116" t="s">
        <v>176</v>
      </c>
      <c r="B69" s="117">
        <v>2505000.27</v>
      </c>
      <c r="C69" s="117">
        <v>18855.810000000001</v>
      </c>
      <c r="D69" s="117">
        <v>2513.2399999999998</v>
      </c>
      <c r="E69" s="118">
        <v>2521342.84</v>
      </c>
    </row>
    <row r="70" spans="1:5">
      <c r="A70" s="116" t="s">
        <v>177</v>
      </c>
      <c r="B70" s="117">
        <v>238519613.28</v>
      </c>
      <c r="C70" s="117">
        <v>36225330.299999997</v>
      </c>
      <c r="D70" s="117">
        <v>39971224.600000001</v>
      </c>
      <c r="E70" s="118">
        <v>234773718.97999999</v>
      </c>
    </row>
    <row r="71" spans="1:5">
      <c r="A71" s="116" t="s">
        <v>178</v>
      </c>
      <c r="B71" s="117">
        <v>315131896.72000003</v>
      </c>
      <c r="C71" s="117">
        <v>25194706.399999999</v>
      </c>
      <c r="D71" s="117">
        <v>24225484.300000001</v>
      </c>
      <c r="E71" s="118">
        <v>316101118.81999999</v>
      </c>
    </row>
    <row r="72" spans="1:5">
      <c r="A72" s="116" t="s">
        <v>179</v>
      </c>
      <c r="B72" s="117">
        <v>90578118.859999999</v>
      </c>
      <c r="C72" s="117">
        <v>10891936.58</v>
      </c>
      <c r="D72" s="117">
        <v>12363934.1</v>
      </c>
      <c r="E72" s="118">
        <v>89106121.340000004</v>
      </c>
    </row>
    <row r="73" spans="1:5">
      <c r="A73" s="116" t="s">
        <v>180</v>
      </c>
      <c r="B73" s="117">
        <v>2406881.59</v>
      </c>
      <c r="C73" s="117">
        <v>0.33</v>
      </c>
      <c r="D73" s="117">
        <v>333153.68</v>
      </c>
      <c r="E73" s="118">
        <v>2073728.24</v>
      </c>
    </row>
    <row r="74" spans="1:5">
      <c r="A74" s="116" t="s">
        <v>930</v>
      </c>
      <c r="B74" s="117">
        <v>0</v>
      </c>
      <c r="C74" s="117">
        <v>75100000</v>
      </c>
      <c r="D74" s="117">
        <v>0</v>
      </c>
      <c r="E74" s="118">
        <v>75100000</v>
      </c>
    </row>
    <row r="75" spans="1:5">
      <c r="A75" s="116" t="s">
        <v>154</v>
      </c>
      <c r="B75" s="117">
        <v>1953657.97</v>
      </c>
      <c r="C75" s="117">
        <v>0.31</v>
      </c>
      <c r="D75" s="117">
        <v>0</v>
      </c>
      <c r="E75" s="118">
        <v>1953658.28</v>
      </c>
    </row>
    <row r="76" spans="1:5">
      <c r="A76" s="116" t="s">
        <v>181</v>
      </c>
      <c r="B76" s="117">
        <v>77017555.549999997</v>
      </c>
      <c r="C76" s="117">
        <v>0</v>
      </c>
      <c r="D76" s="117">
        <v>0</v>
      </c>
      <c r="E76" s="118">
        <v>77017555.549999997</v>
      </c>
    </row>
    <row r="77" spans="1:5">
      <c r="A77" s="116" t="s">
        <v>182</v>
      </c>
      <c r="B77" s="117">
        <v>44450270.149999999</v>
      </c>
      <c r="C77" s="117">
        <v>26406778.309999999</v>
      </c>
      <c r="D77" s="117">
        <v>17934818.039999999</v>
      </c>
      <c r="E77" s="118">
        <v>52922230.420000002</v>
      </c>
    </row>
    <row r="78" spans="1:5">
      <c r="A78" s="116" t="s">
        <v>163</v>
      </c>
      <c r="B78" s="117">
        <v>37316128.310000002</v>
      </c>
      <c r="C78" s="117">
        <v>13625832.380000001</v>
      </c>
      <c r="D78" s="117">
        <v>17236196.859999999</v>
      </c>
      <c r="E78" s="118">
        <v>33705763.829999998</v>
      </c>
    </row>
    <row r="79" spans="1:5" ht="21">
      <c r="A79" s="114" t="s">
        <v>126</v>
      </c>
      <c r="B79" s="108">
        <v>16066730615.35</v>
      </c>
      <c r="C79" s="108">
        <v>166335717166.25</v>
      </c>
      <c r="D79" s="108">
        <v>162421808873.70001</v>
      </c>
      <c r="E79" s="115">
        <v>19980638907.900002</v>
      </c>
    </row>
    <row r="80" spans="1:5">
      <c r="A80" s="116" t="s">
        <v>183</v>
      </c>
      <c r="B80" s="117">
        <v>5295866.8</v>
      </c>
      <c r="C80" s="117">
        <v>0</v>
      </c>
      <c r="D80" s="117">
        <v>2349328.7999999998</v>
      </c>
      <c r="E80" s="118">
        <v>2946538</v>
      </c>
    </row>
    <row r="81" spans="1:5">
      <c r="A81" s="116" t="s">
        <v>184</v>
      </c>
      <c r="B81" s="117">
        <v>709669602.77999997</v>
      </c>
      <c r="C81" s="117">
        <v>3056317083.9699998</v>
      </c>
      <c r="D81" s="117">
        <v>2954021373.6100001</v>
      </c>
      <c r="E81" s="118">
        <v>811965313.13999999</v>
      </c>
    </row>
    <row r="82" spans="1:5">
      <c r="A82" s="116" t="s">
        <v>185</v>
      </c>
      <c r="B82" s="117">
        <v>15262833972.969999</v>
      </c>
      <c r="C82" s="117">
        <v>162161532970.25</v>
      </c>
      <c r="D82" s="117">
        <v>158363438171.29001</v>
      </c>
      <c r="E82" s="118">
        <v>19060928771.93</v>
      </c>
    </row>
    <row r="83" spans="1:5" ht="20.5" customHeight="1">
      <c r="A83" s="116" t="s">
        <v>186</v>
      </c>
      <c r="B83" s="117">
        <v>88931172.799999997</v>
      </c>
      <c r="C83" s="117">
        <v>1117867112.03</v>
      </c>
      <c r="D83" s="117">
        <v>1102000000</v>
      </c>
      <c r="E83" s="118">
        <v>104798284.83</v>
      </c>
    </row>
    <row r="84" spans="1:5">
      <c r="A84" s="114" t="s">
        <v>187</v>
      </c>
      <c r="B84" s="108">
        <v>2296409616.7399998</v>
      </c>
      <c r="C84" s="108">
        <v>441177939.47000003</v>
      </c>
      <c r="D84" s="108">
        <v>467413988.11000001</v>
      </c>
      <c r="E84" s="115">
        <v>2270173568.0999999</v>
      </c>
    </row>
    <row r="85" spans="1:5">
      <c r="A85" s="116" t="s">
        <v>188</v>
      </c>
      <c r="B85" s="117">
        <v>6889990.9900000002</v>
      </c>
      <c r="C85" s="117">
        <v>1009874.77</v>
      </c>
      <c r="D85" s="117">
        <v>2492659.08</v>
      </c>
      <c r="E85" s="118">
        <v>5407206.6799999997</v>
      </c>
    </row>
    <row r="86" spans="1:5">
      <c r="A86" s="116" t="s">
        <v>189</v>
      </c>
      <c r="B86" s="117">
        <v>1142067.68</v>
      </c>
      <c r="C86" s="117">
        <v>0.32</v>
      </c>
      <c r="D86" s="117">
        <v>7495.68</v>
      </c>
      <c r="E86" s="118">
        <v>1134572.32</v>
      </c>
    </row>
    <row r="87" spans="1:5">
      <c r="A87" s="116" t="s">
        <v>234</v>
      </c>
      <c r="B87" s="117">
        <v>16116948.27</v>
      </c>
      <c r="C87" s="117">
        <v>16000000</v>
      </c>
      <c r="D87" s="117">
        <v>16502181.02</v>
      </c>
      <c r="E87" s="118">
        <v>15614767.25</v>
      </c>
    </row>
    <row r="88" spans="1:5">
      <c r="A88" s="116" t="s">
        <v>190</v>
      </c>
      <c r="B88" s="117">
        <v>45848894.359999999</v>
      </c>
      <c r="C88" s="117">
        <v>2434530.9300000002</v>
      </c>
      <c r="D88" s="117">
        <v>8303654.4199999999</v>
      </c>
      <c r="E88" s="118">
        <v>39979770.869999997</v>
      </c>
    </row>
    <row r="89" spans="1:5">
      <c r="A89" s="116" t="s">
        <v>191</v>
      </c>
      <c r="B89" s="117">
        <v>724480.5</v>
      </c>
      <c r="C89" s="117">
        <v>0</v>
      </c>
      <c r="D89" s="117">
        <v>57249.7</v>
      </c>
      <c r="E89" s="118">
        <v>667230.80000000005</v>
      </c>
    </row>
    <row r="90" spans="1:5" ht="20">
      <c r="A90" s="116" t="s">
        <v>240</v>
      </c>
      <c r="B90" s="117">
        <v>13613020.24</v>
      </c>
      <c r="C90" s="117">
        <v>7028.99</v>
      </c>
      <c r="D90" s="117">
        <v>3537502.16</v>
      </c>
      <c r="E90" s="118">
        <v>10082547.07</v>
      </c>
    </row>
    <row r="91" spans="1:5">
      <c r="A91" s="116" t="s">
        <v>192</v>
      </c>
      <c r="B91" s="117">
        <v>118.79</v>
      </c>
      <c r="C91" s="117">
        <v>0.16</v>
      </c>
      <c r="D91" s="117">
        <v>0</v>
      </c>
      <c r="E91" s="118">
        <v>118.95</v>
      </c>
    </row>
    <row r="92" spans="1:5">
      <c r="A92" s="116" t="s">
        <v>193</v>
      </c>
      <c r="B92" s="117">
        <v>51179.28</v>
      </c>
      <c r="C92" s="117">
        <v>0</v>
      </c>
      <c r="D92" s="117">
        <v>0</v>
      </c>
      <c r="E92" s="118">
        <v>51179.28</v>
      </c>
    </row>
    <row r="93" spans="1:5">
      <c r="A93" s="116" t="s">
        <v>194</v>
      </c>
      <c r="B93" s="117">
        <v>1982253.81</v>
      </c>
      <c r="C93" s="117">
        <v>1303199.73</v>
      </c>
      <c r="D93" s="117">
        <v>1902502.88</v>
      </c>
      <c r="E93" s="118">
        <v>1382950.66</v>
      </c>
    </row>
    <row r="94" spans="1:5">
      <c r="A94" s="116" t="s">
        <v>195</v>
      </c>
      <c r="B94" s="117">
        <v>5156274.76</v>
      </c>
      <c r="C94" s="117">
        <v>5600096.1600000001</v>
      </c>
      <c r="D94" s="117">
        <v>5319663.34</v>
      </c>
      <c r="E94" s="118">
        <v>5436707.5800000001</v>
      </c>
    </row>
    <row r="95" spans="1:5">
      <c r="A95" s="116" t="s">
        <v>196</v>
      </c>
      <c r="B95" s="117">
        <v>2803930.41</v>
      </c>
      <c r="C95" s="117">
        <v>225454.22</v>
      </c>
      <c r="D95" s="117">
        <v>133453.78</v>
      </c>
      <c r="E95" s="118">
        <v>2895930.85</v>
      </c>
    </row>
    <row r="96" spans="1:5">
      <c r="A96" s="116" t="s">
        <v>197</v>
      </c>
      <c r="B96" s="117">
        <v>15726107.52</v>
      </c>
      <c r="C96" s="117">
        <v>1024666.85</v>
      </c>
      <c r="D96" s="117">
        <v>2387387.48</v>
      </c>
      <c r="E96" s="118">
        <v>14363386.890000001</v>
      </c>
    </row>
    <row r="97" spans="1:5">
      <c r="A97" s="116" t="s">
        <v>198</v>
      </c>
      <c r="B97" s="117">
        <v>394373.45</v>
      </c>
      <c r="C97" s="117">
        <v>0.13</v>
      </c>
      <c r="D97" s="117">
        <v>0</v>
      </c>
      <c r="E97" s="118">
        <v>394373.58</v>
      </c>
    </row>
    <row r="98" spans="1:5">
      <c r="A98" s="116" t="s">
        <v>199</v>
      </c>
      <c r="B98" s="117">
        <v>15860.61</v>
      </c>
      <c r="C98" s="117">
        <v>361945.25</v>
      </c>
      <c r="D98" s="117">
        <v>250000</v>
      </c>
      <c r="E98" s="118">
        <v>127805.86</v>
      </c>
    </row>
    <row r="99" spans="1:5">
      <c r="A99" s="116" t="s">
        <v>200</v>
      </c>
      <c r="B99" s="117">
        <v>774.4</v>
      </c>
      <c r="C99" s="117">
        <v>0.37</v>
      </c>
      <c r="D99" s="117">
        <v>0</v>
      </c>
      <c r="E99" s="118">
        <v>774.77</v>
      </c>
    </row>
    <row r="100" spans="1:5">
      <c r="A100" s="116" t="s">
        <v>201</v>
      </c>
      <c r="B100" s="117">
        <v>13349.98</v>
      </c>
      <c r="C100" s="117">
        <v>0.2</v>
      </c>
      <c r="D100" s="117">
        <v>0</v>
      </c>
      <c r="E100" s="118">
        <v>13350.18</v>
      </c>
    </row>
    <row r="101" spans="1:5">
      <c r="A101" s="116" t="s">
        <v>202</v>
      </c>
      <c r="B101" s="117">
        <v>594826.47</v>
      </c>
      <c r="C101" s="117">
        <v>0</v>
      </c>
      <c r="D101" s="117">
        <v>65098.76</v>
      </c>
      <c r="E101" s="118">
        <v>529727.71</v>
      </c>
    </row>
    <row r="102" spans="1:5">
      <c r="A102" s="116" t="s">
        <v>203</v>
      </c>
      <c r="B102" s="117">
        <v>1892865.98</v>
      </c>
      <c r="C102" s="117">
        <v>0.23</v>
      </c>
      <c r="D102" s="117">
        <v>0</v>
      </c>
      <c r="E102" s="118">
        <v>1892866.21</v>
      </c>
    </row>
    <row r="103" spans="1:5" ht="20">
      <c r="A103" s="116" t="s">
        <v>241</v>
      </c>
      <c r="B103" s="117">
        <v>339490364.86000001</v>
      </c>
      <c r="C103" s="117">
        <v>230784239.47999999</v>
      </c>
      <c r="D103" s="117">
        <v>110027157.33</v>
      </c>
      <c r="E103" s="118">
        <v>460247447.00999999</v>
      </c>
    </row>
    <row r="104" spans="1:5">
      <c r="A104" s="116" t="s">
        <v>204</v>
      </c>
      <c r="B104" s="117">
        <v>3280479.61</v>
      </c>
      <c r="C104" s="117">
        <v>0</v>
      </c>
      <c r="D104" s="117">
        <v>1795343.2</v>
      </c>
      <c r="E104" s="118">
        <v>1485136.41</v>
      </c>
    </row>
    <row r="105" spans="1:5">
      <c r="A105" s="116" t="s">
        <v>205</v>
      </c>
      <c r="B105" s="117">
        <v>11574748.92</v>
      </c>
      <c r="C105" s="117">
        <v>3610939.7</v>
      </c>
      <c r="D105" s="117">
        <v>2823840.42</v>
      </c>
      <c r="E105" s="118">
        <v>12361848.199999999</v>
      </c>
    </row>
    <row r="106" spans="1:5">
      <c r="A106" s="116" t="s">
        <v>206</v>
      </c>
      <c r="B106" s="117">
        <v>950.42</v>
      </c>
      <c r="C106" s="117">
        <v>0</v>
      </c>
      <c r="D106" s="117">
        <v>0</v>
      </c>
      <c r="E106" s="118">
        <v>950.42</v>
      </c>
    </row>
    <row r="107" spans="1:5">
      <c r="A107" s="116" t="s">
        <v>207</v>
      </c>
      <c r="B107" s="117">
        <v>165951.87</v>
      </c>
      <c r="C107" s="117">
        <v>0.18</v>
      </c>
      <c r="D107" s="117">
        <v>75823.16</v>
      </c>
      <c r="E107" s="118">
        <v>90128.89</v>
      </c>
    </row>
    <row r="108" spans="1:5" ht="20">
      <c r="A108" s="116" t="s">
        <v>208</v>
      </c>
      <c r="B108" s="117">
        <v>2947.76</v>
      </c>
      <c r="C108" s="117">
        <v>4733071.4800000004</v>
      </c>
      <c r="D108" s="117">
        <v>207049.52</v>
      </c>
      <c r="E108" s="118">
        <v>4528969.72</v>
      </c>
    </row>
    <row r="109" spans="1:5">
      <c r="A109" s="116" t="s">
        <v>721</v>
      </c>
      <c r="B109" s="117">
        <v>629520</v>
      </c>
      <c r="C109" s="117">
        <v>0</v>
      </c>
      <c r="D109" s="117">
        <v>2841.01</v>
      </c>
      <c r="E109" s="118">
        <v>626678.99</v>
      </c>
    </row>
    <row r="110" spans="1:5">
      <c r="A110" s="116" t="s">
        <v>209</v>
      </c>
      <c r="B110" s="117">
        <v>34622392.32</v>
      </c>
      <c r="C110" s="117">
        <v>131541.72</v>
      </c>
      <c r="D110" s="117">
        <v>874892.12</v>
      </c>
      <c r="E110" s="118">
        <v>33879041.920000002</v>
      </c>
    </row>
    <row r="111" spans="1:5">
      <c r="A111" s="116" t="s">
        <v>210</v>
      </c>
      <c r="B111" s="117">
        <v>1314.01</v>
      </c>
      <c r="C111" s="117">
        <v>0</v>
      </c>
      <c r="D111" s="117">
        <v>0</v>
      </c>
      <c r="E111" s="118">
        <v>1314.01</v>
      </c>
    </row>
    <row r="112" spans="1:5">
      <c r="A112" s="116" t="s">
        <v>163</v>
      </c>
      <c r="B112" s="117">
        <v>33716879.590000004</v>
      </c>
      <c r="C112" s="117">
        <v>5759214.3600000003</v>
      </c>
      <c r="D112" s="117">
        <v>10222538.41</v>
      </c>
      <c r="E112" s="118">
        <v>29253555.539999999</v>
      </c>
    </row>
    <row r="113" spans="1:5" ht="19.5" customHeight="1">
      <c r="A113" s="116" t="s">
        <v>165</v>
      </c>
      <c r="B113" s="117">
        <v>1759956749.8800001</v>
      </c>
      <c r="C113" s="117">
        <v>168192134.24000001</v>
      </c>
      <c r="D113" s="117">
        <v>300425654.63999999</v>
      </c>
      <c r="E113" s="118">
        <v>1627723229.48</v>
      </c>
    </row>
    <row r="114" spans="1:5">
      <c r="A114" s="114" t="s">
        <v>127</v>
      </c>
      <c r="B114" s="108">
        <v>573377921.16999996</v>
      </c>
      <c r="C114" s="108">
        <v>286820413.88</v>
      </c>
      <c r="D114" s="108">
        <v>240820741.44</v>
      </c>
      <c r="E114" s="115">
        <v>619377593.61000001</v>
      </c>
    </row>
    <row r="115" spans="1:5">
      <c r="A115" s="116" t="s">
        <v>211</v>
      </c>
      <c r="B115" s="117">
        <v>2042.56</v>
      </c>
      <c r="C115" s="117">
        <v>0</v>
      </c>
      <c r="D115" s="117">
        <v>0</v>
      </c>
      <c r="E115" s="118">
        <v>2042.56</v>
      </c>
    </row>
    <row r="116" spans="1:5">
      <c r="A116" s="116" t="s">
        <v>212</v>
      </c>
      <c r="B116" s="117">
        <v>22859.79</v>
      </c>
      <c r="C116" s="117">
        <v>42932.97</v>
      </c>
      <c r="D116" s="117">
        <v>56711.14</v>
      </c>
      <c r="E116" s="118">
        <v>9081.6200000000008</v>
      </c>
    </row>
    <row r="117" spans="1:5" ht="20">
      <c r="A117" s="116" t="s">
        <v>213</v>
      </c>
      <c r="B117" s="117">
        <v>24662017.32</v>
      </c>
      <c r="C117" s="117">
        <v>40000000</v>
      </c>
      <c r="D117" s="117">
        <v>21872866.379999999</v>
      </c>
      <c r="E117" s="118">
        <v>42789150.939999998</v>
      </c>
    </row>
    <row r="118" spans="1:5" ht="20">
      <c r="A118" s="116" t="s">
        <v>214</v>
      </c>
      <c r="B118" s="117">
        <v>414399397.82999998</v>
      </c>
      <c r="C118" s="117">
        <v>245226076.00999999</v>
      </c>
      <c r="D118" s="117">
        <v>209856299.84999999</v>
      </c>
      <c r="E118" s="118">
        <v>449769173.99000001</v>
      </c>
    </row>
    <row r="119" spans="1:5">
      <c r="A119" s="116" t="s">
        <v>215</v>
      </c>
      <c r="B119" s="117">
        <v>134050539.01000001</v>
      </c>
      <c r="C119" s="117">
        <v>1551404.66</v>
      </c>
      <c r="D119" s="117">
        <v>9034864.0700000003</v>
      </c>
      <c r="E119" s="118">
        <v>126567079.59999999</v>
      </c>
    </row>
    <row r="120" spans="1:5">
      <c r="A120" s="116" t="s">
        <v>216</v>
      </c>
      <c r="B120" s="117">
        <v>4076.08</v>
      </c>
      <c r="C120" s="117">
        <v>0.01</v>
      </c>
      <c r="D120" s="117">
        <v>0</v>
      </c>
      <c r="E120" s="118">
        <v>4076.09</v>
      </c>
    </row>
    <row r="121" spans="1:5">
      <c r="A121" s="119" t="s">
        <v>217</v>
      </c>
      <c r="B121" s="109">
        <v>236988.58</v>
      </c>
      <c r="C121" s="109">
        <v>0.23</v>
      </c>
      <c r="D121" s="109">
        <v>0</v>
      </c>
      <c r="E121" s="120">
        <v>236988.81</v>
      </c>
    </row>
  </sheetData>
  <pageMargins left="0.7" right="0.7" top="0.75" bottom="0.75" header="0.3" footer="0.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42"/>
  <sheetViews>
    <sheetView showGridLines="0" topLeftCell="A52" zoomScaleNormal="100" workbookViewId="0">
      <selection activeCell="J62" sqref="J62"/>
    </sheetView>
  </sheetViews>
  <sheetFormatPr defaultColWidth="9.1796875" defaultRowHeight="12.5"/>
  <cols>
    <col min="1" max="1" width="30" style="80" customWidth="1"/>
    <col min="2" max="5" width="16.7265625" style="80" customWidth="1"/>
    <col min="6" max="16384" width="9.1796875" style="80"/>
  </cols>
  <sheetData>
    <row r="1" spans="1:5">
      <c r="A1" s="91" t="s">
        <v>238</v>
      </c>
      <c r="B1" s="78"/>
      <c r="C1" s="78"/>
      <c r="D1" s="78"/>
      <c r="E1" s="78"/>
    </row>
    <row r="2" spans="1:5">
      <c r="A2"/>
      <c r="B2" s="78"/>
      <c r="C2" s="78"/>
      <c r="D2" s="78"/>
      <c r="E2" s="78"/>
    </row>
    <row r="3" spans="1:5">
      <c r="A3" s="78"/>
      <c r="B3" s="95" t="s">
        <v>923</v>
      </c>
      <c r="C3" s="78"/>
      <c r="D3" s="78"/>
      <c r="E3" s="78"/>
    </row>
    <row r="4" spans="1:5">
      <c r="A4" s="78"/>
      <c r="B4" s="78"/>
      <c r="C4" s="78"/>
      <c r="D4" s="78"/>
      <c r="E4" s="78"/>
    </row>
    <row r="5" spans="1:5" ht="18.5" customHeight="1">
      <c r="A5" s="235"/>
      <c r="B5" s="236" t="s">
        <v>884</v>
      </c>
      <c r="C5" s="236" t="s">
        <v>104</v>
      </c>
      <c r="D5" s="236" t="s">
        <v>105</v>
      </c>
      <c r="E5" s="237" t="s">
        <v>106</v>
      </c>
    </row>
    <row r="6" spans="1:5" ht="22.5" customHeight="1">
      <c r="A6" s="185" t="s">
        <v>62</v>
      </c>
      <c r="B6" s="191">
        <v>130538515909.15999</v>
      </c>
      <c r="C6" s="191">
        <v>320815902315.67999</v>
      </c>
      <c r="D6" s="191">
        <v>316713598972.16998</v>
      </c>
      <c r="E6" s="192">
        <v>134640819252.67001</v>
      </c>
    </row>
    <row r="7" spans="1:5" ht="21.5" customHeight="1">
      <c r="A7" s="114" t="s">
        <v>119</v>
      </c>
      <c r="B7" s="108">
        <v>5400132531.5299997</v>
      </c>
      <c r="C7" s="108">
        <v>21841273403.700001</v>
      </c>
      <c r="D7" s="108">
        <v>21849575804</v>
      </c>
      <c r="E7" s="115">
        <v>5391830131.2299995</v>
      </c>
    </row>
    <row r="8" spans="1:5">
      <c r="A8" s="164" t="s">
        <v>745</v>
      </c>
      <c r="B8" s="165">
        <v>161559752.81</v>
      </c>
      <c r="C8" s="165">
        <v>93693537.540000007</v>
      </c>
      <c r="D8" s="165">
        <v>81218010.25</v>
      </c>
      <c r="E8" s="166">
        <v>174035280.09999999</v>
      </c>
    </row>
    <row r="9" spans="1:5">
      <c r="A9" s="164" t="s">
        <v>746</v>
      </c>
      <c r="B9" s="165">
        <v>816523813.66999996</v>
      </c>
      <c r="C9" s="165">
        <v>247208206.28</v>
      </c>
      <c r="D9" s="165">
        <v>173092763.5</v>
      </c>
      <c r="E9" s="166">
        <v>890639256.45000005</v>
      </c>
    </row>
    <row r="10" spans="1:5" ht="20">
      <c r="A10" s="164" t="s">
        <v>747</v>
      </c>
      <c r="B10" s="165">
        <v>43314448.890000001</v>
      </c>
      <c r="C10" s="165">
        <v>13336201.48</v>
      </c>
      <c r="D10" s="165">
        <v>2747855.88</v>
      </c>
      <c r="E10" s="166">
        <v>53902794.490000002</v>
      </c>
    </row>
    <row r="11" spans="1:5">
      <c r="A11" s="164" t="s">
        <v>748</v>
      </c>
      <c r="B11" s="165">
        <v>376136410.25999999</v>
      </c>
      <c r="C11" s="165">
        <v>51189584.770000003</v>
      </c>
      <c r="D11" s="165">
        <v>51402850.490000002</v>
      </c>
      <c r="E11" s="166">
        <v>375923144.54000002</v>
      </c>
    </row>
    <row r="12" spans="1:5">
      <c r="A12" s="164" t="s">
        <v>749</v>
      </c>
      <c r="B12" s="165">
        <v>554033344.82000005</v>
      </c>
      <c r="C12" s="165">
        <v>16418849.6</v>
      </c>
      <c r="D12" s="165">
        <v>31935761.559999999</v>
      </c>
      <c r="E12" s="166">
        <v>538516432.86000001</v>
      </c>
    </row>
    <row r="13" spans="1:5">
      <c r="A13" s="164" t="s">
        <v>750</v>
      </c>
      <c r="B13" s="165">
        <v>1247747187.27</v>
      </c>
      <c r="C13" s="165">
        <v>914578.61</v>
      </c>
      <c r="D13" s="165">
        <v>1055062.28</v>
      </c>
      <c r="E13" s="166">
        <v>1247606703.5999999</v>
      </c>
    </row>
    <row r="14" spans="1:5" ht="20">
      <c r="A14" s="164" t="s">
        <v>751</v>
      </c>
      <c r="B14" s="165">
        <v>150004450.53999999</v>
      </c>
      <c r="C14" s="165">
        <v>20135443835.419998</v>
      </c>
      <c r="D14" s="165">
        <v>20193519513.869999</v>
      </c>
      <c r="E14" s="166">
        <v>91928772.090000004</v>
      </c>
    </row>
    <row r="15" spans="1:5" ht="20">
      <c r="A15" s="164" t="s">
        <v>752</v>
      </c>
      <c r="B15" s="165">
        <v>2050813123.27</v>
      </c>
      <c r="C15" s="165">
        <v>1283068610</v>
      </c>
      <c r="D15" s="165">
        <v>1314603986.1700001</v>
      </c>
      <c r="E15" s="166">
        <v>2019277747.0999999</v>
      </c>
    </row>
    <row r="16" spans="1:5" ht="20" customHeight="1">
      <c r="A16" s="114" t="s">
        <v>753</v>
      </c>
      <c r="B16" s="108">
        <v>5009426099.7700005</v>
      </c>
      <c r="C16" s="108">
        <v>1718312581.0699999</v>
      </c>
      <c r="D16" s="108">
        <v>3804216977.77</v>
      </c>
      <c r="E16" s="115">
        <v>2923521703.0700002</v>
      </c>
    </row>
    <row r="17" spans="1:5">
      <c r="A17" s="164" t="s">
        <v>754</v>
      </c>
      <c r="B17" s="165">
        <v>5009426099.7700005</v>
      </c>
      <c r="C17" s="165">
        <v>1718312581.0699999</v>
      </c>
      <c r="D17" s="165">
        <v>3804216977.77</v>
      </c>
      <c r="E17" s="166">
        <v>2923521703.0700002</v>
      </c>
    </row>
    <row r="18" spans="1:5" ht="21" customHeight="1">
      <c r="A18" s="114" t="s">
        <v>120</v>
      </c>
      <c r="B18" s="108">
        <v>1760171969.9100001</v>
      </c>
      <c r="C18" s="108">
        <v>319010490.85000002</v>
      </c>
      <c r="D18" s="108">
        <v>675631162.63999999</v>
      </c>
      <c r="E18" s="115">
        <v>1403551298.1199999</v>
      </c>
    </row>
    <row r="19" spans="1:5">
      <c r="A19" s="164" t="s">
        <v>755</v>
      </c>
      <c r="B19" s="165">
        <v>1268165.3799999999</v>
      </c>
      <c r="C19" s="165">
        <v>13429833.16</v>
      </c>
      <c r="D19" s="165">
        <v>13138077.359999999</v>
      </c>
      <c r="E19" s="166">
        <v>1559921.18</v>
      </c>
    </row>
    <row r="20" spans="1:5">
      <c r="A20" s="164" t="s">
        <v>756</v>
      </c>
      <c r="B20" s="165">
        <v>8591569.0600000005</v>
      </c>
      <c r="C20" s="165">
        <v>3397579.03</v>
      </c>
      <c r="D20" s="165">
        <v>2492716.73</v>
      </c>
      <c r="E20" s="166">
        <v>9496431.3599999994</v>
      </c>
    </row>
    <row r="21" spans="1:5">
      <c r="A21" s="164" t="s">
        <v>757</v>
      </c>
      <c r="B21" s="165">
        <v>464351949.32999998</v>
      </c>
      <c r="C21" s="165">
        <v>79147819.840000004</v>
      </c>
      <c r="D21" s="165">
        <v>95224160.560000002</v>
      </c>
      <c r="E21" s="166">
        <v>448275608.61000001</v>
      </c>
    </row>
    <row r="22" spans="1:5">
      <c r="A22" s="164" t="s">
        <v>758</v>
      </c>
      <c r="B22" s="165">
        <v>32865926.079999998</v>
      </c>
      <c r="C22" s="165">
        <v>6027647.0099999998</v>
      </c>
      <c r="D22" s="165">
        <v>4318023.29</v>
      </c>
      <c r="E22" s="166">
        <v>34575549.799999997</v>
      </c>
    </row>
    <row r="23" spans="1:5" ht="20">
      <c r="A23" s="164" t="s">
        <v>759</v>
      </c>
      <c r="B23" s="165">
        <v>118693909.45</v>
      </c>
      <c r="C23" s="165">
        <v>6169704.0700000003</v>
      </c>
      <c r="D23" s="165">
        <v>10006213.49</v>
      </c>
      <c r="E23" s="166">
        <v>114857400.03</v>
      </c>
    </row>
    <row r="24" spans="1:5">
      <c r="A24" s="164" t="s">
        <v>760</v>
      </c>
      <c r="B24" s="165">
        <v>225385450.97999999</v>
      </c>
      <c r="C24" s="165">
        <v>26202714.379999999</v>
      </c>
      <c r="D24" s="165">
        <v>17287384.780000001</v>
      </c>
      <c r="E24" s="166">
        <v>234300780.58000001</v>
      </c>
    </row>
    <row r="25" spans="1:5">
      <c r="A25" s="164" t="s">
        <v>761</v>
      </c>
      <c r="B25" s="165">
        <v>188553659.84999999</v>
      </c>
      <c r="C25" s="165">
        <v>174918707.55000001</v>
      </c>
      <c r="D25" s="165">
        <v>215359850.83000001</v>
      </c>
      <c r="E25" s="166">
        <v>148112516.56999999</v>
      </c>
    </row>
    <row r="26" spans="1:5" ht="20">
      <c r="A26" s="164" t="s">
        <v>762</v>
      </c>
      <c r="B26" s="165">
        <v>720461339.77999997</v>
      </c>
      <c r="C26" s="165">
        <v>9716485.8100000005</v>
      </c>
      <c r="D26" s="165">
        <v>317804735.60000002</v>
      </c>
      <c r="E26" s="166">
        <v>412373089.99000001</v>
      </c>
    </row>
    <row r="27" spans="1:5" ht="24" customHeight="1">
      <c r="A27" s="114" t="s">
        <v>121</v>
      </c>
      <c r="B27" s="108">
        <v>1362182302.73</v>
      </c>
      <c r="C27" s="108">
        <v>605362378.09000003</v>
      </c>
      <c r="D27" s="108">
        <v>561983895.30999994</v>
      </c>
      <c r="E27" s="115">
        <v>1405560785.51</v>
      </c>
    </row>
    <row r="28" spans="1:5">
      <c r="A28" s="164" t="s">
        <v>764</v>
      </c>
      <c r="B28" s="165">
        <v>702476939.82000005</v>
      </c>
      <c r="C28" s="165">
        <v>117990482.26000001</v>
      </c>
      <c r="D28" s="165">
        <v>63625983.100000001</v>
      </c>
      <c r="E28" s="166">
        <v>756841438.98000002</v>
      </c>
    </row>
    <row r="29" spans="1:5">
      <c r="A29" s="164" t="s">
        <v>765</v>
      </c>
      <c r="B29" s="165">
        <v>35283333.149999999</v>
      </c>
      <c r="C29" s="165">
        <v>8866999.8399999999</v>
      </c>
      <c r="D29" s="165">
        <v>25638878.309999999</v>
      </c>
      <c r="E29" s="166">
        <v>18511454.68</v>
      </c>
    </row>
    <row r="30" spans="1:5" ht="20">
      <c r="A30" s="164" t="s">
        <v>766</v>
      </c>
      <c r="B30" s="165">
        <v>19580338.219999999</v>
      </c>
      <c r="C30" s="165">
        <v>12492280.07</v>
      </c>
      <c r="D30" s="165">
        <v>14861814.689999999</v>
      </c>
      <c r="E30" s="166">
        <v>17210803.600000001</v>
      </c>
    </row>
    <row r="31" spans="1:5" ht="20">
      <c r="A31" s="164" t="s">
        <v>767</v>
      </c>
      <c r="B31" s="165">
        <v>604841691.53999996</v>
      </c>
      <c r="C31" s="165">
        <v>466012615.92000002</v>
      </c>
      <c r="D31" s="165">
        <v>457857219.20999998</v>
      </c>
      <c r="E31" s="166">
        <v>612997088.25</v>
      </c>
    </row>
    <row r="32" spans="1:5">
      <c r="A32" s="114" t="s">
        <v>122</v>
      </c>
      <c r="B32" s="108">
        <v>641923856.53999996</v>
      </c>
      <c r="C32" s="108">
        <v>222437875.37</v>
      </c>
      <c r="D32" s="108">
        <v>207430055.69999999</v>
      </c>
      <c r="E32" s="115">
        <v>656931676.21000004</v>
      </c>
    </row>
    <row r="33" spans="1:5" ht="20.5" customHeight="1">
      <c r="A33" s="164" t="s">
        <v>768</v>
      </c>
      <c r="B33" s="165">
        <v>136707927.5</v>
      </c>
      <c r="C33" s="165">
        <v>73645870.159999996</v>
      </c>
      <c r="D33" s="165">
        <v>41075800.890000001</v>
      </c>
      <c r="E33" s="166">
        <v>169277996.77000001</v>
      </c>
    </row>
    <row r="34" spans="1:5">
      <c r="A34" s="164" t="s">
        <v>769</v>
      </c>
      <c r="B34" s="165">
        <v>147404658.5</v>
      </c>
      <c r="C34" s="165">
        <v>30300349.960000001</v>
      </c>
      <c r="D34" s="165">
        <v>34907601.869999997</v>
      </c>
      <c r="E34" s="166">
        <v>142797406.59</v>
      </c>
    </row>
    <row r="35" spans="1:5" ht="20">
      <c r="A35" s="164" t="s">
        <v>770</v>
      </c>
      <c r="B35" s="165">
        <v>119644722.43000001</v>
      </c>
      <c r="C35" s="165">
        <v>69151657.939999998</v>
      </c>
      <c r="D35" s="165">
        <v>48492066.770000003</v>
      </c>
      <c r="E35" s="166">
        <v>140304313.59999999</v>
      </c>
    </row>
    <row r="36" spans="1:5" ht="20">
      <c r="A36" s="164" t="s">
        <v>771</v>
      </c>
      <c r="B36" s="165">
        <v>27152911.949999999</v>
      </c>
      <c r="C36" s="165">
        <v>7775347.6500000004</v>
      </c>
      <c r="D36" s="165">
        <v>5145288.47</v>
      </c>
      <c r="E36" s="166">
        <v>29782971.129999999</v>
      </c>
    </row>
    <row r="37" spans="1:5" ht="20">
      <c r="A37" s="164" t="s">
        <v>772</v>
      </c>
      <c r="B37" s="165">
        <v>4044460.33</v>
      </c>
      <c r="C37" s="165">
        <v>1106291.95</v>
      </c>
      <c r="D37" s="165">
        <v>1283160.1000000001</v>
      </c>
      <c r="E37" s="166">
        <v>3867592.18</v>
      </c>
    </row>
    <row r="38" spans="1:5" ht="20">
      <c r="A38" s="164" t="s">
        <v>773</v>
      </c>
      <c r="B38" s="165">
        <v>28203459.190000001</v>
      </c>
      <c r="C38" s="165">
        <v>9783615.1999999993</v>
      </c>
      <c r="D38" s="165">
        <v>12062776.43</v>
      </c>
      <c r="E38" s="166">
        <v>25924297.960000001</v>
      </c>
    </row>
    <row r="39" spans="1:5" ht="20">
      <c r="A39" s="164" t="s">
        <v>774</v>
      </c>
      <c r="B39" s="165">
        <v>122020114.55</v>
      </c>
      <c r="C39" s="165">
        <v>3900870.61</v>
      </c>
      <c r="D39" s="165">
        <v>45885655.850000001</v>
      </c>
      <c r="E39" s="166">
        <v>80035329.310000002</v>
      </c>
    </row>
    <row r="40" spans="1:5" ht="20">
      <c r="A40" s="164" t="s">
        <v>775</v>
      </c>
      <c r="B40" s="165">
        <v>56745602.090000004</v>
      </c>
      <c r="C40" s="165">
        <v>26773871.899999999</v>
      </c>
      <c r="D40" s="165">
        <v>18577705.32</v>
      </c>
      <c r="E40" s="166">
        <v>64941768.670000002</v>
      </c>
    </row>
    <row r="41" spans="1:5">
      <c r="A41" s="114" t="s">
        <v>123</v>
      </c>
      <c r="B41" s="108">
        <v>1013578281.91</v>
      </c>
      <c r="C41" s="108">
        <v>2848998056.4899998</v>
      </c>
      <c r="D41" s="108">
        <v>2579000670.3299999</v>
      </c>
      <c r="E41" s="115">
        <v>1283575668.0699999</v>
      </c>
    </row>
    <row r="42" spans="1:5" ht="22" customHeight="1">
      <c r="A42" s="164" t="s">
        <v>776</v>
      </c>
      <c r="B42" s="165">
        <v>1013578281.91</v>
      </c>
      <c r="C42" s="165">
        <v>2848998056.4899998</v>
      </c>
      <c r="D42" s="165">
        <v>2579000670.3299999</v>
      </c>
      <c r="E42" s="166">
        <v>1283575668.0699999</v>
      </c>
    </row>
    <row r="43" spans="1:5" ht="21">
      <c r="A43" s="114" t="s">
        <v>124</v>
      </c>
      <c r="B43" s="108">
        <v>91730760.010000005</v>
      </c>
      <c r="C43" s="108">
        <v>35865169.609999999</v>
      </c>
      <c r="D43" s="108">
        <v>38124461.700000003</v>
      </c>
      <c r="E43" s="115">
        <v>89471467.920000002</v>
      </c>
    </row>
    <row r="44" spans="1:5">
      <c r="A44" s="164" t="s">
        <v>777</v>
      </c>
      <c r="B44" s="165">
        <v>11225087.41</v>
      </c>
      <c r="C44" s="165">
        <v>19237262.199999999</v>
      </c>
      <c r="D44" s="165">
        <v>13488939.09</v>
      </c>
      <c r="E44" s="166">
        <v>16973410.52</v>
      </c>
    </row>
    <row r="45" spans="1:5">
      <c r="A45" s="164" t="s">
        <v>778</v>
      </c>
      <c r="B45" s="165">
        <v>4592141.6100000003</v>
      </c>
      <c r="C45" s="165">
        <v>3906134.78</v>
      </c>
      <c r="D45" s="165">
        <v>3985508.08</v>
      </c>
      <c r="E45" s="166">
        <v>4512768.3099999996</v>
      </c>
    </row>
    <row r="46" spans="1:5">
      <c r="A46" s="164" t="s">
        <v>779</v>
      </c>
      <c r="B46" s="165">
        <v>9409037.6300000008</v>
      </c>
      <c r="C46" s="165">
        <v>596391.73</v>
      </c>
      <c r="D46" s="165">
        <v>2710721.06</v>
      </c>
      <c r="E46" s="166">
        <v>7294708.2999999998</v>
      </c>
    </row>
    <row r="47" spans="1:5">
      <c r="A47" s="164" t="s">
        <v>780</v>
      </c>
      <c r="B47" s="165">
        <v>1347550.66</v>
      </c>
      <c r="C47" s="165">
        <v>1540654.49</v>
      </c>
      <c r="D47" s="165">
        <v>1485859.8400000001</v>
      </c>
      <c r="E47" s="166">
        <v>1402345.31</v>
      </c>
    </row>
    <row r="48" spans="1:5" ht="20">
      <c r="A48" s="164" t="s">
        <v>781</v>
      </c>
      <c r="B48" s="165">
        <v>276205.24</v>
      </c>
      <c r="C48" s="165">
        <v>763552.28</v>
      </c>
      <c r="D48" s="165">
        <v>532944.04</v>
      </c>
      <c r="E48" s="166">
        <v>506813.48</v>
      </c>
    </row>
    <row r="49" spans="1:5" ht="20">
      <c r="A49" s="164" t="s">
        <v>782</v>
      </c>
      <c r="B49" s="165">
        <v>30277079.359999999</v>
      </c>
      <c r="C49" s="165">
        <v>8734136.1199999992</v>
      </c>
      <c r="D49" s="165">
        <v>7922172.5599999996</v>
      </c>
      <c r="E49" s="166">
        <v>31089042.920000002</v>
      </c>
    </row>
    <row r="50" spans="1:5">
      <c r="A50" s="164" t="s">
        <v>783</v>
      </c>
      <c r="B50" s="165">
        <v>34603658.100000001</v>
      </c>
      <c r="C50" s="165">
        <v>1087038.01</v>
      </c>
      <c r="D50" s="165">
        <v>7998317.0300000003</v>
      </c>
      <c r="E50" s="166">
        <v>27692379.079999998</v>
      </c>
    </row>
    <row r="51" spans="1:5">
      <c r="A51" s="114" t="s">
        <v>125</v>
      </c>
      <c r="B51" s="108">
        <v>4013946210.27</v>
      </c>
      <c r="C51" s="108">
        <v>3150653359.1500001</v>
      </c>
      <c r="D51" s="108">
        <v>2458547345.8800001</v>
      </c>
      <c r="E51" s="115">
        <v>4706052223.54</v>
      </c>
    </row>
    <row r="52" spans="1:5" ht="22.5" customHeight="1">
      <c r="A52" s="164" t="s">
        <v>784</v>
      </c>
      <c r="B52" s="165">
        <v>36936538.329999998</v>
      </c>
      <c r="C52" s="165">
        <v>77156140.930000007</v>
      </c>
      <c r="D52" s="165">
        <v>43267125.950000003</v>
      </c>
      <c r="E52" s="166">
        <v>70825553.310000002</v>
      </c>
    </row>
    <row r="53" spans="1:5">
      <c r="A53" s="164" t="s">
        <v>785</v>
      </c>
      <c r="B53" s="165">
        <v>91274633.870000005</v>
      </c>
      <c r="C53" s="165">
        <v>188977694.55000001</v>
      </c>
      <c r="D53" s="165">
        <v>51727197.100000001</v>
      </c>
      <c r="E53" s="166">
        <v>228525131.31999999</v>
      </c>
    </row>
    <row r="54" spans="1:5">
      <c r="A54" s="164" t="s">
        <v>786</v>
      </c>
      <c r="B54" s="165">
        <v>26068035.18</v>
      </c>
      <c r="C54" s="165">
        <v>150008614.02000001</v>
      </c>
      <c r="D54" s="165">
        <v>83906678.170000002</v>
      </c>
      <c r="E54" s="166">
        <v>92169971.030000001</v>
      </c>
    </row>
    <row r="55" spans="1:5">
      <c r="A55" s="164" t="s">
        <v>787</v>
      </c>
      <c r="B55" s="165">
        <v>35417829.07</v>
      </c>
      <c r="C55" s="165">
        <v>19108146.960000001</v>
      </c>
      <c r="D55" s="165">
        <v>23495598.59</v>
      </c>
      <c r="E55" s="166">
        <v>31030377.440000001</v>
      </c>
    </row>
    <row r="56" spans="1:5">
      <c r="A56" s="164" t="s">
        <v>788</v>
      </c>
      <c r="B56" s="165">
        <v>8622605.5299999993</v>
      </c>
      <c r="C56" s="165">
        <v>44714883.100000001</v>
      </c>
      <c r="D56" s="165">
        <v>20589464.07</v>
      </c>
      <c r="E56" s="166">
        <v>32748024.559999999</v>
      </c>
    </row>
    <row r="57" spans="1:5">
      <c r="A57" s="164" t="s">
        <v>874</v>
      </c>
      <c r="B57" s="165">
        <v>429520931.43000001</v>
      </c>
      <c r="C57" s="165">
        <v>123537987.45</v>
      </c>
      <c r="D57" s="165">
        <v>159914975.87</v>
      </c>
      <c r="E57" s="166">
        <v>393143943.00999999</v>
      </c>
    </row>
    <row r="58" spans="1:5">
      <c r="A58" s="164" t="s">
        <v>789</v>
      </c>
      <c r="B58" s="165">
        <v>8602035.6999999993</v>
      </c>
      <c r="C58" s="165">
        <v>18292128.629999999</v>
      </c>
      <c r="D58" s="165">
        <v>14744124.01</v>
      </c>
      <c r="E58" s="166">
        <v>12150040.32</v>
      </c>
    </row>
    <row r="59" spans="1:5">
      <c r="A59" s="164" t="s">
        <v>790</v>
      </c>
      <c r="B59" s="165">
        <v>25500189.059999999</v>
      </c>
      <c r="C59" s="165">
        <v>30709657.640000001</v>
      </c>
      <c r="D59" s="165">
        <v>23002349.07</v>
      </c>
      <c r="E59" s="166">
        <v>33207497.629999999</v>
      </c>
    </row>
    <row r="60" spans="1:5">
      <c r="A60" s="164" t="s">
        <v>791</v>
      </c>
      <c r="B60" s="165">
        <v>85680958.909999996</v>
      </c>
      <c r="C60" s="165">
        <v>107908121.36</v>
      </c>
      <c r="D60" s="165">
        <v>76212258.060000002</v>
      </c>
      <c r="E60" s="166">
        <v>117376822.20999999</v>
      </c>
    </row>
    <row r="61" spans="1:5" ht="20">
      <c r="A61" s="164" t="s">
        <v>792</v>
      </c>
      <c r="B61" s="165">
        <v>29444060.77</v>
      </c>
      <c r="C61" s="165">
        <v>33790582.289999999</v>
      </c>
      <c r="D61" s="165">
        <v>22523668.27</v>
      </c>
      <c r="E61" s="166">
        <v>40710974.789999999</v>
      </c>
    </row>
    <row r="62" spans="1:5" ht="20">
      <c r="A62" s="164" t="s">
        <v>793</v>
      </c>
      <c r="B62" s="165">
        <v>4520584.43</v>
      </c>
      <c r="C62" s="165">
        <v>228989</v>
      </c>
      <c r="D62" s="165">
        <v>21738.22</v>
      </c>
      <c r="E62" s="166">
        <v>4727835.21</v>
      </c>
    </row>
    <row r="63" spans="1:5">
      <c r="A63" s="164" t="s">
        <v>794</v>
      </c>
      <c r="B63" s="165">
        <v>428412376.58999997</v>
      </c>
      <c r="C63" s="165">
        <v>342893417.55000001</v>
      </c>
      <c r="D63" s="165">
        <v>254990277.86000001</v>
      </c>
      <c r="E63" s="166">
        <v>516315516.27999997</v>
      </c>
    </row>
    <row r="64" spans="1:5">
      <c r="A64" s="164" t="s">
        <v>795</v>
      </c>
      <c r="B64" s="165">
        <v>856456520.82000005</v>
      </c>
      <c r="C64" s="165">
        <v>816743711.13999999</v>
      </c>
      <c r="D64" s="165">
        <v>576862203.27999997</v>
      </c>
      <c r="E64" s="166">
        <v>1096338028.6800001</v>
      </c>
    </row>
    <row r="65" spans="1:5">
      <c r="A65" s="164" t="s">
        <v>796</v>
      </c>
      <c r="B65" s="165">
        <v>779878899.5</v>
      </c>
      <c r="C65" s="165">
        <v>150525889.00999999</v>
      </c>
      <c r="D65" s="165">
        <v>184244442.91999999</v>
      </c>
      <c r="E65" s="166">
        <v>746160345.59000003</v>
      </c>
    </row>
    <row r="66" spans="1:5">
      <c r="A66" s="164" t="s">
        <v>797</v>
      </c>
      <c r="B66" s="165">
        <v>921482151.22000003</v>
      </c>
      <c r="C66" s="165">
        <v>778389395.42999995</v>
      </c>
      <c r="D66" s="165">
        <v>682204743.85000002</v>
      </c>
      <c r="E66" s="166">
        <v>1017666802.8</v>
      </c>
    </row>
    <row r="67" spans="1:5">
      <c r="A67" s="164" t="s">
        <v>798</v>
      </c>
      <c r="B67" s="165">
        <v>3050705.64</v>
      </c>
      <c r="C67" s="165">
        <v>3187180.35</v>
      </c>
      <c r="D67" s="165">
        <v>1810689.6</v>
      </c>
      <c r="E67" s="166">
        <v>4427196.3899999997</v>
      </c>
    </row>
    <row r="68" spans="1:5">
      <c r="A68" s="164" t="s">
        <v>799</v>
      </c>
      <c r="B68" s="165">
        <v>152228986.90000001</v>
      </c>
      <c r="C68" s="165">
        <v>138621596.5</v>
      </c>
      <c r="D68" s="165">
        <v>113533195</v>
      </c>
      <c r="E68" s="166">
        <v>177317388.40000001</v>
      </c>
    </row>
    <row r="69" spans="1:5" ht="20">
      <c r="A69" s="164" t="s">
        <v>800</v>
      </c>
      <c r="B69" s="165">
        <v>86912127.010000005</v>
      </c>
      <c r="C69" s="165">
        <v>121059814.25</v>
      </c>
      <c r="D69" s="165">
        <v>122650380.09999999</v>
      </c>
      <c r="E69" s="166">
        <v>85321561.159999996</v>
      </c>
    </row>
    <row r="70" spans="1:5">
      <c r="A70" s="164" t="s">
        <v>801</v>
      </c>
      <c r="B70" s="165">
        <v>3936040.31</v>
      </c>
      <c r="C70" s="165">
        <v>4799408.99</v>
      </c>
      <c r="D70" s="165">
        <v>2846235.89</v>
      </c>
      <c r="E70" s="166">
        <v>5889213.4100000001</v>
      </c>
    </row>
    <row r="71" spans="1:5">
      <c r="A71" s="114" t="s">
        <v>103</v>
      </c>
      <c r="B71" s="108">
        <v>88071853.75</v>
      </c>
      <c r="C71" s="108">
        <v>410216618.24000001</v>
      </c>
      <c r="D71" s="108">
        <v>80141732.099999994</v>
      </c>
      <c r="E71" s="115">
        <v>418146739.88999999</v>
      </c>
    </row>
    <row r="72" spans="1:5" ht="23" customHeight="1">
      <c r="A72" s="164" t="s">
        <v>745</v>
      </c>
      <c r="B72" s="165">
        <v>538014.64</v>
      </c>
      <c r="C72" s="165">
        <v>0.01</v>
      </c>
      <c r="D72" s="165">
        <v>0</v>
      </c>
      <c r="E72" s="166">
        <v>538014.65</v>
      </c>
    </row>
    <row r="73" spans="1:5">
      <c r="A73" s="164" t="s">
        <v>802</v>
      </c>
      <c r="B73" s="165">
        <v>8312903.6399999997</v>
      </c>
      <c r="C73" s="165">
        <v>1022049.14</v>
      </c>
      <c r="D73" s="165">
        <v>1365870.95</v>
      </c>
      <c r="E73" s="166">
        <v>7969081.8300000001</v>
      </c>
    </row>
    <row r="74" spans="1:5">
      <c r="A74" s="164" t="s">
        <v>803</v>
      </c>
      <c r="B74" s="165">
        <v>1476715.86</v>
      </c>
      <c r="C74" s="165">
        <v>317229.93</v>
      </c>
      <c r="D74" s="165">
        <v>271495.78000000003</v>
      </c>
      <c r="E74" s="166">
        <v>1522450.01</v>
      </c>
    </row>
    <row r="75" spans="1:5">
      <c r="A75" s="164" t="s">
        <v>804</v>
      </c>
      <c r="B75" s="165">
        <v>7989548.6699999999</v>
      </c>
      <c r="C75" s="165">
        <v>495589.74</v>
      </c>
      <c r="D75" s="165">
        <v>103097.23</v>
      </c>
      <c r="E75" s="166">
        <v>8382041.1799999997</v>
      </c>
    </row>
    <row r="76" spans="1:5" ht="20">
      <c r="A76" s="164" t="s">
        <v>805</v>
      </c>
      <c r="B76" s="165">
        <v>10297013.640000001</v>
      </c>
      <c r="C76" s="165">
        <v>9313841.1899999995</v>
      </c>
      <c r="D76" s="165">
        <v>6053840.8399999999</v>
      </c>
      <c r="E76" s="166">
        <v>13557013.99</v>
      </c>
    </row>
    <row r="77" spans="1:5" ht="20">
      <c r="A77" s="164" t="s">
        <v>763</v>
      </c>
      <c r="B77" s="165">
        <v>43690632.32</v>
      </c>
      <c r="C77" s="165">
        <v>66362971.43</v>
      </c>
      <c r="D77" s="165">
        <v>58905236.140000001</v>
      </c>
      <c r="E77" s="166">
        <v>51148367.609999999</v>
      </c>
    </row>
    <row r="78" spans="1:5">
      <c r="A78" s="164" t="s">
        <v>806</v>
      </c>
      <c r="B78" s="165">
        <v>6520500.7400000002</v>
      </c>
      <c r="C78" s="165">
        <v>2033278.39</v>
      </c>
      <c r="D78" s="165">
        <v>2206158.56</v>
      </c>
      <c r="E78" s="166">
        <v>6347620.5700000003</v>
      </c>
    </row>
    <row r="79" spans="1:5">
      <c r="A79" s="164" t="s">
        <v>807</v>
      </c>
      <c r="B79" s="165">
        <v>5868764.0999999996</v>
      </c>
      <c r="C79" s="165">
        <v>9632696.1999999993</v>
      </c>
      <c r="D79" s="165">
        <v>9200296.8599999994</v>
      </c>
      <c r="E79" s="166">
        <v>6301163.4400000004</v>
      </c>
    </row>
    <row r="80" spans="1:5">
      <c r="A80" s="164" t="s">
        <v>808</v>
      </c>
      <c r="B80" s="165">
        <v>1380909.81</v>
      </c>
      <c r="C80" s="165">
        <v>1569349.91</v>
      </c>
      <c r="D80" s="165">
        <v>963052.41</v>
      </c>
      <c r="E80" s="166">
        <v>1987207.31</v>
      </c>
    </row>
    <row r="81" spans="1:5">
      <c r="A81" s="164" t="s">
        <v>809</v>
      </c>
      <c r="B81" s="165">
        <v>1736049.41</v>
      </c>
      <c r="C81" s="165">
        <v>1556961.17</v>
      </c>
      <c r="D81" s="165">
        <v>1072661.68</v>
      </c>
      <c r="E81" s="166">
        <v>2220348.9</v>
      </c>
    </row>
    <row r="82" spans="1:5">
      <c r="A82" s="164" t="s">
        <v>810</v>
      </c>
      <c r="B82" s="165">
        <v>249328.52</v>
      </c>
      <c r="C82" s="165">
        <v>38585.129999999997</v>
      </c>
      <c r="D82" s="165">
        <v>21.65</v>
      </c>
      <c r="E82" s="166">
        <v>287892</v>
      </c>
    </row>
    <row r="83" spans="1:5" ht="20">
      <c r="A83" s="164" t="s">
        <v>811</v>
      </c>
      <c r="B83" s="165">
        <v>11472.4</v>
      </c>
      <c r="C83" s="165">
        <v>477469</v>
      </c>
      <c r="D83" s="165">
        <v>0</v>
      </c>
      <c r="E83" s="166">
        <v>488941.4</v>
      </c>
    </row>
    <row r="84" spans="1:5" ht="22" customHeight="1">
      <c r="A84" s="114" t="s">
        <v>127</v>
      </c>
      <c r="B84" s="108">
        <v>111157352042.74001</v>
      </c>
      <c r="C84" s="108">
        <v>289663772383.10999</v>
      </c>
      <c r="D84" s="108">
        <v>284458946866.73999</v>
      </c>
      <c r="E84" s="115">
        <v>116362177559.11</v>
      </c>
    </row>
    <row r="85" spans="1:5" ht="16.5" customHeight="1">
      <c r="A85" s="183" t="s">
        <v>812</v>
      </c>
      <c r="B85" s="107">
        <v>74186559331.410095</v>
      </c>
      <c r="C85" s="107">
        <v>186658717522.57999</v>
      </c>
      <c r="D85" s="107">
        <v>173940199553.31</v>
      </c>
      <c r="E85" s="145">
        <v>86905077300.679993</v>
      </c>
    </row>
    <row r="86" spans="1:5">
      <c r="A86" s="110" t="s">
        <v>813</v>
      </c>
      <c r="B86" s="170">
        <v>5919472702.2200003</v>
      </c>
      <c r="C86" s="170">
        <v>3090439235.5999999</v>
      </c>
      <c r="D86" s="170">
        <v>3072001348.2399998</v>
      </c>
      <c r="E86" s="171">
        <v>5937910589.5799999</v>
      </c>
    </row>
    <row r="87" spans="1:5" ht="20">
      <c r="A87" s="110" t="s">
        <v>814</v>
      </c>
      <c r="B87" s="170">
        <v>21111697256.75</v>
      </c>
      <c r="C87" s="170">
        <v>33037094052.519901</v>
      </c>
      <c r="D87" s="170">
        <v>34522069245.199997</v>
      </c>
      <c r="E87" s="171">
        <v>19626722064.07</v>
      </c>
    </row>
    <row r="88" spans="1:5">
      <c r="A88" s="110" t="s">
        <v>815</v>
      </c>
      <c r="B88" s="170">
        <v>3674413.45</v>
      </c>
      <c r="C88" s="170">
        <v>14410899.16</v>
      </c>
      <c r="D88" s="170">
        <v>12225998.130000001</v>
      </c>
      <c r="E88" s="171">
        <v>5859314.4800000004</v>
      </c>
    </row>
    <row r="89" spans="1:5">
      <c r="A89" s="110" t="s">
        <v>816</v>
      </c>
      <c r="B89" s="170">
        <v>207526829.06999999</v>
      </c>
      <c r="C89" s="170">
        <v>256720678.87</v>
      </c>
      <c r="D89" s="170">
        <v>237987774.00999999</v>
      </c>
      <c r="E89" s="171">
        <v>226259733.93000001</v>
      </c>
    </row>
    <row r="90" spans="1:5">
      <c r="A90" s="110" t="s">
        <v>817</v>
      </c>
      <c r="B90" s="170">
        <v>997221374.79000103</v>
      </c>
      <c r="C90" s="170">
        <v>1867970434.8</v>
      </c>
      <c r="D90" s="170">
        <v>1839200227.78</v>
      </c>
      <c r="E90" s="171">
        <v>1025991581.8099999</v>
      </c>
    </row>
    <row r="91" spans="1:5" ht="20">
      <c r="A91" s="110" t="s">
        <v>818</v>
      </c>
      <c r="B91" s="170">
        <v>6092180817.25002</v>
      </c>
      <c r="C91" s="170">
        <v>8207807894.4300098</v>
      </c>
      <c r="D91" s="170">
        <v>8082926685.71</v>
      </c>
      <c r="E91" s="171">
        <v>6217062025.9699802</v>
      </c>
    </row>
    <row r="92" spans="1:5">
      <c r="A92" s="110" t="s">
        <v>819</v>
      </c>
      <c r="B92" s="170">
        <v>37443644.109999999</v>
      </c>
      <c r="C92" s="170">
        <v>96366896.129999995</v>
      </c>
      <c r="D92" s="170">
        <v>98881130.959999993</v>
      </c>
      <c r="E92" s="171">
        <v>34929409.280000001</v>
      </c>
    </row>
    <row r="93" spans="1:5" ht="20">
      <c r="A93" s="110" t="s">
        <v>820</v>
      </c>
      <c r="B93" s="170">
        <v>811857604.36000001</v>
      </c>
      <c r="C93" s="170">
        <v>148316190.81999999</v>
      </c>
      <c r="D93" s="170">
        <v>314000171.18000001</v>
      </c>
      <c r="E93" s="171">
        <v>646173624</v>
      </c>
    </row>
    <row r="94" spans="1:5">
      <c r="A94" s="110" t="s">
        <v>821</v>
      </c>
      <c r="B94" s="170">
        <v>2523278433</v>
      </c>
      <c r="C94" s="170">
        <v>1152574954.8299999</v>
      </c>
      <c r="D94" s="170">
        <v>1094112292.54</v>
      </c>
      <c r="E94" s="171">
        <v>2581741095.29</v>
      </c>
    </row>
    <row r="95" spans="1:5">
      <c r="A95" s="110" t="s">
        <v>822</v>
      </c>
      <c r="B95" s="170">
        <v>4924618.13</v>
      </c>
      <c r="C95" s="170">
        <v>5635435.3300000001</v>
      </c>
      <c r="D95" s="170">
        <v>5427768.4699999997</v>
      </c>
      <c r="E95" s="171">
        <v>5132284.99</v>
      </c>
    </row>
    <row r="96" spans="1:5">
      <c r="A96" s="110" t="s">
        <v>823</v>
      </c>
      <c r="B96" s="170">
        <v>184861801.94999999</v>
      </c>
      <c r="C96" s="170">
        <v>1835271664.5899999</v>
      </c>
      <c r="D96" s="170">
        <v>1893599395.04</v>
      </c>
      <c r="E96" s="171">
        <v>126534071.5</v>
      </c>
    </row>
    <row r="97" spans="1:5">
      <c r="A97" s="110" t="s">
        <v>824</v>
      </c>
      <c r="B97" s="170">
        <v>2650662203.4699998</v>
      </c>
      <c r="C97" s="170">
        <v>2623988229.4499998</v>
      </c>
      <c r="D97" s="170">
        <v>2215912121.3299999</v>
      </c>
      <c r="E97" s="171">
        <v>3058738311.5900002</v>
      </c>
    </row>
    <row r="98" spans="1:5">
      <c r="A98" s="110" t="s">
        <v>825</v>
      </c>
      <c r="B98" s="170">
        <v>1150463743.24</v>
      </c>
      <c r="C98" s="170">
        <v>1212364707.77</v>
      </c>
      <c r="D98" s="170">
        <v>1312117635.5599999</v>
      </c>
      <c r="E98" s="171">
        <v>1050710815.45</v>
      </c>
    </row>
    <row r="99" spans="1:5">
      <c r="A99" s="110" t="s">
        <v>826</v>
      </c>
      <c r="B99" s="170">
        <v>247247023.24000001</v>
      </c>
      <c r="C99" s="170">
        <v>647618019.62</v>
      </c>
      <c r="D99" s="170">
        <v>690740879.69000006</v>
      </c>
      <c r="E99" s="171">
        <v>204124163.16999999</v>
      </c>
    </row>
    <row r="100" spans="1:5">
      <c r="A100" s="110" t="s">
        <v>827</v>
      </c>
      <c r="B100" s="170">
        <v>789208669.39999998</v>
      </c>
      <c r="C100" s="170">
        <v>1463951292.72</v>
      </c>
      <c r="D100" s="170">
        <v>1407679591.7</v>
      </c>
      <c r="E100" s="171">
        <v>845480370.41999996</v>
      </c>
    </row>
    <row r="101" spans="1:5">
      <c r="A101" s="110" t="s">
        <v>828</v>
      </c>
      <c r="B101" s="170">
        <v>873440326.62</v>
      </c>
      <c r="C101" s="170">
        <v>1497475831.5799999</v>
      </c>
      <c r="D101" s="170">
        <v>1294326711.8099999</v>
      </c>
      <c r="E101" s="171">
        <v>1076589446.3900001</v>
      </c>
    </row>
    <row r="102" spans="1:5">
      <c r="A102" s="110" t="s">
        <v>829</v>
      </c>
      <c r="B102" s="170">
        <v>130543084.8</v>
      </c>
      <c r="C102" s="170">
        <v>400724046.85000002</v>
      </c>
      <c r="D102" s="170">
        <v>354770350.41000003</v>
      </c>
      <c r="E102" s="171">
        <v>176496781.24000001</v>
      </c>
    </row>
    <row r="103" spans="1:5">
      <c r="A103" s="110" t="s">
        <v>830</v>
      </c>
      <c r="B103" s="170">
        <v>74749900.420000002</v>
      </c>
      <c r="C103" s="170">
        <v>457682952.19</v>
      </c>
      <c r="D103" s="170">
        <v>457449508.31</v>
      </c>
      <c r="E103" s="171">
        <v>74983344.299999997</v>
      </c>
    </row>
    <row r="104" spans="1:5">
      <c r="A104" s="110" t="s">
        <v>831</v>
      </c>
      <c r="B104" s="170">
        <v>565461383.04999995</v>
      </c>
      <c r="C104" s="170">
        <v>3439513211.0999999</v>
      </c>
      <c r="D104" s="170">
        <v>3062880106.8099999</v>
      </c>
      <c r="E104" s="171">
        <v>942094487.34000003</v>
      </c>
    </row>
    <row r="105" spans="1:5">
      <c r="A105" s="110" t="s">
        <v>832</v>
      </c>
      <c r="B105" s="170">
        <v>371944900.41000003</v>
      </c>
      <c r="C105" s="170">
        <v>638234046.07000005</v>
      </c>
      <c r="D105" s="170">
        <v>535727819.07999998</v>
      </c>
      <c r="E105" s="171">
        <v>474451127.39999998</v>
      </c>
    </row>
    <row r="106" spans="1:5">
      <c r="A106" s="110" t="s">
        <v>833</v>
      </c>
      <c r="B106" s="170">
        <v>16641040.65</v>
      </c>
      <c r="C106" s="170">
        <v>209078653.34</v>
      </c>
      <c r="D106" s="170">
        <v>200185048.56</v>
      </c>
      <c r="E106" s="171">
        <v>25534645.43</v>
      </c>
    </row>
    <row r="107" spans="1:5">
      <c r="A107" s="110" t="s">
        <v>834</v>
      </c>
      <c r="B107" s="170">
        <v>243781102.34</v>
      </c>
      <c r="C107" s="170">
        <v>2649055125.1199999</v>
      </c>
      <c r="D107" s="170">
        <v>2563896205.6700001</v>
      </c>
      <c r="E107" s="171">
        <v>328940021.79000002</v>
      </c>
    </row>
    <row r="108" spans="1:5">
      <c r="A108" s="110" t="s">
        <v>835</v>
      </c>
      <c r="B108" s="170">
        <v>1195429209.25</v>
      </c>
      <c r="C108" s="170">
        <v>2155210913.9200001</v>
      </c>
      <c r="D108" s="170">
        <v>1717216826.77</v>
      </c>
      <c r="E108" s="171">
        <v>1633423296.4000001</v>
      </c>
    </row>
    <row r="109" spans="1:5">
      <c r="A109" s="110" t="s">
        <v>836</v>
      </c>
      <c r="B109" s="170">
        <v>116937950.67</v>
      </c>
      <c r="C109" s="170">
        <v>552282622.29999995</v>
      </c>
      <c r="D109" s="170">
        <v>438397694.64999998</v>
      </c>
      <c r="E109" s="171">
        <v>230822878.31999999</v>
      </c>
    </row>
    <row r="110" spans="1:5">
      <c r="A110" s="110" t="s">
        <v>837</v>
      </c>
      <c r="B110" s="170">
        <v>273393895.94</v>
      </c>
      <c r="C110" s="170">
        <v>1165244000.23</v>
      </c>
      <c r="D110" s="170">
        <v>999687608.13999999</v>
      </c>
      <c r="E110" s="171">
        <v>438950288.02999997</v>
      </c>
    </row>
    <row r="111" spans="1:5">
      <c r="A111" s="110" t="s">
        <v>838</v>
      </c>
      <c r="B111" s="170">
        <v>591249740.95000005</v>
      </c>
      <c r="C111" s="170">
        <v>813916653.88999999</v>
      </c>
      <c r="D111" s="170">
        <v>940367801.25</v>
      </c>
      <c r="E111" s="171">
        <v>464798593.58999997</v>
      </c>
    </row>
    <row r="112" spans="1:5">
      <c r="A112" s="110" t="s">
        <v>839</v>
      </c>
      <c r="B112" s="170">
        <v>1963513437.8900001</v>
      </c>
      <c r="C112" s="170">
        <v>3963700645.0799999</v>
      </c>
      <c r="D112" s="170">
        <v>4182952658.7199998</v>
      </c>
      <c r="E112" s="171">
        <v>1744261424.25</v>
      </c>
    </row>
    <row r="113" spans="1:5">
      <c r="A113" s="110" t="s">
        <v>840</v>
      </c>
      <c r="B113" s="170">
        <v>2762330416.04</v>
      </c>
      <c r="C113" s="170">
        <v>3412355353.1900001</v>
      </c>
      <c r="D113" s="170">
        <v>2814478202.9400001</v>
      </c>
      <c r="E113" s="171">
        <v>3360207566.29</v>
      </c>
    </row>
    <row r="114" spans="1:5">
      <c r="A114" s="110" t="s">
        <v>841</v>
      </c>
      <c r="B114" s="170">
        <v>233869812.28</v>
      </c>
      <c r="C114" s="170">
        <v>366207613.26999998</v>
      </c>
      <c r="D114" s="170">
        <v>192282826.71000001</v>
      </c>
      <c r="E114" s="171">
        <v>407794598.83999997</v>
      </c>
    </row>
    <row r="115" spans="1:5">
      <c r="A115" s="110" t="s">
        <v>842</v>
      </c>
      <c r="B115" s="170">
        <v>3753812756.7800002</v>
      </c>
      <c r="C115" s="170">
        <v>4840843185.8199997</v>
      </c>
      <c r="D115" s="170">
        <v>2999558651.0799999</v>
      </c>
      <c r="E115" s="171">
        <v>5595097291.5200005</v>
      </c>
    </row>
    <row r="116" spans="1:5">
      <c r="A116" s="110" t="s">
        <v>843</v>
      </c>
      <c r="B116" s="170">
        <v>1489850147.5</v>
      </c>
      <c r="C116" s="170">
        <v>10488589044.68</v>
      </c>
      <c r="D116" s="170">
        <v>10061758968.200001</v>
      </c>
      <c r="E116" s="171">
        <v>1916680223.98</v>
      </c>
    </row>
    <row r="117" spans="1:5">
      <c r="A117" s="110" t="s">
        <v>844</v>
      </c>
      <c r="B117" s="170">
        <v>1450282491.3800001</v>
      </c>
      <c r="C117" s="170">
        <v>5686861559.4200001</v>
      </c>
      <c r="D117" s="170">
        <v>4387244685.1800003</v>
      </c>
      <c r="E117" s="171">
        <v>2749899365.6199999</v>
      </c>
    </row>
    <row r="118" spans="1:5">
      <c r="A118" s="110" t="s">
        <v>845</v>
      </c>
      <c r="B118" s="170">
        <v>15347606600.01</v>
      </c>
      <c r="C118" s="170">
        <v>88261211477.889999</v>
      </c>
      <c r="D118" s="170">
        <v>79938135613.479996</v>
      </c>
      <c r="E118" s="171">
        <v>23670682464.419998</v>
      </c>
    </row>
    <row r="119" spans="1:5" ht="19" customHeight="1">
      <c r="A119" s="182" t="s">
        <v>846</v>
      </c>
      <c r="B119" s="121">
        <v>19625000543.009998</v>
      </c>
      <c r="C119" s="121">
        <v>96039512905.589996</v>
      </c>
      <c r="D119" s="121">
        <v>99830654694.619995</v>
      </c>
      <c r="E119" s="122">
        <v>15833858753.98</v>
      </c>
    </row>
    <row r="120" spans="1:5">
      <c r="A120" s="110" t="s">
        <v>847</v>
      </c>
      <c r="B120" s="170">
        <v>282.79000000000002</v>
      </c>
      <c r="C120" s="170">
        <v>0</v>
      </c>
      <c r="D120" s="170">
        <v>0</v>
      </c>
      <c r="E120" s="171">
        <v>282.79000000000002</v>
      </c>
    </row>
    <row r="121" spans="1:5">
      <c r="A121" s="110" t="s">
        <v>848</v>
      </c>
      <c r="B121" s="170">
        <v>121856539.45</v>
      </c>
      <c r="C121" s="170">
        <v>15389224.470000001</v>
      </c>
      <c r="D121" s="170">
        <v>9059960.6500000004</v>
      </c>
      <c r="E121" s="171">
        <v>128185803.27</v>
      </c>
    </row>
    <row r="122" spans="1:5">
      <c r="A122" s="110" t="s">
        <v>849</v>
      </c>
      <c r="B122" s="170">
        <v>22404633.539999999</v>
      </c>
      <c r="C122" s="170">
        <v>5229087.29</v>
      </c>
      <c r="D122" s="170">
        <v>7716944.21</v>
      </c>
      <c r="E122" s="171">
        <v>19916776.620000001</v>
      </c>
    </row>
    <row r="123" spans="1:5">
      <c r="A123" s="110" t="s">
        <v>850</v>
      </c>
      <c r="B123" s="170">
        <v>11013815.09</v>
      </c>
      <c r="C123" s="170">
        <v>98431605.629999995</v>
      </c>
      <c r="D123" s="170">
        <v>105931543.36</v>
      </c>
      <c r="E123" s="171">
        <v>3513877.36</v>
      </c>
    </row>
    <row r="124" spans="1:5">
      <c r="A124" s="110" t="s">
        <v>822</v>
      </c>
      <c r="B124" s="170">
        <v>18998009065.189999</v>
      </c>
      <c r="C124" s="170">
        <v>95673305718.179993</v>
      </c>
      <c r="D124" s="170">
        <v>99419777840.880005</v>
      </c>
      <c r="E124" s="171">
        <v>15251536942.49</v>
      </c>
    </row>
    <row r="125" spans="1:5">
      <c r="A125" s="110" t="s">
        <v>851</v>
      </c>
      <c r="B125" s="170">
        <v>471716206.94999999</v>
      </c>
      <c r="C125" s="170">
        <v>247157270.02000001</v>
      </c>
      <c r="D125" s="170">
        <v>288168405.51999998</v>
      </c>
      <c r="E125" s="171">
        <v>430705071.44999999</v>
      </c>
    </row>
    <row r="126" spans="1:5" ht="19" customHeight="1">
      <c r="A126" s="182" t="s">
        <v>852</v>
      </c>
      <c r="B126" s="121">
        <v>12239491280.639999</v>
      </c>
      <c r="C126" s="121">
        <v>5030144646.2200003</v>
      </c>
      <c r="D126" s="121">
        <v>9053909033.6399994</v>
      </c>
      <c r="E126" s="122">
        <v>8215726893.2200003</v>
      </c>
    </row>
    <row r="127" spans="1:5">
      <c r="A127" s="110" t="s">
        <v>853</v>
      </c>
      <c r="B127" s="170">
        <v>101987310.3</v>
      </c>
      <c r="C127" s="170">
        <v>105182764.25</v>
      </c>
      <c r="D127" s="170">
        <v>121478274.89</v>
      </c>
      <c r="E127" s="171">
        <v>85691799.659999996</v>
      </c>
    </row>
    <row r="128" spans="1:5">
      <c r="A128" s="110" t="s">
        <v>854</v>
      </c>
      <c r="B128" s="170">
        <v>11364567190.92</v>
      </c>
      <c r="C128" s="170">
        <v>4347805877.1999998</v>
      </c>
      <c r="D128" s="170">
        <v>8298007386.6899996</v>
      </c>
      <c r="E128" s="171">
        <v>7414365681.4300003</v>
      </c>
    </row>
    <row r="129" spans="1:5">
      <c r="A129" s="110" t="s">
        <v>855</v>
      </c>
      <c r="B129" s="170">
        <v>5253026.05</v>
      </c>
      <c r="C129" s="170">
        <v>1005001.74</v>
      </c>
      <c r="D129" s="170">
        <v>1052100.1299999999</v>
      </c>
      <c r="E129" s="171">
        <v>5205927.66</v>
      </c>
    </row>
    <row r="130" spans="1:5">
      <c r="A130" s="110" t="s">
        <v>856</v>
      </c>
      <c r="B130" s="170">
        <v>767645450.88999999</v>
      </c>
      <c r="C130" s="170">
        <v>576151003.02999997</v>
      </c>
      <c r="D130" s="170">
        <v>633371271.92999995</v>
      </c>
      <c r="E130" s="171">
        <v>710425181.99000001</v>
      </c>
    </row>
    <row r="131" spans="1:5">
      <c r="A131" s="110" t="s">
        <v>817</v>
      </c>
      <c r="B131" s="170">
        <v>38302.480000000003</v>
      </c>
      <c r="C131" s="170">
        <v>0</v>
      </c>
      <c r="D131" s="170">
        <v>0</v>
      </c>
      <c r="E131" s="171">
        <v>38302.480000000003</v>
      </c>
    </row>
    <row r="132" spans="1:5" ht="19.5" customHeight="1">
      <c r="A132" s="182" t="s">
        <v>857</v>
      </c>
      <c r="B132" s="121">
        <v>5106300887.6800003</v>
      </c>
      <c r="C132" s="121">
        <v>1935397308.72</v>
      </c>
      <c r="D132" s="121">
        <v>1634183585.1700001</v>
      </c>
      <c r="E132" s="122">
        <v>5407514611.2299995</v>
      </c>
    </row>
    <row r="133" spans="1:5">
      <c r="A133" s="110" t="s">
        <v>858</v>
      </c>
      <c r="B133" s="170">
        <v>2544795851</v>
      </c>
      <c r="C133" s="170">
        <v>649967465.48000002</v>
      </c>
      <c r="D133" s="170">
        <v>548825342.40999997</v>
      </c>
      <c r="E133" s="171">
        <v>2645937974.0700002</v>
      </c>
    </row>
    <row r="134" spans="1:5">
      <c r="A134" s="110" t="s">
        <v>859</v>
      </c>
      <c r="B134" s="170">
        <v>309578677.85000002</v>
      </c>
      <c r="C134" s="170">
        <v>114530729.86</v>
      </c>
      <c r="D134" s="170">
        <v>64494929.43</v>
      </c>
      <c r="E134" s="171">
        <v>359614478.27999997</v>
      </c>
    </row>
    <row r="135" spans="1:5">
      <c r="A135" s="110" t="s">
        <v>860</v>
      </c>
      <c r="B135" s="170">
        <v>4632714.71</v>
      </c>
      <c r="C135" s="170">
        <v>4735365.74</v>
      </c>
      <c r="D135" s="170">
        <v>4674159.8099999996</v>
      </c>
      <c r="E135" s="171">
        <v>4693920.6399999997</v>
      </c>
    </row>
    <row r="136" spans="1:5">
      <c r="A136" s="110" t="s">
        <v>861</v>
      </c>
      <c r="B136" s="170">
        <v>8500884.1799999997</v>
      </c>
      <c r="C136" s="170">
        <v>6844486.3600000003</v>
      </c>
      <c r="D136" s="170">
        <v>8962787.2200000007</v>
      </c>
      <c r="E136" s="171">
        <v>6382583.3200000003</v>
      </c>
    </row>
    <row r="137" spans="1:5">
      <c r="A137" s="110" t="s">
        <v>862</v>
      </c>
      <c r="B137" s="170">
        <v>85190871.810000002</v>
      </c>
      <c r="C137" s="170">
        <v>77077012.170000002</v>
      </c>
      <c r="D137" s="170">
        <v>69447772.549999997</v>
      </c>
      <c r="E137" s="171">
        <v>92820111.430000007</v>
      </c>
    </row>
    <row r="138" spans="1:5">
      <c r="A138" s="167" t="s">
        <v>863</v>
      </c>
      <c r="B138" s="168">
        <v>1927196040.23</v>
      </c>
      <c r="C138" s="168">
        <v>881261325.34000003</v>
      </c>
      <c r="D138" s="168">
        <v>769782278.48000002</v>
      </c>
      <c r="E138" s="169">
        <v>2038675087.0899999</v>
      </c>
    </row>
    <row r="139" spans="1:5">
      <c r="A139" s="110" t="s">
        <v>864</v>
      </c>
      <c r="B139" s="170">
        <v>160655649.02000001</v>
      </c>
      <c r="C139" s="170">
        <v>122614572.3</v>
      </c>
      <c r="D139" s="170">
        <v>115344369.48999999</v>
      </c>
      <c r="E139" s="171">
        <v>167925851.83000001</v>
      </c>
    </row>
    <row r="140" spans="1:5">
      <c r="A140" s="167" t="s">
        <v>865</v>
      </c>
      <c r="B140" s="168">
        <v>168955.46</v>
      </c>
      <c r="C140" s="168">
        <v>639811.29</v>
      </c>
      <c r="D140" s="168">
        <v>569515.74</v>
      </c>
      <c r="E140" s="169">
        <v>239251.01</v>
      </c>
    </row>
    <row r="141" spans="1:5">
      <c r="A141" s="167" t="s">
        <v>866</v>
      </c>
      <c r="B141" s="168">
        <v>54467990.039999999</v>
      </c>
      <c r="C141" s="168">
        <v>68286118.469999999</v>
      </c>
      <c r="D141" s="168">
        <v>45012277.920000002</v>
      </c>
      <c r="E141" s="169">
        <v>77741830.590000004</v>
      </c>
    </row>
    <row r="142" spans="1:5">
      <c r="A142" s="189" t="s">
        <v>867</v>
      </c>
      <c r="B142" s="172">
        <v>11113253.380000001</v>
      </c>
      <c r="C142" s="172">
        <v>9440421.7100000009</v>
      </c>
      <c r="D142" s="172">
        <v>7070152.1200000001</v>
      </c>
      <c r="E142" s="190">
        <v>13483522.970000001</v>
      </c>
    </row>
  </sheetData>
  <pageMargins left="0.7" right="0.7" top="0.75" bottom="0.75" header="0.3" footer="0.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4"/>
  <sheetViews>
    <sheetView showGridLines="0" zoomScale="110" zoomScaleNormal="110" workbookViewId="0">
      <selection activeCell="F8" sqref="F8"/>
    </sheetView>
  </sheetViews>
  <sheetFormatPr defaultColWidth="20.26953125" defaultRowHeight="34.5" customHeight="1"/>
  <cols>
    <col min="1" max="1" width="31" style="6" customWidth="1"/>
    <col min="2" max="2" width="20.453125" style="6" customWidth="1"/>
    <col min="3" max="3" width="20" style="6" customWidth="1"/>
    <col min="4" max="4" width="19.1796875" style="6" customWidth="1"/>
    <col min="5" max="5" width="20.1796875" style="6" customWidth="1"/>
    <col min="6" max="16384" width="20.26953125" style="6"/>
  </cols>
  <sheetData>
    <row r="1" spans="1:5" ht="12">
      <c r="A1" s="91" t="s">
        <v>231</v>
      </c>
      <c r="B1" s="103"/>
      <c r="C1" s="103"/>
      <c r="D1" s="103"/>
      <c r="E1" s="103"/>
    </row>
    <row r="2" spans="1:5" ht="10">
      <c r="A2" s="103"/>
      <c r="B2" s="103"/>
      <c r="C2" s="103"/>
      <c r="D2" s="103"/>
      <c r="E2" s="103"/>
    </row>
    <row r="3" spans="1:5" ht="17.25" customHeight="1">
      <c r="A3" s="103"/>
      <c r="B3" s="95" t="s">
        <v>923</v>
      </c>
      <c r="C3" s="103"/>
      <c r="D3" s="103"/>
      <c r="E3" s="103"/>
    </row>
    <row r="4" spans="1:5" ht="18" customHeight="1">
      <c r="A4" s="104"/>
      <c r="B4" s="103"/>
      <c r="C4" s="103"/>
      <c r="D4" s="103"/>
      <c r="E4" s="103"/>
    </row>
    <row r="5" spans="1:5" ht="15" customHeight="1">
      <c r="A5" s="227" t="s">
        <v>70</v>
      </c>
      <c r="B5" s="207" t="s">
        <v>71</v>
      </c>
      <c r="C5" s="226" t="s">
        <v>72</v>
      </c>
      <c r="D5" s="226"/>
      <c r="E5" s="23" t="s">
        <v>71</v>
      </c>
    </row>
    <row r="6" spans="1:5" ht="21">
      <c r="A6" s="228"/>
      <c r="B6" s="24" t="s">
        <v>876</v>
      </c>
      <c r="C6" s="25" t="s">
        <v>79</v>
      </c>
      <c r="D6" s="25" t="s">
        <v>80</v>
      </c>
      <c r="E6" s="26" t="s">
        <v>925</v>
      </c>
    </row>
    <row r="7" spans="1:5" ht="16.5" customHeight="1">
      <c r="A7" s="9" t="s">
        <v>73</v>
      </c>
      <c r="B7" s="7">
        <v>1628952.4999999981</v>
      </c>
      <c r="C7" s="7">
        <v>6740322.0099999998</v>
      </c>
      <c r="D7" s="7">
        <v>7514298.8700000001</v>
      </c>
      <c r="E7" s="8">
        <f>B7+C7-D7</f>
        <v>854975.6399999978</v>
      </c>
    </row>
    <row r="8" spans="1:5" ht="16.5" customHeight="1">
      <c r="A8" s="9" t="s">
        <v>74</v>
      </c>
      <c r="B8" s="7">
        <v>5063258.379999999</v>
      </c>
      <c r="C8" s="7">
        <v>5815289.4900000002</v>
      </c>
      <c r="D8" s="7">
        <v>9545883.5</v>
      </c>
      <c r="E8" s="8">
        <f t="shared" ref="E8:E13" si="0">B8+C8-D8</f>
        <v>1332664.3699999992</v>
      </c>
    </row>
    <row r="9" spans="1:5" ht="16.5" customHeight="1">
      <c r="A9" s="9" t="s">
        <v>75</v>
      </c>
      <c r="B9" s="7">
        <v>16031130.539999992</v>
      </c>
      <c r="C9" s="7">
        <v>164999880.02000001</v>
      </c>
      <c r="D9" s="7">
        <v>166604806.59</v>
      </c>
      <c r="E9" s="8">
        <f t="shared" si="0"/>
        <v>14426203.969999999</v>
      </c>
    </row>
    <row r="10" spans="1:5" ht="16.5" customHeight="1">
      <c r="A10" s="9" t="s">
        <v>76</v>
      </c>
      <c r="B10" s="7">
        <v>98470958.329999924</v>
      </c>
      <c r="C10" s="7">
        <v>198970519.81999999</v>
      </c>
      <c r="D10" s="7">
        <v>251740887.09</v>
      </c>
      <c r="E10" s="8">
        <f t="shared" si="0"/>
        <v>45700591.059999913</v>
      </c>
    </row>
    <row r="11" spans="1:5" ht="16.5" customHeight="1">
      <c r="A11" s="9" t="s">
        <v>77</v>
      </c>
      <c r="B11" s="7">
        <v>4570728290.6599998</v>
      </c>
      <c r="C11" s="7">
        <v>3801943721.7600002</v>
      </c>
      <c r="D11" s="7">
        <v>5747662754.5500002</v>
      </c>
      <c r="E11" s="8">
        <f t="shared" si="0"/>
        <v>2625009257.8699999</v>
      </c>
    </row>
    <row r="12" spans="1:5" ht="16.5" hidden="1" customHeight="1">
      <c r="A12" s="9"/>
      <c r="B12" s="7">
        <v>0</v>
      </c>
      <c r="C12" s="7"/>
      <c r="D12" s="7"/>
      <c r="E12" s="8">
        <f t="shared" si="0"/>
        <v>0</v>
      </c>
    </row>
    <row r="13" spans="1:5" ht="16.5" customHeight="1">
      <c r="A13" s="9" t="s">
        <v>63</v>
      </c>
      <c r="B13" s="7">
        <v>3135599.17</v>
      </c>
      <c r="C13" s="7">
        <v>6329033.21</v>
      </c>
      <c r="D13" s="7">
        <v>7539434.5599999996</v>
      </c>
      <c r="E13" s="8">
        <f t="shared" si="0"/>
        <v>1925197.8199999994</v>
      </c>
    </row>
    <row r="14" spans="1:5" ht="25.5" customHeight="1">
      <c r="A14" s="3" t="s">
        <v>62</v>
      </c>
      <c r="B14" s="152">
        <v>4695058189.579999</v>
      </c>
      <c r="C14" s="152">
        <f>SUM(C7:C13)</f>
        <v>4184798766.3100004</v>
      </c>
      <c r="D14" s="152">
        <f t="shared" ref="D14" si="1">SUM(D7:D13)</f>
        <v>6190608065.1600008</v>
      </c>
      <c r="E14" s="175">
        <f>B14+C14-D14</f>
        <v>2689248890.7299986</v>
      </c>
    </row>
  </sheetData>
  <mergeCells count="2">
    <mergeCell ref="C5:D5"/>
    <mergeCell ref="A5:A6"/>
  </mergeCells>
  <pageMargins left="0.7" right="0.7" top="0.75" bottom="0.75" header="0.3" footer="0.3"/>
  <pageSetup paperSize="9" orientation="portrait" verticalDpi="59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7"/>
  <sheetViews>
    <sheetView showGridLines="0" topLeftCell="A16" zoomScale="110" zoomScaleNormal="110" workbookViewId="0">
      <selection activeCell="G24" sqref="G24"/>
    </sheetView>
  </sheetViews>
  <sheetFormatPr defaultColWidth="9.1796875" defaultRowHeight="10.5"/>
  <cols>
    <col min="1" max="1" width="42.54296875" style="4" bestFit="1" customWidth="1"/>
    <col min="2" max="2" width="16" style="4" bestFit="1" customWidth="1"/>
    <col min="3" max="3" width="16.54296875" style="4" bestFit="1" customWidth="1"/>
    <col min="4" max="4" width="18" style="4" customWidth="1"/>
    <col min="5" max="5" width="9.1796875" style="4"/>
    <col min="6" max="6" width="11.26953125" style="4" bestFit="1" customWidth="1"/>
    <col min="7" max="16384" width="9.1796875" style="4"/>
  </cols>
  <sheetData>
    <row r="1" spans="1:6" ht="12">
      <c r="A1" s="105" t="s">
        <v>232</v>
      </c>
      <c r="B1" s="106"/>
      <c r="C1" s="106"/>
      <c r="D1" s="106"/>
    </row>
    <row r="2" spans="1:6">
      <c r="A2" s="106"/>
      <c r="B2" s="106"/>
      <c r="C2" s="106"/>
      <c r="D2" s="106"/>
    </row>
    <row r="3" spans="1:6" ht="12">
      <c r="A3" s="91"/>
      <c r="B3" s="95" t="s">
        <v>923</v>
      </c>
      <c r="C3" s="106"/>
      <c r="D3" s="106"/>
    </row>
    <row r="4" spans="1:6" ht="15" customHeight="1">
      <c r="A4" s="104"/>
      <c r="B4" s="106"/>
      <c r="C4" s="106"/>
      <c r="D4" s="106"/>
    </row>
    <row r="5" spans="1:6" s="11" customFormat="1" ht="31.5">
      <c r="A5" s="27" t="s">
        <v>64</v>
      </c>
      <c r="B5" s="28" t="s">
        <v>78</v>
      </c>
      <c r="C5" s="28" t="s">
        <v>926</v>
      </c>
      <c r="D5" s="29" t="s">
        <v>81</v>
      </c>
    </row>
    <row r="6" spans="1:6" ht="15" customHeight="1">
      <c r="A6" s="12" t="s">
        <v>65</v>
      </c>
      <c r="B6" s="13">
        <v>3828275.2000000002</v>
      </c>
      <c r="C6" s="13">
        <v>127800</v>
      </c>
      <c r="D6" s="14">
        <f>B6+C6</f>
        <v>3956075.2</v>
      </c>
    </row>
    <row r="7" spans="1:6" ht="15" customHeight="1">
      <c r="A7" s="12" t="s">
        <v>66</v>
      </c>
      <c r="B7" s="13">
        <v>14465540</v>
      </c>
      <c r="C7" s="13">
        <v>550000</v>
      </c>
      <c r="D7" s="14">
        <f t="shared" ref="D7:D15" si="0">B7+C7</f>
        <v>15015540</v>
      </c>
    </row>
    <row r="8" spans="1:6" ht="15" customHeight="1">
      <c r="A8" s="21">
        <v>2</v>
      </c>
      <c r="B8" s="13">
        <v>1735361454</v>
      </c>
      <c r="C8" s="13">
        <v>41124192</v>
      </c>
      <c r="D8" s="14">
        <f t="shared" si="0"/>
        <v>1776485646</v>
      </c>
    </row>
    <row r="9" spans="1:6" ht="15" customHeight="1">
      <c r="A9" s="21">
        <v>1</v>
      </c>
      <c r="B9" s="13">
        <v>1656385840</v>
      </c>
      <c r="C9" s="13">
        <v>11662500</v>
      </c>
      <c r="D9" s="14">
        <f t="shared" si="0"/>
        <v>1668048340</v>
      </c>
      <c r="F9" s="193"/>
    </row>
    <row r="10" spans="1:6" ht="15" customHeight="1">
      <c r="A10" s="21">
        <v>0.5</v>
      </c>
      <c r="B10" s="13">
        <v>630707253.5</v>
      </c>
      <c r="C10" s="13">
        <v>6694926</v>
      </c>
      <c r="D10" s="14">
        <f t="shared" si="0"/>
        <v>637402179.5</v>
      </c>
    </row>
    <row r="11" spans="1:6" ht="15" customHeight="1">
      <c r="A11" s="21">
        <v>0.2</v>
      </c>
      <c r="B11" s="13">
        <v>356036363.40000004</v>
      </c>
      <c r="C11" s="13">
        <v>6535200</v>
      </c>
      <c r="D11" s="14">
        <f t="shared" si="0"/>
        <v>362571563.40000004</v>
      </c>
    </row>
    <row r="12" spans="1:6" ht="15" customHeight="1">
      <c r="A12" s="21">
        <v>0.1</v>
      </c>
      <c r="B12" s="13">
        <v>230136532</v>
      </c>
      <c r="C12" s="13">
        <v>3795001.3</v>
      </c>
      <c r="D12" s="14">
        <f t="shared" si="0"/>
        <v>233931533.30000001</v>
      </c>
    </row>
    <row r="13" spans="1:6" ht="15" customHeight="1">
      <c r="A13" s="21">
        <v>0.05</v>
      </c>
      <c r="B13" s="13">
        <v>123508850.5</v>
      </c>
      <c r="C13" s="13">
        <v>3306000</v>
      </c>
      <c r="D13" s="14">
        <f t="shared" si="0"/>
        <v>126814850.5</v>
      </c>
    </row>
    <row r="14" spans="1:6" ht="15" customHeight="1">
      <c r="A14" s="21">
        <v>0.02</v>
      </c>
      <c r="B14" s="13">
        <v>59998074.460000001</v>
      </c>
      <c r="C14" s="13">
        <v>80.599999999999994</v>
      </c>
      <c r="D14" s="14">
        <f t="shared" si="0"/>
        <v>59998155.060000002</v>
      </c>
    </row>
    <row r="15" spans="1:6" ht="15" customHeight="1">
      <c r="A15" s="21">
        <v>0.01</v>
      </c>
      <c r="B15" s="13">
        <v>38836577.570000008</v>
      </c>
      <c r="C15" s="13">
        <v>0.12</v>
      </c>
      <c r="D15" s="14">
        <f t="shared" si="0"/>
        <v>38836577.690000005</v>
      </c>
    </row>
    <row r="16" spans="1:6" ht="25.5" customHeight="1">
      <c r="A16" s="16" t="s">
        <v>62</v>
      </c>
      <c r="B16" s="17">
        <v>4849264760.6299992</v>
      </c>
      <c r="C16" s="17">
        <f>SUM(C6:C15)</f>
        <v>73795700.019999996</v>
      </c>
      <c r="D16" s="18">
        <f>SUM(D6:D15)</f>
        <v>4923060460.6499996</v>
      </c>
    </row>
    <row r="18" spans="1:4">
      <c r="A18" s="15" t="s">
        <v>69</v>
      </c>
    </row>
    <row r="20" spans="1:4" ht="39.75" customHeight="1">
      <c r="A20" s="208" t="s">
        <v>67</v>
      </c>
      <c r="B20" s="28" t="s">
        <v>78</v>
      </c>
      <c r="C20" s="28" t="s">
        <v>927</v>
      </c>
      <c r="D20" s="29" t="s">
        <v>81</v>
      </c>
    </row>
    <row r="21" spans="1:4" ht="15" customHeight="1">
      <c r="A21" s="19" t="s">
        <v>641</v>
      </c>
      <c r="B21" s="5">
        <v>865500</v>
      </c>
      <c r="C21" s="5">
        <v>250000</v>
      </c>
      <c r="D21" s="20">
        <f>B21+C21</f>
        <v>1115500</v>
      </c>
    </row>
    <row r="22" spans="1:4" ht="15" customHeight="1">
      <c r="A22" s="19" t="s">
        <v>87</v>
      </c>
      <c r="B22" s="10">
        <v>4242800</v>
      </c>
      <c r="C22" s="5">
        <v>267560</v>
      </c>
      <c r="D22" s="20">
        <f t="shared" ref="D22:D26" si="1">B22+C22</f>
        <v>4510360</v>
      </c>
    </row>
    <row r="23" spans="1:4" ht="15" customHeight="1">
      <c r="A23" s="19" t="s">
        <v>68</v>
      </c>
      <c r="B23" s="10">
        <v>5839560</v>
      </c>
      <c r="C23" s="5">
        <v>2440</v>
      </c>
      <c r="D23" s="20">
        <f t="shared" si="1"/>
        <v>5842000</v>
      </c>
    </row>
    <row r="24" spans="1:4" ht="15" customHeight="1">
      <c r="A24" s="19" t="s">
        <v>735</v>
      </c>
      <c r="B24" s="10">
        <v>21500</v>
      </c>
      <c r="C24" s="5">
        <v>10000</v>
      </c>
      <c r="D24" s="20">
        <f t="shared" si="1"/>
        <v>31500</v>
      </c>
    </row>
    <row r="25" spans="1:4" ht="15" customHeight="1">
      <c r="A25" s="19" t="s">
        <v>642</v>
      </c>
      <c r="B25" s="10">
        <v>1691880</v>
      </c>
      <c r="C25" s="5">
        <v>20000</v>
      </c>
      <c r="D25" s="20">
        <f t="shared" si="1"/>
        <v>1711880</v>
      </c>
    </row>
    <row r="26" spans="1:4" ht="25.5" customHeight="1">
      <c r="A26" s="19" t="s">
        <v>643</v>
      </c>
      <c r="B26" s="10">
        <v>1804300</v>
      </c>
      <c r="C26" s="5">
        <v>0</v>
      </c>
      <c r="D26" s="20">
        <f t="shared" si="1"/>
        <v>1804300</v>
      </c>
    </row>
    <row r="27" spans="1:4" ht="18.75" customHeight="1">
      <c r="A27" s="16" t="s">
        <v>62</v>
      </c>
      <c r="B27" s="17">
        <v>14465540</v>
      </c>
      <c r="C27" s="17">
        <f>SUM(C21:C26)</f>
        <v>550000</v>
      </c>
      <c r="D27" s="22">
        <f>SUM(D21:D26)</f>
        <v>15015540</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
  <sheetViews>
    <sheetView workbookViewId="0">
      <selection activeCell="F10" sqref="F10"/>
    </sheetView>
  </sheetViews>
  <sheetFormatPr defaultRowHeight="12.5"/>
  <sheetData>
    <row r="3" spans="2:2">
      <c r="B3" t="s">
        <v>923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
  <sheetViews>
    <sheetView workbookViewId="0">
      <selection activeCell="F10" sqref="F10"/>
    </sheetView>
  </sheetViews>
  <sheetFormatPr defaultRowHeight="12.5"/>
  <sheetData>
    <row r="3" spans="2:2">
      <c r="B3" t="s">
        <v>923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3"/>
  <sheetViews>
    <sheetView showGridLines="0" topLeftCell="A4" zoomScale="70" zoomScaleNormal="70" workbookViewId="0">
      <selection activeCell="G13" sqref="G13"/>
    </sheetView>
  </sheetViews>
  <sheetFormatPr defaultRowHeight="12.5"/>
  <cols>
    <col min="1" max="1" width="23.453125" customWidth="1"/>
    <col min="2" max="2" width="20.453125" customWidth="1"/>
    <col min="3" max="3" width="22" customWidth="1"/>
    <col min="4" max="4" width="21.81640625" customWidth="1"/>
    <col min="5" max="5" width="19.1796875" customWidth="1"/>
    <col min="7" max="7" width="16.54296875" bestFit="1" customWidth="1"/>
    <col min="8" max="9" width="17.7265625" bestFit="1" customWidth="1"/>
    <col min="10" max="10" width="16.54296875" bestFit="1" customWidth="1"/>
  </cols>
  <sheetData>
    <row r="1" spans="1:5">
      <c r="A1" s="91" t="s">
        <v>222</v>
      </c>
      <c r="B1" s="92"/>
      <c r="C1" s="92"/>
    </row>
    <row r="2" spans="1:5">
      <c r="A2" s="92"/>
      <c r="B2" s="92"/>
      <c r="C2" s="92"/>
    </row>
    <row r="3" spans="1:5">
      <c r="A3" s="92"/>
      <c r="B3" s="91" t="s">
        <v>923</v>
      </c>
      <c r="C3" s="92"/>
    </row>
    <row r="4" spans="1:5" ht="14.5">
      <c r="A4" s="2"/>
    </row>
    <row r="5" spans="1:5" ht="30" customHeight="1">
      <c r="A5" s="201" t="s">
        <v>18</v>
      </c>
      <c r="B5" s="44" t="s">
        <v>875</v>
      </c>
      <c r="C5" s="44" t="s">
        <v>6</v>
      </c>
      <c r="D5" s="44" t="s">
        <v>7</v>
      </c>
      <c r="E5" s="202" t="s">
        <v>924</v>
      </c>
    </row>
    <row r="6" spans="1:5" ht="33" customHeight="1">
      <c r="A6" s="30" t="s">
        <v>19</v>
      </c>
      <c r="B6" s="31"/>
      <c r="C6" s="31"/>
      <c r="D6" s="32"/>
      <c r="E6" s="33"/>
    </row>
    <row r="7" spans="1:5" ht="21">
      <c r="A7" s="34" t="s">
        <v>0</v>
      </c>
      <c r="B7" s="35">
        <v>121282872000</v>
      </c>
      <c r="C7" s="35">
        <v>130415752000</v>
      </c>
      <c r="D7" s="35">
        <v>127622072000</v>
      </c>
      <c r="E7" s="36">
        <f>B7+C7-D7</f>
        <v>124076552000</v>
      </c>
    </row>
    <row r="8" spans="1:5" ht="21">
      <c r="A8" s="34" t="s">
        <v>1</v>
      </c>
      <c r="B8" s="35">
        <v>0</v>
      </c>
      <c r="C8" s="35">
        <v>0</v>
      </c>
      <c r="D8" s="35">
        <v>0</v>
      </c>
      <c r="E8" s="36">
        <f>B8+C8-D8</f>
        <v>0</v>
      </c>
    </row>
    <row r="9" spans="1:5" ht="25.5" customHeight="1">
      <c r="A9" s="34" t="s">
        <v>882</v>
      </c>
      <c r="B9" s="35">
        <v>0</v>
      </c>
      <c r="C9" s="35">
        <v>15224775795.879999</v>
      </c>
      <c r="D9" s="35">
        <v>8550345220.4300003</v>
      </c>
      <c r="E9" s="36">
        <f>B9+C9-D9</f>
        <v>6674430575.4499989</v>
      </c>
    </row>
    <row r="10" spans="1:5">
      <c r="A10" s="75" t="s">
        <v>13</v>
      </c>
      <c r="B10" s="70">
        <f>SUM(B7:B9)</f>
        <v>121282872000</v>
      </c>
      <c r="C10" s="70">
        <f>SUM(C7:C9)</f>
        <v>145640527795.88</v>
      </c>
      <c r="D10" s="70">
        <f>SUM(D7:D9)</f>
        <v>136172417220.42999</v>
      </c>
      <c r="E10" s="71">
        <f>SUM(E7:E9)</f>
        <v>130750982575.45</v>
      </c>
    </row>
    <row r="11" spans="1:5" ht="21">
      <c r="A11" s="37" t="s">
        <v>83</v>
      </c>
      <c r="B11" s="38"/>
      <c r="C11" s="38"/>
      <c r="D11" s="39"/>
      <c r="E11" s="40"/>
    </row>
    <row r="12" spans="1:5" ht="15" customHeight="1">
      <c r="A12" s="34" t="s">
        <v>732</v>
      </c>
      <c r="B12" s="35">
        <v>212963564030.75</v>
      </c>
      <c r="C12" s="35">
        <v>157122612291.98001</v>
      </c>
      <c r="D12" s="35">
        <v>175185460275.07001</v>
      </c>
      <c r="E12" s="36">
        <f>B12+C12-D12</f>
        <v>194900716047.65997</v>
      </c>
    </row>
    <row r="13" spans="1:5" ht="15" customHeight="1">
      <c r="A13" s="34" t="s">
        <v>733</v>
      </c>
      <c r="B13" s="35">
        <v>214198672574.24994</v>
      </c>
      <c r="C13" s="35">
        <v>431926292069.96002</v>
      </c>
      <c r="D13" s="35">
        <v>410953375647.71997</v>
      </c>
      <c r="E13" s="36">
        <f>B13+C13-D13</f>
        <v>235171588996.48999</v>
      </c>
    </row>
    <row r="14" spans="1:5" ht="15" customHeight="1">
      <c r="A14" s="34" t="s">
        <v>2</v>
      </c>
      <c r="B14" s="35">
        <v>64440643628.059998</v>
      </c>
      <c r="C14" s="35">
        <v>717855351054.70996</v>
      </c>
      <c r="D14" s="35">
        <v>704600459847.06006</v>
      </c>
      <c r="E14" s="36">
        <f>B14+C14-D14</f>
        <v>77695534835.709961</v>
      </c>
    </row>
    <row r="15" spans="1:5" ht="25.5" customHeight="1">
      <c r="A15" s="34" t="s">
        <v>734</v>
      </c>
      <c r="B15" s="35">
        <v>130538515909.16</v>
      </c>
      <c r="C15" s="35">
        <v>320815902315.67999</v>
      </c>
      <c r="D15" s="35">
        <v>316713598972.16998</v>
      </c>
      <c r="E15" s="36">
        <f>B15+C15-D15</f>
        <v>134640819252.66998</v>
      </c>
    </row>
    <row r="16" spans="1:5" ht="15" customHeight="1">
      <c r="A16" s="75" t="s">
        <v>13</v>
      </c>
      <c r="B16" s="70">
        <f>SUM(B12:B15)</f>
        <v>622141396142.21997</v>
      </c>
      <c r="C16" s="70">
        <f>SUM(C12:C15)</f>
        <v>1627720157732.3298</v>
      </c>
      <c r="D16" s="70">
        <f t="shared" ref="D16:E16" si="0">SUM(D12:D15)</f>
        <v>1607452894742.02</v>
      </c>
      <c r="E16" s="71">
        <f t="shared" si="0"/>
        <v>642408659132.52991</v>
      </c>
    </row>
    <row r="17" spans="1:10" ht="13">
      <c r="A17" s="37" t="s">
        <v>20</v>
      </c>
      <c r="B17" s="38"/>
      <c r="C17" s="38"/>
      <c r="D17" s="39"/>
      <c r="E17" s="40"/>
    </row>
    <row r="18" spans="1:10" ht="26.25" customHeight="1">
      <c r="A18" s="34" t="s">
        <v>3</v>
      </c>
      <c r="B18" s="35">
        <v>924018131.75999999</v>
      </c>
      <c r="C18" s="35">
        <v>4886004846.6400003</v>
      </c>
      <c r="D18" s="35">
        <v>4911598719.29</v>
      </c>
      <c r="E18" s="36">
        <f>B18+C18-D18</f>
        <v>898424259.11000061</v>
      </c>
    </row>
    <row r="19" spans="1:10" ht="15" customHeight="1">
      <c r="A19" s="34" t="s">
        <v>21</v>
      </c>
      <c r="B19" s="35">
        <v>374014964.43998718</v>
      </c>
      <c r="C19" s="35">
        <v>55548682982.040001</v>
      </c>
      <c r="D19" s="35">
        <v>55601572019.029999</v>
      </c>
      <c r="E19" s="36">
        <f>B19+C19-D19</f>
        <v>321125927.44998932</v>
      </c>
    </row>
    <row r="20" spans="1:10" ht="15" customHeight="1">
      <c r="A20" s="34" t="s">
        <v>4</v>
      </c>
      <c r="B20" s="35">
        <v>248486701.70999992</v>
      </c>
      <c r="C20" s="35">
        <v>956767873.69000006</v>
      </c>
      <c r="D20" s="35">
        <v>90761048.269999996</v>
      </c>
      <c r="E20" s="36">
        <f>B20+C20-D20</f>
        <v>1114493527.1300001</v>
      </c>
    </row>
    <row r="21" spans="1:10" ht="25.5" customHeight="1">
      <c r="A21" s="34" t="s">
        <v>5</v>
      </c>
      <c r="B21" s="35">
        <v>17466707.57</v>
      </c>
      <c r="C21" s="35">
        <v>8839065.4800000004</v>
      </c>
      <c r="D21" s="35">
        <v>9294013.9800000004</v>
      </c>
      <c r="E21" s="36">
        <f>B21+C21-D21</f>
        <v>17011759.07</v>
      </c>
      <c r="G21" s="1"/>
      <c r="H21" s="1"/>
      <c r="I21" s="1"/>
      <c r="J21" s="1"/>
    </row>
    <row r="22" spans="1:10" ht="25.5" customHeight="1">
      <c r="A22" s="75" t="s">
        <v>13</v>
      </c>
      <c r="B22" s="70">
        <f>SUM(B18:B21)</f>
        <v>1563986505.4799869</v>
      </c>
      <c r="C22" s="70">
        <f t="shared" ref="C22:E22" si="1">SUM(C18:C21)</f>
        <v>61400294767.850006</v>
      </c>
      <c r="D22" s="70">
        <f t="shared" si="1"/>
        <v>60613225800.57</v>
      </c>
      <c r="E22" s="71">
        <f t="shared" si="1"/>
        <v>2351055472.7599902</v>
      </c>
    </row>
    <row r="23" spans="1:10" ht="24" customHeight="1">
      <c r="A23" s="41" t="s">
        <v>62</v>
      </c>
      <c r="B23" s="42">
        <f>B10+B16+B22</f>
        <v>744988254647.69995</v>
      </c>
      <c r="C23" s="42">
        <f t="shared" ref="C23:D23" si="2">C10+C16+C22</f>
        <v>1834760980296.0601</v>
      </c>
      <c r="D23" s="42">
        <f t="shared" si="2"/>
        <v>1804238537763.02</v>
      </c>
      <c r="E23" s="43">
        <f>B23+C23-D23</f>
        <v>775510697180.73975</v>
      </c>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34"/>
  <sheetViews>
    <sheetView showGridLines="0" zoomScale="80" zoomScaleNormal="80" workbookViewId="0">
      <selection activeCell="K5" sqref="K5"/>
    </sheetView>
  </sheetViews>
  <sheetFormatPr defaultRowHeight="12.5"/>
  <cols>
    <col min="1" max="1" width="24.26953125" customWidth="1"/>
    <col min="2" max="2" width="22.54296875" customWidth="1"/>
    <col min="3" max="3" width="20.453125" customWidth="1"/>
    <col min="4" max="4" width="19" customWidth="1"/>
    <col min="5" max="5" width="20.26953125" customWidth="1"/>
    <col min="6" max="6" width="16.453125" bestFit="1" customWidth="1"/>
  </cols>
  <sheetData>
    <row r="1" spans="1:7">
      <c r="A1" s="93" t="s">
        <v>223</v>
      </c>
      <c r="B1" s="92"/>
      <c r="C1" s="92"/>
    </row>
    <row r="2" spans="1:7">
      <c r="A2" s="92"/>
      <c r="B2" s="92"/>
      <c r="C2" s="92"/>
    </row>
    <row r="3" spans="1:7">
      <c r="A3" s="92"/>
      <c r="B3" s="91" t="s">
        <v>923</v>
      </c>
      <c r="C3" s="92"/>
    </row>
    <row r="5" spans="1:7" ht="30" customHeight="1">
      <c r="A5" s="27" t="s">
        <v>740</v>
      </c>
      <c r="B5" s="28" t="s">
        <v>875</v>
      </c>
      <c r="C5" s="28" t="s">
        <v>7</v>
      </c>
      <c r="D5" s="28" t="s">
        <v>6</v>
      </c>
      <c r="E5" s="202" t="s">
        <v>924</v>
      </c>
    </row>
    <row r="6" spans="1:7" ht="27.75" customHeight="1">
      <c r="A6" s="37" t="s">
        <v>22</v>
      </c>
      <c r="B6" s="38"/>
      <c r="C6" s="38"/>
      <c r="D6" s="39"/>
      <c r="E6" s="45"/>
    </row>
    <row r="7" spans="1:7" ht="21">
      <c r="A7" s="34" t="s">
        <v>23</v>
      </c>
      <c r="B7" s="35">
        <v>34016934469.029999</v>
      </c>
      <c r="C7" s="35">
        <v>128813177123.55</v>
      </c>
      <c r="D7" s="35">
        <v>76118870260.039993</v>
      </c>
      <c r="E7" s="36">
        <f>B7+C7-D7</f>
        <v>86711241332.540024</v>
      </c>
      <c r="F7" s="66"/>
      <c r="G7" s="67"/>
    </row>
    <row r="8" spans="1:7" ht="21">
      <c r="A8" s="34" t="s">
        <v>24</v>
      </c>
      <c r="B8" s="35">
        <v>8000000000</v>
      </c>
      <c r="C8" s="35">
        <v>69000000000</v>
      </c>
      <c r="D8" s="35">
        <v>68000000000</v>
      </c>
      <c r="E8" s="36">
        <f>B8+C8-D8</f>
        <v>9000000000</v>
      </c>
    </row>
    <row r="9" spans="1:7" ht="25.5" customHeight="1">
      <c r="A9" s="34" t="s">
        <v>883</v>
      </c>
      <c r="B9" s="35">
        <v>0</v>
      </c>
      <c r="C9" s="35">
        <v>0</v>
      </c>
      <c r="D9" s="35">
        <v>0</v>
      </c>
      <c r="E9" s="36">
        <f>B9+C9-D9</f>
        <v>0</v>
      </c>
    </row>
    <row r="10" spans="1:7" ht="20.25" customHeight="1">
      <c r="A10" s="75" t="s">
        <v>13</v>
      </c>
      <c r="B10" s="70">
        <f>SUM(B7:B9)</f>
        <v>42016934469.029999</v>
      </c>
      <c r="C10" s="70">
        <f>SUM(C7:C9)</f>
        <v>197813177123.54999</v>
      </c>
      <c r="D10" s="70">
        <f>SUM(D7:D9)</f>
        <v>144118870260.03998</v>
      </c>
      <c r="E10" s="71">
        <f t="shared" ref="E10:E33" si="0">+B10+C10-D10</f>
        <v>95711241332.540009</v>
      </c>
    </row>
    <row r="11" spans="1:7" ht="13">
      <c r="A11" s="37" t="s">
        <v>25</v>
      </c>
      <c r="B11" s="38"/>
      <c r="C11" s="38"/>
      <c r="D11" s="39"/>
      <c r="E11" s="45"/>
      <c r="F11" s="68"/>
    </row>
    <row r="12" spans="1:7" ht="21">
      <c r="A12" s="34" t="s">
        <v>26</v>
      </c>
      <c r="B12" s="35">
        <v>992311103.25999928</v>
      </c>
      <c r="C12" s="35">
        <v>3341556441.0100002</v>
      </c>
      <c r="D12" s="35">
        <v>3247892492.1700001</v>
      </c>
      <c r="E12" s="36">
        <f>B12+C12-D12</f>
        <v>1085975052.0999994</v>
      </c>
    </row>
    <row r="13" spans="1:7" ht="21">
      <c r="A13" s="34" t="s">
        <v>27</v>
      </c>
      <c r="B13" s="35">
        <v>65045693.140000015</v>
      </c>
      <c r="C13" s="35">
        <v>0</v>
      </c>
      <c r="D13" s="35">
        <v>65045693.140000001</v>
      </c>
      <c r="E13" s="36">
        <f>B13+C13-D13</f>
        <v>0</v>
      </c>
    </row>
    <row r="14" spans="1:7" ht="21">
      <c r="A14" s="34" t="s">
        <v>28</v>
      </c>
      <c r="B14" s="35">
        <v>21020635699.909996</v>
      </c>
      <c r="C14" s="35">
        <v>14951871974.4</v>
      </c>
      <c r="D14" s="35">
        <v>5423433240.1899996</v>
      </c>
      <c r="E14" s="36">
        <f>B14+C14-D14</f>
        <v>30549074434.119999</v>
      </c>
    </row>
    <row r="15" spans="1:7" ht="21">
      <c r="A15" s="34" t="s">
        <v>82</v>
      </c>
      <c r="B15" s="35">
        <v>3768445490.2099915</v>
      </c>
      <c r="C15" s="35">
        <v>140303851130.26999</v>
      </c>
      <c r="D15" s="35">
        <v>140537029171.10999</v>
      </c>
      <c r="E15" s="36">
        <f>B15+C15-D15</f>
        <v>3535267449.3699951</v>
      </c>
    </row>
    <row r="16" spans="1:7">
      <c r="A16" s="46" t="s">
        <v>29</v>
      </c>
      <c r="B16" s="47"/>
      <c r="C16" s="47"/>
      <c r="D16" s="47"/>
      <c r="E16" s="48"/>
    </row>
    <row r="17" spans="1:6" ht="32.25" customHeight="1">
      <c r="A17" s="49" t="s">
        <v>30</v>
      </c>
      <c r="B17" s="50">
        <v>160079.99998474121</v>
      </c>
      <c r="C17" s="50">
        <v>54780234454.43</v>
      </c>
      <c r="D17" s="50">
        <v>54630191944.080002</v>
      </c>
      <c r="E17" s="51">
        <f>B17+C17-D17</f>
        <v>150202590.34998322</v>
      </c>
    </row>
    <row r="18" spans="1:6" ht="23.25" customHeight="1">
      <c r="A18" s="49" t="s">
        <v>31</v>
      </c>
      <c r="B18" s="50">
        <v>3768285410.2099762</v>
      </c>
      <c r="C18" s="50">
        <v>85523616675.839996</v>
      </c>
      <c r="D18" s="50">
        <v>85906837227.029999</v>
      </c>
      <c r="E18" s="51">
        <f>B18+C18-D18</f>
        <v>3385064859.0199738</v>
      </c>
    </row>
    <row r="19" spans="1:6">
      <c r="A19" s="49"/>
      <c r="B19" s="47"/>
      <c r="C19" s="47"/>
      <c r="D19" s="47"/>
      <c r="E19" s="48"/>
    </row>
    <row r="20" spans="1:6" ht="21">
      <c r="A20" s="34" t="s">
        <v>32</v>
      </c>
      <c r="B20" s="35">
        <v>6190159249.25</v>
      </c>
      <c r="C20" s="35">
        <v>0</v>
      </c>
      <c r="D20" s="35">
        <v>2650000000</v>
      </c>
      <c r="E20" s="36">
        <f>B20+C20-D20</f>
        <v>3540159249.25</v>
      </c>
    </row>
    <row r="21" spans="1:6" ht="21">
      <c r="A21" s="34" t="s">
        <v>84</v>
      </c>
      <c r="B21" s="35">
        <v>0</v>
      </c>
      <c r="C21" s="35">
        <v>0</v>
      </c>
      <c r="D21" s="35">
        <v>0</v>
      </c>
      <c r="E21" s="36">
        <f>B21+C21-D21</f>
        <v>0</v>
      </c>
    </row>
    <row r="22" spans="1:6">
      <c r="A22" s="34" t="s">
        <v>33</v>
      </c>
      <c r="B22" s="35">
        <v>449394367.7100029</v>
      </c>
      <c r="C22" s="35">
        <v>13055831229.59</v>
      </c>
      <c r="D22" s="35">
        <v>12944114484.17</v>
      </c>
      <c r="E22" s="36">
        <f>B22+C22-D22</f>
        <v>561111113.13000298</v>
      </c>
    </row>
    <row r="23" spans="1:6">
      <c r="A23" s="46" t="s">
        <v>29</v>
      </c>
      <c r="B23" s="47"/>
      <c r="C23" s="47"/>
      <c r="D23" s="47"/>
      <c r="E23" s="48"/>
      <c r="F23" s="68"/>
    </row>
    <row r="24" spans="1:6">
      <c r="A24" s="49" t="s">
        <v>34</v>
      </c>
      <c r="B24" s="52">
        <v>178616308.71000004</v>
      </c>
      <c r="C24" s="52">
        <v>3299360963.5700002</v>
      </c>
      <c r="D24" s="52">
        <v>2916866159.1500001</v>
      </c>
      <c r="E24" s="51">
        <f>B24+C24-D24</f>
        <v>561111113.13000011</v>
      </c>
      <c r="F24" s="124"/>
    </row>
    <row r="25" spans="1:6">
      <c r="A25" s="49" t="s">
        <v>35</v>
      </c>
      <c r="B25" s="52">
        <v>270778059</v>
      </c>
      <c r="C25" s="52">
        <v>9756470266.0200005</v>
      </c>
      <c r="D25" s="50">
        <v>10027248325.02</v>
      </c>
      <c r="E25" s="51">
        <f>B25+C25-D25</f>
        <v>0</v>
      </c>
    </row>
    <row r="26" spans="1:6" ht="21">
      <c r="A26" s="34" t="s">
        <v>36</v>
      </c>
      <c r="B26" s="35">
        <v>4212810.2699999996</v>
      </c>
      <c r="C26" s="35">
        <v>240569842.61000022</v>
      </c>
      <c r="D26" s="35">
        <v>225357505.88</v>
      </c>
      <c r="E26" s="36">
        <f>B26+C26-D26</f>
        <v>19425147.000000238</v>
      </c>
      <c r="F26" s="68"/>
    </row>
    <row r="27" spans="1:6" ht="25.5" customHeight="1">
      <c r="A27" s="34" t="s">
        <v>37</v>
      </c>
      <c r="B27" s="35">
        <v>5997279172.7399998</v>
      </c>
      <c r="C27" s="35">
        <v>8173093473.140008</v>
      </c>
      <c r="D27" s="35">
        <v>1871850765.3699999</v>
      </c>
      <c r="E27" s="36">
        <f>B27+C27-D27</f>
        <v>12298521880.51001</v>
      </c>
    </row>
    <row r="28" spans="1:6" ht="17.25" customHeight="1">
      <c r="A28" s="75" t="s">
        <v>13</v>
      </c>
      <c r="B28" s="70">
        <f>B12+B13+B14+B15+B20+B21+B22+B26+B27</f>
        <v>38487483586.48999</v>
      </c>
      <c r="C28" s="70">
        <f t="shared" ref="C28:D28" si="1">C12+C13+C14+C15+C20+C21+C22+C26+C27</f>
        <v>180066774091.01999</v>
      </c>
      <c r="D28" s="70">
        <f t="shared" si="1"/>
        <v>166964723352.03</v>
      </c>
      <c r="E28" s="71">
        <f t="shared" si="0"/>
        <v>51589534325.47998</v>
      </c>
    </row>
    <row r="29" spans="1:6" ht="13">
      <c r="A29" s="37" t="s">
        <v>38</v>
      </c>
      <c r="B29" s="38"/>
      <c r="C29" s="38"/>
      <c r="D29" s="39"/>
      <c r="E29" s="40"/>
    </row>
    <row r="30" spans="1:6" ht="52.5">
      <c r="A30" s="34" t="s">
        <v>39</v>
      </c>
      <c r="B30" s="35">
        <v>4695058189.579999</v>
      </c>
      <c r="C30" s="35">
        <v>4184798766.3099999</v>
      </c>
      <c r="D30" s="35">
        <v>6190608065.1599998</v>
      </c>
      <c r="E30" s="36">
        <f>B30+C30-D30</f>
        <v>2689248890.7299995</v>
      </c>
    </row>
    <row r="31" spans="1:6" ht="21">
      <c r="A31" s="34" t="s">
        <v>40</v>
      </c>
      <c r="B31" s="35">
        <v>33628831727.810001</v>
      </c>
      <c r="C31" s="35">
        <v>0</v>
      </c>
      <c r="D31" s="35">
        <v>0</v>
      </c>
      <c r="E31" s="36">
        <f>B31+C31-D31</f>
        <v>33628831727.810001</v>
      </c>
    </row>
    <row r="32" spans="1:6" ht="25.5" customHeight="1">
      <c r="A32" s="34" t="s">
        <v>4</v>
      </c>
      <c r="B32" s="35">
        <v>226474298.75000012</v>
      </c>
      <c r="C32" s="35">
        <v>910362659.44000006</v>
      </c>
      <c r="D32" s="35">
        <v>89561048.269999996</v>
      </c>
      <c r="E32" s="36">
        <f>B32+C32-D32</f>
        <v>1047275909.9200001</v>
      </c>
    </row>
    <row r="33" spans="1:5" ht="25.5" customHeight="1">
      <c r="A33" s="75" t="s">
        <v>13</v>
      </c>
      <c r="B33" s="70">
        <f>SUM(B30:B32)</f>
        <v>38550364216.139999</v>
      </c>
      <c r="C33" s="70">
        <f t="shared" ref="C33:D33" si="2">SUM(C30:C32)</f>
        <v>5095161425.75</v>
      </c>
      <c r="D33" s="70">
        <f t="shared" si="2"/>
        <v>6280169113.4300003</v>
      </c>
      <c r="E33" s="71">
        <f t="shared" si="0"/>
        <v>37365356528.459999</v>
      </c>
    </row>
    <row r="34" spans="1:5" ht="24" customHeight="1">
      <c r="A34" s="41" t="s">
        <v>62</v>
      </c>
      <c r="B34" s="42">
        <f>+B10+B28+B33</f>
        <v>119054782271.65999</v>
      </c>
      <c r="C34" s="42">
        <f t="shared" ref="C34:E34" si="3">+C10+C28+C33</f>
        <v>382975112640.31995</v>
      </c>
      <c r="D34" s="42">
        <f t="shared" si="3"/>
        <v>317363762725.49994</v>
      </c>
      <c r="E34" s="43">
        <f t="shared" si="3"/>
        <v>184666132186.47998</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F41"/>
  <sheetViews>
    <sheetView showGridLines="0" zoomScaleNormal="100" workbookViewId="0">
      <selection activeCell="F5" sqref="F5"/>
    </sheetView>
  </sheetViews>
  <sheetFormatPr defaultRowHeight="15" customHeight="1"/>
  <cols>
    <col min="1" max="1" width="2" customWidth="1"/>
    <col min="2" max="2" width="71.54296875" customWidth="1"/>
    <col min="3" max="3" width="20.7265625" bestFit="1" customWidth="1"/>
    <col min="4" max="4" width="17.7265625" bestFit="1" customWidth="1"/>
    <col min="5" max="6" width="15.26953125" bestFit="1" customWidth="1"/>
  </cols>
  <sheetData>
    <row r="1" spans="2:4" ht="15" customHeight="1">
      <c r="B1" s="93" t="s">
        <v>233</v>
      </c>
      <c r="C1" s="92"/>
      <c r="D1" s="92"/>
    </row>
    <row r="2" spans="2:4" ht="15" customHeight="1">
      <c r="B2" s="92"/>
      <c r="C2" s="92"/>
      <c r="D2" s="92"/>
    </row>
    <row r="3" spans="2:4" ht="15" customHeight="1">
      <c r="B3" s="95" t="s">
        <v>923</v>
      </c>
      <c r="C3" s="125"/>
    </row>
    <row r="5" spans="2:4" ht="30" customHeight="1">
      <c r="B5" s="209"/>
      <c r="C5" s="210"/>
    </row>
    <row r="6" spans="2:4" ht="15" customHeight="1">
      <c r="B6" s="211" t="s">
        <v>42</v>
      </c>
      <c r="C6" s="212"/>
    </row>
    <row r="7" spans="2:4" ht="15" customHeight="1">
      <c r="B7" s="37" t="s">
        <v>43</v>
      </c>
      <c r="C7" s="126">
        <v>-106861359693.36993</v>
      </c>
    </row>
    <row r="8" spans="2:4" ht="15" customHeight="1">
      <c r="B8" s="34" t="s">
        <v>10</v>
      </c>
      <c r="C8" s="36">
        <v>378585335211.17004</v>
      </c>
    </row>
    <row r="9" spans="2:4" ht="15" customHeight="1">
      <c r="B9" s="34" t="s">
        <v>44</v>
      </c>
      <c r="C9" s="36">
        <v>-485446694904.53998</v>
      </c>
    </row>
    <row r="10" spans="2:4" ht="15" customHeight="1">
      <c r="B10" s="37" t="s">
        <v>45</v>
      </c>
      <c r="C10" s="126">
        <v>26929813778.870026</v>
      </c>
    </row>
    <row r="11" spans="2:4" ht="15" customHeight="1">
      <c r="B11" s="34" t="s">
        <v>46</v>
      </c>
      <c r="C11" s="36">
        <v>38330110973.400024</v>
      </c>
    </row>
    <row r="12" spans="2:4" ht="15" customHeight="1">
      <c r="B12" s="34" t="s">
        <v>47</v>
      </c>
      <c r="C12" s="36">
        <v>-11400297194.529999</v>
      </c>
    </row>
    <row r="13" spans="2:4" ht="15" customHeight="1">
      <c r="B13" s="49" t="s">
        <v>48</v>
      </c>
      <c r="C13" s="48"/>
    </row>
    <row r="14" spans="2:4" ht="15" customHeight="1">
      <c r="B14" s="49" t="s">
        <v>49</v>
      </c>
      <c r="C14" s="51">
        <v>-12975121656.840004</v>
      </c>
      <c r="D14" s="68"/>
    </row>
    <row r="15" spans="2:4" ht="15" customHeight="1">
      <c r="B15" s="49" t="s">
        <v>50</v>
      </c>
      <c r="C15" s="51">
        <v>2005809298.8499999</v>
      </c>
    </row>
    <row r="16" spans="2:4" ht="15" customHeight="1">
      <c r="B16" s="49" t="s">
        <v>51</v>
      </c>
      <c r="C16" s="51">
        <v>-382494804.42000008</v>
      </c>
    </row>
    <row r="17" spans="2:4" ht="25.5" customHeight="1">
      <c r="B17" s="75" t="s">
        <v>88</v>
      </c>
      <c r="C17" s="71">
        <v>-79931545914.499908</v>
      </c>
      <c r="D17" s="68"/>
    </row>
    <row r="18" spans="2:4" ht="15" customHeight="1">
      <c r="B18" s="211" t="s">
        <v>52</v>
      </c>
      <c r="C18" s="212"/>
    </row>
    <row r="19" spans="2:4" ht="15" customHeight="1">
      <c r="B19" s="37" t="s">
        <v>43</v>
      </c>
      <c r="C19" s="126">
        <v>141950267075.14996</v>
      </c>
      <c r="D19" s="68"/>
    </row>
    <row r="20" spans="2:4" ht="15" customHeight="1">
      <c r="B20" s="34" t="s">
        <v>53</v>
      </c>
      <c r="C20" s="36">
        <v>308558176980.84998</v>
      </c>
    </row>
    <row r="21" spans="2:4" ht="15" customHeight="1">
      <c r="B21" s="34" t="s">
        <v>12</v>
      </c>
      <c r="C21" s="36">
        <v>-166607909905.70001</v>
      </c>
    </row>
    <row r="22" spans="2:4" ht="15" customHeight="1">
      <c r="B22" s="37" t="s">
        <v>45</v>
      </c>
      <c r="C22" s="126">
        <v>-14998844872.589935</v>
      </c>
    </row>
    <row r="23" spans="2:4" ht="15" customHeight="1">
      <c r="B23" s="34" t="s">
        <v>54</v>
      </c>
      <c r="C23" s="36">
        <v>2793680000</v>
      </c>
      <c r="D23" s="68"/>
    </row>
    <row r="24" spans="2:4" ht="15" customHeight="1">
      <c r="B24" s="34" t="s">
        <v>55</v>
      </c>
      <c r="C24" s="36">
        <v>-18062847983.089935</v>
      </c>
    </row>
    <row r="25" spans="2:4" ht="15" customHeight="1">
      <c r="B25" s="34" t="s">
        <v>47</v>
      </c>
      <c r="C25" s="36">
        <v>270323110.5</v>
      </c>
      <c r="D25" s="68"/>
    </row>
    <row r="26" spans="2:4" ht="15" customHeight="1">
      <c r="B26" s="49" t="s">
        <v>98</v>
      </c>
      <c r="C26" s="51">
        <v>270778059</v>
      </c>
    </row>
    <row r="27" spans="2:4" ht="15" customHeight="1">
      <c r="B27" s="49" t="s">
        <v>99</v>
      </c>
      <c r="C27" s="51">
        <v>-454948.50000000745</v>
      </c>
      <c r="D27" s="68"/>
    </row>
    <row r="28" spans="2:4" ht="15" customHeight="1">
      <c r="B28" s="37" t="s">
        <v>56</v>
      </c>
      <c r="C28" s="126">
        <v>-47019876288.060028</v>
      </c>
    </row>
    <row r="29" spans="2:4" ht="15" customHeight="1">
      <c r="B29" s="34" t="s">
        <v>89</v>
      </c>
      <c r="C29" s="36">
        <v>5674430575.4499989</v>
      </c>
    </row>
    <row r="30" spans="2:4" ht="15" customHeight="1">
      <c r="B30" s="34" t="s">
        <v>90</v>
      </c>
      <c r="C30" s="36">
        <v>-52694306863.510025</v>
      </c>
    </row>
    <row r="31" spans="2:4" ht="25.5" customHeight="1">
      <c r="B31" s="75" t="s">
        <v>88</v>
      </c>
      <c r="C31" s="71">
        <v>79931545914.5</v>
      </c>
      <c r="D31" s="68"/>
    </row>
    <row r="32" spans="2:4" ht="15" customHeight="1">
      <c r="B32" s="211" t="s">
        <v>41</v>
      </c>
      <c r="C32" s="212"/>
    </row>
    <row r="33" spans="2:6" ht="15" customHeight="1">
      <c r="B33" s="37" t="s">
        <v>13</v>
      </c>
      <c r="C33" s="126">
        <v>-5940434700.5999994</v>
      </c>
    </row>
    <row r="34" spans="2:6" ht="15" customHeight="1">
      <c r="B34" s="34" t="s">
        <v>57</v>
      </c>
      <c r="C34" s="36">
        <v>-5935634700.5999994</v>
      </c>
    </row>
    <row r="35" spans="2:6" ht="15" customHeight="1">
      <c r="B35" s="34" t="s">
        <v>91</v>
      </c>
      <c r="C35" s="36">
        <v>-428000000</v>
      </c>
    </row>
    <row r="36" spans="2:6" ht="15" customHeight="1">
      <c r="B36" s="34" t="s">
        <v>92</v>
      </c>
      <c r="C36" s="36">
        <v>154000000</v>
      </c>
    </row>
    <row r="37" spans="2:6" ht="15" customHeight="1">
      <c r="B37" s="34" t="s">
        <v>58</v>
      </c>
      <c r="C37" s="36"/>
      <c r="F37" s="68"/>
    </row>
    <row r="38" spans="2:6" ht="15" customHeight="1">
      <c r="B38" s="34" t="s">
        <v>743</v>
      </c>
      <c r="C38" s="36">
        <v>269200000</v>
      </c>
    </row>
    <row r="39" spans="2:6" ht="25.5" customHeight="1">
      <c r="B39" s="127" t="s">
        <v>97</v>
      </c>
      <c r="C39" s="63">
        <v>-85871980615.099915</v>
      </c>
      <c r="D39" s="124"/>
    </row>
    <row r="40" spans="2:6" ht="15" customHeight="1">
      <c r="B40" s="176"/>
    </row>
    <row r="41" spans="2:6" ht="15" customHeight="1">
      <c r="C41" s="68"/>
    </row>
  </sheetData>
  <mergeCells count="4">
    <mergeCell ref="B5:C5"/>
    <mergeCell ref="B6:C6"/>
    <mergeCell ref="B18:C18"/>
    <mergeCell ref="B32:C32"/>
  </mergeCells>
  <pageMargins left="0.7" right="0.7" top="0.75" bottom="0.75" header="0.3" footer="0.3"/>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15"/>
  <sheetViews>
    <sheetView showGridLines="0" topLeftCell="A3" zoomScaleNormal="100" workbookViewId="0">
      <selection activeCell="D6" sqref="D6"/>
    </sheetView>
  </sheetViews>
  <sheetFormatPr defaultRowHeight="12.5"/>
  <cols>
    <col min="1" max="1" width="52.90625" customWidth="1"/>
    <col min="2" max="2" width="30.36328125" customWidth="1"/>
    <col min="3" max="3" width="17.7265625" bestFit="1" customWidth="1"/>
    <col min="4" max="4" width="51.7265625" customWidth="1"/>
    <col min="5" max="5" width="20.7265625" customWidth="1"/>
  </cols>
  <sheetData>
    <row r="1" spans="1:2">
      <c r="A1" s="93" t="s">
        <v>236</v>
      </c>
    </row>
    <row r="2" spans="1:2">
      <c r="A2" s="92"/>
    </row>
    <row r="3" spans="1:2" ht="13">
      <c r="B3" s="184" t="s">
        <v>923</v>
      </c>
    </row>
    <row r="5" spans="1:2" ht="30.75" customHeight="1">
      <c r="A5" s="209"/>
      <c r="B5" s="210"/>
    </row>
    <row r="6" spans="1:2" ht="22" customHeight="1">
      <c r="A6" s="37" t="s">
        <v>93</v>
      </c>
      <c r="B6" s="126">
        <v>144743947075.14996</v>
      </c>
    </row>
    <row r="7" spans="1:2" ht="22" customHeight="1">
      <c r="A7" s="34" t="s">
        <v>94</v>
      </c>
      <c r="B7" s="36">
        <v>141950267075.14996</v>
      </c>
    </row>
    <row r="8" spans="1:2" ht="22" customHeight="1">
      <c r="A8" s="49" t="s">
        <v>48</v>
      </c>
      <c r="B8" s="48"/>
    </row>
    <row r="9" spans="1:2" ht="22" customHeight="1">
      <c r="A9" s="49" t="s">
        <v>95</v>
      </c>
      <c r="B9" s="128">
        <v>101196000000</v>
      </c>
    </row>
    <row r="10" spans="1:2" ht="22" customHeight="1">
      <c r="A10" s="34" t="s">
        <v>54</v>
      </c>
      <c r="B10" s="36">
        <v>2793680000</v>
      </c>
    </row>
    <row r="11" spans="1:2" ht="22" customHeight="1">
      <c r="A11" s="37" t="s">
        <v>96</v>
      </c>
      <c r="B11" s="126">
        <v>-17792524872.589935</v>
      </c>
    </row>
    <row r="12" spans="1:2" ht="22" customHeight="1">
      <c r="A12" s="75" t="s">
        <v>59</v>
      </c>
      <c r="B12" s="71">
        <v>126951422202.56003</v>
      </c>
    </row>
    <row r="13" spans="1:2" ht="22" customHeight="1">
      <c r="A13" s="34" t="s">
        <v>56</v>
      </c>
      <c r="B13" s="36">
        <v>-47019876288.060028</v>
      </c>
    </row>
    <row r="14" spans="1:2" ht="22" customHeight="1">
      <c r="A14" s="34" t="s">
        <v>60</v>
      </c>
      <c r="B14" s="36">
        <v>-79931545914.499908</v>
      </c>
    </row>
    <row r="15" spans="1:2" ht="22" customHeight="1">
      <c r="A15" s="75" t="s">
        <v>61</v>
      </c>
      <c r="B15" s="71">
        <v>-126951422202.55994</v>
      </c>
    </row>
  </sheetData>
  <mergeCells count="1">
    <mergeCell ref="A5:B5"/>
  </mergeCells>
  <pageMargins left="0.7" right="0.7" top="0.75" bottom="0.75" header="0.3" footer="0.3"/>
  <pageSetup paperSize="9" orientation="portrait" verticalDpi="59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48"/>
  <sheetViews>
    <sheetView tabSelected="1" topLeftCell="A4" zoomScaleNormal="100" workbookViewId="0">
      <selection activeCell="H11" sqref="H11"/>
    </sheetView>
  </sheetViews>
  <sheetFormatPr defaultRowHeight="12.5"/>
  <cols>
    <col min="1" max="1" width="36.26953125" style="78" customWidth="1"/>
    <col min="2" max="4" width="16.7265625" style="78" customWidth="1"/>
    <col min="5" max="256" width="9.1796875" style="78"/>
    <col min="257" max="257" width="47" style="78" customWidth="1"/>
    <col min="258" max="260" width="16.7265625" style="78" customWidth="1"/>
    <col min="261" max="512" width="9.1796875" style="78"/>
    <col min="513" max="513" width="47" style="78" customWidth="1"/>
    <col min="514" max="516" width="16.7265625" style="78" customWidth="1"/>
    <col min="517" max="768" width="9.1796875" style="78"/>
    <col min="769" max="769" width="47" style="78" customWidth="1"/>
    <col min="770" max="772" width="16.7265625" style="78" customWidth="1"/>
    <col min="773" max="1024" width="9.1796875" style="78"/>
    <col min="1025" max="1025" width="47" style="78" customWidth="1"/>
    <col min="1026" max="1028" width="16.7265625" style="78" customWidth="1"/>
    <col min="1029" max="1280" width="9.1796875" style="78"/>
    <col min="1281" max="1281" width="47" style="78" customWidth="1"/>
    <col min="1282" max="1284" width="16.7265625" style="78" customWidth="1"/>
    <col min="1285" max="1536" width="9.1796875" style="78"/>
    <col min="1537" max="1537" width="47" style="78" customWidth="1"/>
    <col min="1538" max="1540" width="16.7265625" style="78" customWidth="1"/>
    <col min="1541" max="1792" width="9.1796875" style="78"/>
    <col min="1793" max="1793" width="47" style="78" customWidth="1"/>
    <col min="1794" max="1796" width="16.7265625" style="78" customWidth="1"/>
    <col min="1797" max="2048" width="9.1796875" style="78"/>
    <col min="2049" max="2049" width="47" style="78" customWidth="1"/>
    <col min="2050" max="2052" width="16.7265625" style="78" customWidth="1"/>
    <col min="2053" max="2304" width="9.1796875" style="78"/>
    <col min="2305" max="2305" width="47" style="78" customWidth="1"/>
    <col min="2306" max="2308" width="16.7265625" style="78" customWidth="1"/>
    <col min="2309" max="2560" width="9.1796875" style="78"/>
    <col min="2561" max="2561" width="47" style="78" customWidth="1"/>
    <col min="2562" max="2564" width="16.7265625" style="78" customWidth="1"/>
    <col min="2565" max="2816" width="9.1796875" style="78"/>
    <col min="2817" max="2817" width="47" style="78" customWidth="1"/>
    <col min="2818" max="2820" width="16.7265625" style="78" customWidth="1"/>
    <col min="2821" max="3072" width="9.1796875" style="78"/>
    <col min="3073" max="3073" width="47" style="78" customWidth="1"/>
    <col min="3074" max="3076" width="16.7265625" style="78" customWidth="1"/>
    <col min="3077" max="3328" width="9.1796875" style="78"/>
    <col min="3329" max="3329" width="47" style="78" customWidth="1"/>
    <col min="3330" max="3332" width="16.7265625" style="78" customWidth="1"/>
    <col min="3333" max="3584" width="9.1796875" style="78"/>
    <col min="3585" max="3585" width="47" style="78" customWidth="1"/>
    <col min="3586" max="3588" width="16.7265625" style="78" customWidth="1"/>
    <col min="3589" max="3840" width="9.1796875" style="78"/>
    <col min="3841" max="3841" width="47" style="78" customWidth="1"/>
    <col min="3842" max="3844" width="16.7265625" style="78" customWidth="1"/>
    <col min="3845" max="4096" width="9.1796875" style="78"/>
    <col min="4097" max="4097" width="47" style="78" customWidth="1"/>
    <col min="4098" max="4100" width="16.7265625" style="78" customWidth="1"/>
    <col min="4101" max="4352" width="9.1796875" style="78"/>
    <col min="4353" max="4353" width="47" style="78" customWidth="1"/>
    <col min="4354" max="4356" width="16.7265625" style="78" customWidth="1"/>
    <col min="4357" max="4608" width="9.1796875" style="78"/>
    <col min="4609" max="4609" width="47" style="78" customWidth="1"/>
    <col min="4610" max="4612" width="16.7265625" style="78" customWidth="1"/>
    <col min="4613" max="4864" width="9.1796875" style="78"/>
    <col min="4865" max="4865" width="47" style="78" customWidth="1"/>
    <col min="4866" max="4868" width="16.7265625" style="78" customWidth="1"/>
    <col min="4869" max="5120" width="9.1796875" style="78"/>
    <col min="5121" max="5121" width="47" style="78" customWidth="1"/>
    <col min="5122" max="5124" width="16.7265625" style="78" customWidth="1"/>
    <col min="5125" max="5376" width="9.1796875" style="78"/>
    <col min="5377" max="5377" width="47" style="78" customWidth="1"/>
    <col min="5378" max="5380" width="16.7265625" style="78" customWidth="1"/>
    <col min="5381" max="5632" width="9.1796875" style="78"/>
    <col min="5633" max="5633" width="47" style="78" customWidth="1"/>
    <col min="5634" max="5636" width="16.7265625" style="78" customWidth="1"/>
    <col min="5637" max="5888" width="9.1796875" style="78"/>
    <col min="5889" max="5889" width="47" style="78" customWidth="1"/>
    <col min="5890" max="5892" width="16.7265625" style="78" customWidth="1"/>
    <col min="5893" max="6144" width="9.1796875" style="78"/>
    <col min="6145" max="6145" width="47" style="78" customWidth="1"/>
    <col min="6146" max="6148" width="16.7265625" style="78" customWidth="1"/>
    <col min="6149" max="6400" width="9.1796875" style="78"/>
    <col min="6401" max="6401" width="47" style="78" customWidth="1"/>
    <col min="6402" max="6404" width="16.7265625" style="78" customWidth="1"/>
    <col min="6405" max="6656" width="9.1796875" style="78"/>
    <col min="6657" max="6657" width="47" style="78" customWidth="1"/>
    <col min="6658" max="6660" width="16.7265625" style="78" customWidth="1"/>
    <col min="6661" max="6912" width="9.1796875" style="78"/>
    <col min="6913" max="6913" width="47" style="78" customWidth="1"/>
    <col min="6914" max="6916" width="16.7265625" style="78" customWidth="1"/>
    <col min="6917" max="7168" width="9.1796875" style="78"/>
    <col min="7169" max="7169" width="47" style="78" customWidth="1"/>
    <col min="7170" max="7172" width="16.7265625" style="78" customWidth="1"/>
    <col min="7173" max="7424" width="9.1796875" style="78"/>
    <col min="7425" max="7425" width="47" style="78" customWidth="1"/>
    <col min="7426" max="7428" width="16.7265625" style="78" customWidth="1"/>
    <col min="7429" max="7680" width="9.1796875" style="78"/>
    <col min="7681" max="7681" width="47" style="78" customWidth="1"/>
    <col min="7682" max="7684" width="16.7265625" style="78" customWidth="1"/>
    <col min="7685" max="7936" width="9.1796875" style="78"/>
    <col min="7937" max="7937" width="47" style="78" customWidth="1"/>
    <col min="7938" max="7940" width="16.7265625" style="78" customWidth="1"/>
    <col min="7941" max="8192" width="9.1796875" style="78"/>
    <col min="8193" max="8193" width="47" style="78" customWidth="1"/>
    <col min="8194" max="8196" width="16.7265625" style="78" customWidth="1"/>
    <col min="8197" max="8448" width="9.1796875" style="78"/>
    <col min="8449" max="8449" width="47" style="78" customWidth="1"/>
    <col min="8450" max="8452" width="16.7265625" style="78" customWidth="1"/>
    <col min="8453" max="8704" width="9.1796875" style="78"/>
    <col min="8705" max="8705" width="47" style="78" customWidth="1"/>
    <col min="8706" max="8708" width="16.7265625" style="78" customWidth="1"/>
    <col min="8709" max="8960" width="9.1796875" style="78"/>
    <col min="8961" max="8961" width="47" style="78" customWidth="1"/>
    <col min="8962" max="8964" width="16.7265625" style="78" customWidth="1"/>
    <col min="8965" max="9216" width="9.1796875" style="78"/>
    <col min="9217" max="9217" width="47" style="78" customWidth="1"/>
    <col min="9218" max="9220" width="16.7265625" style="78" customWidth="1"/>
    <col min="9221" max="9472" width="9.1796875" style="78"/>
    <col min="9473" max="9473" width="47" style="78" customWidth="1"/>
    <col min="9474" max="9476" width="16.7265625" style="78" customWidth="1"/>
    <col min="9477" max="9728" width="9.1796875" style="78"/>
    <col min="9729" max="9729" width="47" style="78" customWidth="1"/>
    <col min="9730" max="9732" width="16.7265625" style="78" customWidth="1"/>
    <col min="9733" max="9984" width="9.1796875" style="78"/>
    <col min="9985" max="9985" width="47" style="78" customWidth="1"/>
    <col min="9986" max="9988" width="16.7265625" style="78" customWidth="1"/>
    <col min="9989" max="10240" width="9.1796875" style="78"/>
    <col min="10241" max="10241" width="47" style="78" customWidth="1"/>
    <col min="10242" max="10244" width="16.7265625" style="78" customWidth="1"/>
    <col min="10245" max="10496" width="9.1796875" style="78"/>
    <col min="10497" max="10497" width="47" style="78" customWidth="1"/>
    <col min="10498" max="10500" width="16.7265625" style="78" customWidth="1"/>
    <col min="10501" max="10752" width="9.1796875" style="78"/>
    <col min="10753" max="10753" width="47" style="78" customWidth="1"/>
    <col min="10754" max="10756" width="16.7265625" style="78" customWidth="1"/>
    <col min="10757" max="11008" width="9.1796875" style="78"/>
    <col min="11009" max="11009" width="47" style="78" customWidth="1"/>
    <col min="11010" max="11012" width="16.7265625" style="78" customWidth="1"/>
    <col min="11013" max="11264" width="9.1796875" style="78"/>
    <col min="11265" max="11265" width="47" style="78" customWidth="1"/>
    <col min="11266" max="11268" width="16.7265625" style="78" customWidth="1"/>
    <col min="11269" max="11520" width="9.1796875" style="78"/>
    <col min="11521" max="11521" width="47" style="78" customWidth="1"/>
    <col min="11522" max="11524" width="16.7265625" style="78" customWidth="1"/>
    <col min="11525" max="11776" width="9.1796875" style="78"/>
    <col min="11777" max="11777" width="47" style="78" customWidth="1"/>
    <col min="11778" max="11780" width="16.7265625" style="78" customWidth="1"/>
    <col min="11781" max="12032" width="9.1796875" style="78"/>
    <col min="12033" max="12033" width="47" style="78" customWidth="1"/>
    <col min="12034" max="12036" width="16.7265625" style="78" customWidth="1"/>
    <col min="12037" max="12288" width="9.1796875" style="78"/>
    <col min="12289" max="12289" width="47" style="78" customWidth="1"/>
    <col min="12290" max="12292" width="16.7265625" style="78" customWidth="1"/>
    <col min="12293" max="12544" width="9.1796875" style="78"/>
    <col min="12545" max="12545" width="47" style="78" customWidth="1"/>
    <col min="12546" max="12548" width="16.7265625" style="78" customWidth="1"/>
    <col min="12549" max="12800" width="9.1796875" style="78"/>
    <col min="12801" max="12801" width="47" style="78" customWidth="1"/>
    <col min="12802" max="12804" width="16.7265625" style="78" customWidth="1"/>
    <col min="12805" max="13056" width="9.1796875" style="78"/>
    <col min="13057" max="13057" width="47" style="78" customWidth="1"/>
    <col min="13058" max="13060" width="16.7265625" style="78" customWidth="1"/>
    <col min="13061" max="13312" width="9.1796875" style="78"/>
    <col min="13313" max="13313" width="47" style="78" customWidth="1"/>
    <col min="13314" max="13316" width="16.7265625" style="78" customWidth="1"/>
    <col min="13317" max="13568" width="9.1796875" style="78"/>
    <col min="13569" max="13569" width="47" style="78" customWidth="1"/>
    <col min="13570" max="13572" width="16.7265625" style="78" customWidth="1"/>
    <col min="13573" max="13824" width="9.1796875" style="78"/>
    <col min="13825" max="13825" width="47" style="78" customWidth="1"/>
    <col min="13826" max="13828" width="16.7265625" style="78" customWidth="1"/>
    <col min="13829" max="14080" width="9.1796875" style="78"/>
    <col min="14081" max="14081" width="47" style="78" customWidth="1"/>
    <col min="14082" max="14084" width="16.7265625" style="78" customWidth="1"/>
    <col min="14085" max="14336" width="9.1796875" style="78"/>
    <col min="14337" max="14337" width="47" style="78" customWidth="1"/>
    <col min="14338" max="14340" width="16.7265625" style="78" customWidth="1"/>
    <col min="14341" max="14592" width="9.1796875" style="78"/>
    <col min="14593" max="14593" width="47" style="78" customWidth="1"/>
    <col min="14594" max="14596" width="16.7265625" style="78" customWidth="1"/>
    <col min="14597" max="14848" width="9.1796875" style="78"/>
    <col min="14849" max="14849" width="47" style="78" customWidth="1"/>
    <col min="14850" max="14852" width="16.7265625" style="78" customWidth="1"/>
    <col min="14853" max="15104" width="9.1796875" style="78"/>
    <col min="15105" max="15105" width="47" style="78" customWidth="1"/>
    <col min="15106" max="15108" width="16.7265625" style="78" customWidth="1"/>
    <col min="15109" max="15360" width="9.1796875" style="78"/>
    <col min="15361" max="15361" width="47" style="78" customWidth="1"/>
    <col min="15362" max="15364" width="16.7265625" style="78" customWidth="1"/>
    <col min="15365" max="15616" width="9.1796875" style="78"/>
    <col min="15617" max="15617" width="47" style="78" customWidth="1"/>
    <col min="15618" max="15620" width="16.7265625" style="78" customWidth="1"/>
    <col min="15621" max="15872" width="9.1796875" style="78"/>
    <col min="15873" max="15873" width="47" style="78" customWidth="1"/>
    <col min="15874" max="15876" width="16.7265625" style="78" customWidth="1"/>
    <col min="15877" max="16128" width="9.1796875" style="78"/>
    <col min="16129" max="16129" width="47" style="78" customWidth="1"/>
    <col min="16130" max="16132" width="16.7265625" style="78" customWidth="1"/>
    <col min="16133" max="16384" width="9.1796875" style="78"/>
  </cols>
  <sheetData>
    <row r="1" spans="1:5">
      <c r="A1" s="94" t="s">
        <v>224</v>
      </c>
    </row>
    <row r="3" spans="1:5" s="77" customFormat="1" ht="12.75" customHeight="1">
      <c r="B3" s="173" t="s">
        <v>923</v>
      </c>
      <c r="C3" s="174"/>
    </row>
    <row r="4" spans="1:5" s="77" customFormat="1" ht="12.75" customHeight="1">
      <c r="A4" s="213"/>
      <c r="B4" s="213"/>
      <c r="C4" s="213"/>
      <c r="D4" s="213"/>
      <c r="E4" s="213"/>
    </row>
    <row r="5" spans="1:5" ht="22" customHeight="1">
      <c r="A5" s="177" t="s">
        <v>498</v>
      </c>
      <c r="B5" s="178" t="s">
        <v>443</v>
      </c>
      <c r="C5" s="178" t="s">
        <v>444</v>
      </c>
      <c r="D5" s="179" t="s">
        <v>13</v>
      </c>
    </row>
    <row r="6" spans="1:5" ht="24" customHeight="1">
      <c r="A6" s="153" t="s">
        <v>516</v>
      </c>
      <c r="B6" s="107">
        <v>318398956094.66998</v>
      </c>
      <c r="C6" s="107">
        <v>5374966762.7600002</v>
      </c>
      <c r="D6" s="154">
        <v>323773922857.42999</v>
      </c>
    </row>
    <row r="7" spans="1:5" ht="21">
      <c r="A7" s="155" t="s">
        <v>517</v>
      </c>
      <c r="B7" s="108">
        <v>179194829467.75</v>
      </c>
      <c r="C7" s="108">
        <v>838676384.79999995</v>
      </c>
      <c r="D7" s="156">
        <v>180033505852.54999</v>
      </c>
    </row>
    <row r="8" spans="1:5">
      <c r="A8" s="157" t="s">
        <v>518</v>
      </c>
      <c r="B8" s="158">
        <v>135718936965.36</v>
      </c>
      <c r="C8" s="158">
        <v>574916626.27999997</v>
      </c>
      <c r="D8" s="159">
        <v>136293853591.64</v>
      </c>
    </row>
    <row r="9" spans="1:5">
      <c r="A9" s="157" t="s">
        <v>519</v>
      </c>
      <c r="B9" s="158">
        <v>16754357402.49</v>
      </c>
      <c r="C9" s="158">
        <v>207202214.52000001</v>
      </c>
      <c r="D9" s="159">
        <v>16961559617.01</v>
      </c>
    </row>
    <row r="10" spans="1:5" ht="20">
      <c r="A10" s="157" t="s">
        <v>520</v>
      </c>
      <c r="B10" s="158">
        <v>7472050353.6400003</v>
      </c>
      <c r="C10" s="158">
        <v>509398.32</v>
      </c>
      <c r="D10" s="159">
        <v>7472559751.96</v>
      </c>
    </row>
    <row r="11" spans="1:5" ht="20">
      <c r="A11" s="157" t="s">
        <v>521</v>
      </c>
      <c r="B11" s="158">
        <v>1397379346.8199999</v>
      </c>
      <c r="C11" s="158">
        <v>886399.65</v>
      </c>
      <c r="D11" s="159">
        <v>1398265746.47</v>
      </c>
    </row>
    <row r="12" spans="1:5" ht="30">
      <c r="A12" s="157" t="s">
        <v>522</v>
      </c>
      <c r="B12" s="158">
        <v>1905260315.76</v>
      </c>
      <c r="C12" s="158">
        <v>5242935.7300000004</v>
      </c>
      <c r="D12" s="159">
        <v>1910503251.49</v>
      </c>
    </row>
    <row r="13" spans="1:5" ht="20">
      <c r="A13" s="157" t="s">
        <v>523</v>
      </c>
      <c r="B13" s="158">
        <v>2506902159.8800001</v>
      </c>
      <c r="C13" s="158">
        <v>0</v>
      </c>
      <c r="D13" s="159">
        <v>2506902159.8800001</v>
      </c>
    </row>
    <row r="14" spans="1:5" ht="50">
      <c r="A14" s="157" t="s">
        <v>931</v>
      </c>
      <c r="B14" s="158">
        <v>1394788845.1300001</v>
      </c>
      <c r="C14" s="158">
        <v>4499986.0999999996</v>
      </c>
      <c r="D14" s="159">
        <v>1399288831.23</v>
      </c>
    </row>
    <row r="15" spans="1:5" ht="20">
      <c r="A15" s="157" t="s">
        <v>524</v>
      </c>
      <c r="B15" s="158">
        <v>131568239.23</v>
      </c>
      <c r="C15" s="158">
        <v>2590211.52</v>
      </c>
      <c r="D15" s="159">
        <v>134158450.75</v>
      </c>
    </row>
    <row r="16" spans="1:5" ht="20">
      <c r="A16" s="157" t="s">
        <v>525</v>
      </c>
      <c r="B16" s="158">
        <v>984762342.74000001</v>
      </c>
      <c r="C16" s="158">
        <v>1.57</v>
      </c>
      <c r="D16" s="159">
        <v>984762344.30999994</v>
      </c>
    </row>
    <row r="17" spans="1:4" ht="30">
      <c r="A17" s="157" t="s">
        <v>526</v>
      </c>
      <c r="B17" s="158">
        <v>1351721420.4200001</v>
      </c>
      <c r="C17" s="158">
        <v>1048279.95</v>
      </c>
      <c r="D17" s="159">
        <v>1352769700.3699999</v>
      </c>
    </row>
    <row r="18" spans="1:4" ht="30">
      <c r="A18" s="157" t="s">
        <v>527</v>
      </c>
      <c r="B18" s="158">
        <v>47616027.509999998</v>
      </c>
      <c r="C18" s="158">
        <v>468182.77</v>
      </c>
      <c r="D18" s="159">
        <v>48084210.280000001</v>
      </c>
    </row>
    <row r="19" spans="1:4" ht="20">
      <c r="A19" s="157" t="s">
        <v>528</v>
      </c>
      <c r="B19" s="158">
        <v>466006060.49000001</v>
      </c>
      <c r="C19" s="158">
        <v>592443.46</v>
      </c>
      <c r="D19" s="159">
        <v>466598503.94999999</v>
      </c>
    </row>
    <row r="20" spans="1:4" ht="30">
      <c r="A20" s="157" t="s">
        <v>529</v>
      </c>
      <c r="B20" s="158">
        <v>948986667.33000004</v>
      </c>
      <c r="C20" s="158">
        <v>0</v>
      </c>
      <c r="D20" s="159">
        <v>948986667.33000004</v>
      </c>
    </row>
    <row r="21" spans="1:4" ht="40">
      <c r="A21" s="157" t="s">
        <v>530</v>
      </c>
      <c r="B21" s="158">
        <v>3378600.82</v>
      </c>
      <c r="C21" s="158">
        <v>393737</v>
      </c>
      <c r="D21" s="159">
        <v>3772337.82</v>
      </c>
    </row>
    <row r="22" spans="1:4" ht="30">
      <c r="A22" s="157" t="s">
        <v>531</v>
      </c>
      <c r="B22" s="158">
        <v>27445634.539999999</v>
      </c>
      <c r="C22" s="158">
        <v>836567.3</v>
      </c>
      <c r="D22" s="159">
        <v>28282201.84</v>
      </c>
    </row>
    <row r="23" spans="1:4" ht="50">
      <c r="A23" s="157" t="s">
        <v>887</v>
      </c>
      <c r="B23" s="158">
        <v>718315.97</v>
      </c>
      <c r="C23" s="158">
        <v>0</v>
      </c>
      <c r="D23" s="159">
        <v>718315.97</v>
      </c>
    </row>
    <row r="24" spans="1:4" ht="20">
      <c r="A24" s="157" t="s">
        <v>532</v>
      </c>
      <c r="B24" s="158">
        <v>203589389.91</v>
      </c>
      <c r="C24" s="158">
        <v>5888770.6699999999</v>
      </c>
      <c r="D24" s="159">
        <v>209478160.58000001</v>
      </c>
    </row>
    <row r="25" spans="1:4" ht="40">
      <c r="A25" s="157" t="s">
        <v>533</v>
      </c>
      <c r="B25" s="158">
        <v>48959142.310000002</v>
      </c>
      <c r="C25" s="158">
        <v>177901.91</v>
      </c>
      <c r="D25" s="159">
        <v>49137044.219999999</v>
      </c>
    </row>
    <row r="26" spans="1:4">
      <c r="A26" s="157" t="s">
        <v>534</v>
      </c>
      <c r="B26" s="158">
        <v>7830402237.3999996</v>
      </c>
      <c r="C26" s="158">
        <v>33422728.050000001</v>
      </c>
      <c r="D26" s="159">
        <v>7863824965.4499998</v>
      </c>
    </row>
    <row r="27" spans="1:4" ht="21">
      <c r="A27" s="155" t="s">
        <v>535</v>
      </c>
      <c r="B27" s="108">
        <v>108263585824.36</v>
      </c>
      <c r="C27" s="108">
        <v>4440074324.6899996</v>
      </c>
      <c r="D27" s="156">
        <v>112703660149.05</v>
      </c>
    </row>
    <row r="28" spans="1:4">
      <c r="A28" s="157" t="s">
        <v>536</v>
      </c>
      <c r="B28" s="158">
        <v>94677060861.440002</v>
      </c>
      <c r="C28" s="158">
        <v>4179596594.0100002</v>
      </c>
      <c r="D28" s="159">
        <v>98856657455.449997</v>
      </c>
    </row>
    <row r="29" spans="1:4">
      <c r="A29" s="157" t="s">
        <v>537</v>
      </c>
      <c r="B29" s="158">
        <v>4702239212.04</v>
      </c>
      <c r="C29" s="158">
        <v>86288815.989999995</v>
      </c>
      <c r="D29" s="159">
        <v>4788528028.0299997</v>
      </c>
    </row>
    <row r="30" spans="1:4">
      <c r="A30" s="157" t="s">
        <v>538</v>
      </c>
      <c r="B30" s="158">
        <v>3233795269.5999999</v>
      </c>
      <c r="C30" s="158">
        <v>66085186.829999998</v>
      </c>
      <c r="D30" s="159">
        <v>3299880456.4299998</v>
      </c>
    </row>
    <row r="31" spans="1:4">
      <c r="A31" s="157" t="s">
        <v>539</v>
      </c>
      <c r="B31" s="158">
        <v>427447354.81999999</v>
      </c>
      <c r="C31" s="158">
        <v>6383446.2800000003</v>
      </c>
      <c r="D31" s="159">
        <v>433830801.10000002</v>
      </c>
    </row>
    <row r="32" spans="1:4" ht="20">
      <c r="A32" s="157" t="s">
        <v>540</v>
      </c>
      <c r="B32" s="158">
        <v>1403223110.8</v>
      </c>
      <c r="C32" s="158">
        <v>6136750.1399999997</v>
      </c>
      <c r="D32" s="159">
        <v>1409359860.9400001</v>
      </c>
    </row>
    <row r="33" spans="1:4">
      <c r="A33" s="157" t="s">
        <v>541</v>
      </c>
      <c r="B33" s="158">
        <v>216057174.34</v>
      </c>
      <c r="C33" s="158">
        <v>3913649.82</v>
      </c>
      <c r="D33" s="159">
        <v>219970824.16</v>
      </c>
    </row>
    <row r="34" spans="1:4">
      <c r="A34" s="157" t="s">
        <v>542</v>
      </c>
      <c r="B34" s="158">
        <v>515977375.75999999</v>
      </c>
      <c r="C34" s="158">
        <v>6356965.7699999996</v>
      </c>
      <c r="D34" s="159">
        <v>522334341.52999997</v>
      </c>
    </row>
    <row r="35" spans="1:4">
      <c r="A35" s="157" t="s">
        <v>543</v>
      </c>
      <c r="B35" s="158">
        <v>1153549217.8199999</v>
      </c>
      <c r="C35" s="158">
        <v>19334117.640000001</v>
      </c>
      <c r="D35" s="159">
        <v>1172883335.46</v>
      </c>
    </row>
    <row r="36" spans="1:4" ht="20">
      <c r="A36" s="157" t="s">
        <v>544</v>
      </c>
      <c r="B36" s="158">
        <v>586638064.94000006</v>
      </c>
      <c r="C36" s="158">
        <v>951494.43</v>
      </c>
      <c r="D36" s="159">
        <v>587589559.37</v>
      </c>
    </row>
    <row r="37" spans="1:4">
      <c r="A37" s="157" t="s">
        <v>545</v>
      </c>
      <c r="B37" s="158">
        <v>463139566.60000002</v>
      </c>
      <c r="C37" s="158">
        <v>6706196.3300000001</v>
      </c>
      <c r="D37" s="159">
        <v>469845762.93000001</v>
      </c>
    </row>
    <row r="38" spans="1:4">
      <c r="A38" s="157" t="s">
        <v>546</v>
      </c>
      <c r="B38" s="158">
        <v>300009315.29000002</v>
      </c>
      <c r="C38" s="158">
        <v>73212.160000000003</v>
      </c>
      <c r="D38" s="159">
        <v>300082527.44999999</v>
      </c>
    </row>
    <row r="39" spans="1:4" ht="30">
      <c r="A39" s="157" t="s">
        <v>547</v>
      </c>
      <c r="B39" s="158">
        <v>232287070.43000001</v>
      </c>
      <c r="C39" s="158">
        <v>968335.65</v>
      </c>
      <c r="D39" s="159">
        <v>233255406.08000001</v>
      </c>
    </row>
    <row r="40" spans="1:4" ht="20">
      <c r="A40" s="157" t="s">
        <v>548</v>
      </c>
      <c r="B40" s="158">
        <v>145417181.19999999</v>
      </c>
      <c r="C40" s="158">
        <v>4206250.3099999996</v>
      </c>
      <c r="D40" s="159">
        <v>149623431.50999999</v>
      </c>
    </row>
    <row r="41" spans="1:4">
      <c r="A41" s="157" t="s">
        <v>549</v>
      </c>
      <c r="B41" s="158">
        <v>6746650.21</v>
      </c>
      <c r="C41" s="158">
        <v>67574.17</v>
      </c>
      <c r="D41" s="159">
        <v>6814224.3799999999</v>
      </c>
    </row>
    <row r="42" spans="1:4">
      <c r="A42" s="157" t="s">
        <v>550</v>
      </c>
      <c r="B42" s="158">
        <v>19457975.100000001</v>
      </c>
      <c r="C42" s="158">
        <v>26051.26</v>
      </c>
      <c r="D42" s="159">
        <v>19484026.359999999</v>
      </c>
    </row>
    <row r="43" spans="1:4" ht="20">
      <c r="A43" s="157" t="s">
        <v>551</v>
      </c>
      <c r="B43" s="158">
        <v>1432715.15</v>
      </c>
      <c r="C43" s="158">
        <v>3563378.29</v>
      </c>
      <c r="D43" s="159">
        <v>4996093.4400000004</v>
      </c>
    </row>
    <row r="44" spans="1:4">
      <c r="A44" s="157" t="s">
        <v>552</v>
      </c>
      <c r="B44" s="158">
        <v>179107708.81999999</v>
      </c>
      <c r="C44" s="158">
        <v>49416305.609999999</v>
      </c>
      <c r="D44" s="159">
        <v>228524014.43000001</v>
      </c>
    </row>
    <row r="45" spans="1:4" ht="21">
      <c r="A45" s="155" t="s">
        <v>553</v>
      </c>
      <c r="B45" s="108">
        <v>21203302693.950001</v>
      </c>
      <c r="C45" s="108">
        <v>32140548.109999999</v>
      </c>
      <c r="D45" s="156">
        <v>21235443242.060001</v>
      </c>
    </row>
    <row r="46" spans="1:4" ht="20">
      <c r="A46" s="157" t="s">
        <v>554</v>
      </c>
      <c r="B46" s="158">
        <v>15967310138.809999</v>
      </c>
      <c r="C46" s="158">
        <v>6156141.8499999996</v>
      </c>
      <c r="D46" s="159">
        <v>15973466280.66</v>
      </c>
    </row>
    <row r="47" spans="1:4">
      <c r="A47" s="157" t="s">
        <v>555</v>
      </c>
      <c r="B47" s="158">
        <v>2042142133.6500001</v>
      </c>
      <c r="C47" s="158">
        <v>16269092.48</v>
      </c>
      <c r="D47" s="159">
        <v>2058411226.1300001</v>
      </c>
    </row>
    <row r="48" spans="1:4">
      <c r="A48" s="157" t="s">
        <v>556</v>
      </c>
      <c r="B48" s="158">
        <v>1629573329.99</v>
      </c>
      <c r="C48" s="158">
        <v>1606693.93</v>
      </c>
      <c r="D48" s="159">
        <v>1631180023.9200001</v>
      </c>
    </row>
    <row r="49" spans="1:4">
      <c r="A49" s="157" t="s">
        <v>557</v>
      </c>
      <c r="B49" s="158">
        <v>475182564.01999998</v>
      </c>
      <c r="C49" s="158">
        <v>283456.06</v>
      </c>
      <c r="D49" s="159">
        <v>475466020.07999998</v>
      </c>
    </row>
    <row r="50" spans="1:4">
      <c r="A50" s="157" t="s">
        <v>558</v>
      </c>
      <c r="B50" s="158">
        <v>439346624.19999999</v>
      </c>
      <c r="C50" s="158">
        <v>519450.25</v>
      </c>
      <c r="D50" s="159">
        <v>439866074.44999999</v>
      </c>
    </row>
    <row r="51" spans="1:4" ht="40">
      <c r="A51" s="157" t="s">
        <v>559</v>
      </c>
      <c r="B51" s="158">
        <v>381165777.56</v>
      </c>
      <c r="C51" s="158">
        <v>349952.89</v>
      </c>
      <c r="D51" s="159">
        <v>381515730.44999999</v>
      </c>
    </row>
    <row r="52" spans="1:4" ht="20">
      <c r="A52" s="157" t="s">
        <v>560</v>
      </c>
      <c r="B52" s="158">
        <v>216550688.43000001</v>
      </c>
      <c r="C52" s="158">
        <v>2213671.37</v>
      </c>
      <c r="D52" s="159">
        <v>218764359.80000001</v>
      </c>
    </row>
    <row r="53" spans="1:4" ht="30">
      <c r="A53" s="157" t="s">
        <v>561</v>
      </c>
      <c r="B53" s="158">
        <v>58792.99</v>
      </c>
      <c r="C53" s="158">
        <v>8141.27</v>
      </c>
      <c r="D53" s="159">
        <v>66934.259999999995</v>
      </c>
    </row>
    <row r="54" spans="1:4" ht="20">
      <c r="A54" s="157" t="s">
        <v>562</v>
      </c>
      <c r="B54" s="158">
        <v>12149703.82</v>
      </c>
      <c r="C54" s="158">
        <v>4105.88</v>
      </c>
      <c r="D54" s="159">
        <v>12153809.699999999</v>
      </c>
    </row>
    <row r="55" spans="1:4" ht="50">
      <c r="A55" s="157" t="s">
        <v>563</v>
      </c>
      <c r="B55" s="158">
        <v>8186421</v>
      </c>
      <c r="C55" s="158">
        <v>17358.2</v>
      </c>
      <c r="D55" s="159">
        <v>8203779.2000000002</v>
      </c>
    </row>
    <row r="56" spans="1:4" ht="40">
      <c r="A56" s="157" t="s">
        <v>564</v>
      </c>
      <c r="B56" s="158">
        <v>2929739.23</v>
      </c>
      <c r="C56" s="158">
        <v>253047.47</v>
      </c>
      <c r="D56" s="159">
        <v>3182786.7</v>
      </c>
    </row>
    <row r="57" spans="1:4">
      <c r="A57" s="157" t="s">
        <v>565</v>
      </c>
      <c r="B57" s="158">
        <v>28706780.25</v>
      </c>
      <c r="C57" s="158">
        <v>4459436.46</v>
      </c>
      <c r="D57" s="159">
        <v>33166216.710000001</v>
      </c>
    </row>
    <row r="58" spans="1:4" ht="21.5" customHeight="1">
      <c r="A58" s="155" t="s">
        <v>566</v>
      </c>
      <c r="B58" s="108">
        <v>7536334164</v>
      </c>
      <c r="C58" s="108">
        <v>127585.12</v>
      </c>
      <c r="D58" s="156">
        <v>7536461749.1199999</v>
      </c>
    </row>
    <row r="59" spans="1:4">
      <c r="A59" s="157" t="s">
        <v>567</v>
      </c>
      <c r="B59" s="158">
        <v>7485948987.8500004</v>
      </c>
      <c r="C59" s="158">
        <v>56547.05</v>
      </c>
      <c r="D59" s="159">
        <v>7486005534.8999996</v>
      </c>
    </row>
    <row r="60" spans="1:4">
      <c r="A60" s="157" t="s">
        <v>568</v>
      </c>
      <c r="B60" s="158">
        <v>50385176.149999999</v>
      </c>
      <c r="C60" s="158">
        <v>71038.070000000007</v>
      </c>
      <c r="D60" s="159">
        <v>50456214.219999999</v>
      </c>
    </row>
    <row r="61" spans="1:4" ht="21">
      <c r="A61" s="155" t="s">
        <v>569</v>
      </c>
      <c r="B61" s="108">
        <v>2200903944.6100001</v>
      </c>
      <c r="C61" s="108">
        <v>63947920.039999999</v>
      </c>
      <c r="D61" s="156">
        <v>2264851864.6500001</v>
      </c>
    </row>
    <row r="62" spans="1:4">
      <c r="A62" s="157" t="s">
        <v>570</v>
      </c>
      <c r="B62" s="158">
        <v>827102993.24000001</v>
      </c>
      <c r="C62" s="158">
        <v>50968020.469999999</v>
      </c>
      <c r="D62" s="159">
        <v>878071013.71000004</v>
      </c>
    </row>
    <row r="63" spans="1:4" ht="40">
      <c r="A63" s="157" t="s">
        <v>571</v>
      </c>
      <c r="B63" s="158">
        <v>780004730.35000002</v>
      </c>
      <c r="C63" s="158">
        <v>248847.32</v>
      </c>
      <c r="D63" s="159">
        <v>780253577.66999996</v>
      </c>
    </row>
    <row r="64" spans="1:4">
      <c r="A64" s="157" t="s">
        <v>572</v>
      </c>
      <c r="B64" s="158">
        <v>220256874.34</v>
      </c>
      <c r="C64" s="158">
        <v>38.31</v>
      </c>
      <c r="D64" s="159">
        <v>220256912.65000001</v>
      </c>
    </row>
    <row r="65" spans="1:4" ht="20">
      <c r="A65" s="157" t="s">
        <v>573</v>
      </c>
      <c r="B65" s="158">
        <v>241929840.47999999</v>
      </c>
      <c r="C65" s="158">
        <v>6739405.7800000003</v>
      </c>
      <c r="D65" s="159">
        <v>248669246.25999999</v>
      </c>
    </row>
    <row r="66" spans="1:4">
      <c r="A66" s="157" t="s">
        <v>574</v>
      </c>
      <c r="B66" s="158">
        <v>46161528.909999996</v>
      </c>
      <c r="C66" s="158">
        <v>0</v>
      </c>
      <c r="D66" s="159">
        <v>46161528.909999996</v>
      </c>
    </row>
    <row r="67" spans="1:4">
      <c r="A67" s="162" t="s">
        <v>575</v>
      </c>
      <c r="B67" s="109">
        <v>85447977.290000007</v>
      </c>
      <c r="C67" s="109">
        <v>5991608.1600000001</v>
      </c>
      <c r="D67" s="163">
        <v>91439585.450000003</v>
      </c>
    </row>
    <row r="68" spans="1:4" ht="24" customHeight="1">
      <c r="A68" s="153" t="s">
        <v>576</v>
      </c>
      <c r="B68" s="107">
        <v>47015878827.32</v>
      </c>
      <c r="C68" s="107">
        <v>1591700287.71</v>
      </c>
      <c r="D68" s="154">
        <v>64545814467.029999</v>
      </c>
    </row>
    <row r="69" spans="1:4" ht="19.5" customHeight="1">
      <c r="A69" s="155" t="s">
        <v>577</v>
      </c>
      <c r="B69" s="108">
        <v>666614062.67999995</v>
      </c>
      <c r="C69" s="108">
        <v>5238084.5999999996</v>
      </c>
      <c r="D69" s="156">
        <v>671852147.27999997</v>
      </c>
    </row>
    <row r="70" spans="1:4">
      <c r="A70" s="157" t="s">
        <v>578</v>
      </c>
      <c r="B70" s="158">
        <v>8852585.9499999993</v>
      </c>
      <c r="C70" s="158">
        <v>556149.24</v>
      </c>
      <c r="D70" s="159">
        <v>9408735.1899999995</v>
      </c>
    </row>
    <row r="71" spans="1:4" ht="20">
      <c r="A71" s="157" t="s">
        <v>716</v>
      </c>
      <c r="B71" s="158">
        <v>184878793.41</v>
      </c>
      <c r="C71" s="158">
        <v>0</v>
      </c>
      <c r="D71" s="159">
        <v>184878793.41</v>
      </c>
    </row>
    <row r="72" spans="1:4" ht="20">
      <c r="A72" s="157" t="s">
        <v>579</v>
      </c>
      <c r="B72" s="158">
        <v>156613373.22</v>
      </c>
      <c r="C72" s="158">
        <v>2200764.25</v>
      </c>
      <c r="D72" s="159">
        <v>158814137.47</v>
      </c>
    </row>
    <row r="73" spans="1:4">
      <c r="A73" s="157" t="s">
        <v>580</v>
      </c>
      <c r="B73" s="158">
        <v>316269310.10000002</v>
      </c>
      <c r="C73" s="158">
        <v>2481171.11</v>
      </c>
      <c r="D73" s="159">
        <v>318750481.20999998</v>
      </c>
    </row>
    <row r="74" spans="1:4" ht="21">
      <c r="A74" s="155" t="s">
        <v>581</v>
      </c>
      <c r="B74" s="108">
        <v>13623200123.799999</v>
      </c>
      <c r="C74" s="108">
        <v>987861462.88</v>
      </c>
      <c r="D74" s="156">
        <v>14611061586.68</v>
      </c>
    </row>
    <row r="75" spans="1:4" ht="30">
      <c r="A75" s="157" t="s">
        <v>717</v>
      </c>
      <c r="B75" s="158">
        <v>1697027.89</v>
      </c>
      <c r="C75" s="158">
        <v>0</v>
      </c>
      <c r="D75" s="159">
        <v>1697027.89</v>
      </c>
    </row>
    <row r="76" spans="1:4" ht="40">
      <c r="A76" s="157" t="s">
        <v>905</v>
      </c>
      <c r="B76" s="158">
        <v>5853537.54</v>
      </c>
      <c r="C76" s="158">
        <v>0</v>
      </c>
      <c r="D76" s="159">
        <v>5853537.54</v>
      </c>
    </row>
    <row r="77" spans="1:4" ht="20">
      <c r="A77" s="157" t="s">
        <v>582</v>
      </c>
      <c r="B77" s="158">
        <v>1190938601.54</v>
      </c>
      <c r="C77" s="158">
        <v>145717431.09999999</v>
      </c>
      <c r="D77" s="159">
        <v>1336656032.6400001</v>
      </c>
    </row>
    <row r="78" spans="1:4" ht="40">
      <c r="A78" s="157" t="s">
        <v>583</v>
      </c>
      <c r="B78" s="158">
        <v>2927060796.1300001</v>
      </c>
      <c r="C78" s="158">
        <v>7186885.75</v>
      </c>
      <c r="D78" s="159">
        <v>2934247681.8800001</v>
      </c>
    </row>
    <row r="79" spans="1:4" ht="20">
      <c r="A79" s="157" t="s">
        <v>899</v>
      </c>
      <c r="B79" s="158">
        <v>5906259187</v>
      </c>
      <c r="C79" s="158">
        <v>0</v>
      </c>
      <c r="D79" s="159">
        <v>5906259187</v>
      </c>
    </row>
    <row r="80" spans="1:4">
      <c r="A80" s="157" t="s">
        <v>584</v>
      </c>
      <c r="B80" s="158">
        <v>40027117.830000103</v>
      </c>
      <c r="C80" s="158">
        <v>592056960</v>
      </c>
      <c r="D80" s="159">
        <v>632084077.83000004</v>
      </c>
    </row>
    <row r="81" spans="1:4" ht="40">
      <c r="A81" s="157" t="s">
        <v>585</v>
      </c>
      <c r="B81" s="158">
        <v>1172155693.72</v>
      </c>
      <c r="C81" s="158">
        <v>223948.5</v>
      </c>
      <c r="D81" s="159">
        <v>1172379642.22</v>
      </c>
    </row>
    <row r="82" spans="1:4" ht="50">
      <c r="A82" s="157" t="s">
        <v>586</v>
      </c>
      <c r="B82" s="158">
        <v>102377577.22</v>
      </c>
      <c r="C82" s="158">
        <v>39336574.640000001</v>
      </c>
      <c r="D82" s="159">
        <v>141714151.86000001</v>
      </c>
    </row>
    <row r="83" spans="1:4" ht="40">
      <c r="A83" s="157" t="s">
        <v>587</v>
      </c>
      <c r="B83" s="158">
        <v>100166774.5</v>
      </c>
      <c r="C83" s="158">
        <v>135.22</v>
      </c>
      <c r="D83" s="159">
        <v>100166909.72</v>
      </c>
    </row>
    <row r="84" spans="1:4" ht="30">
      <c r="A84" s="157" t="s">
        <v>588</v>
      </c>
      <c r="B84" s="158">
        <v>104754969.2</v>
      </c>
      <c r="C84" s="158">
        <v>26370681.329999998</v>
      </c>
      <c r="D84" s="159">
        <v>131125650.53</v>
      </c>
    </row>
    <row r="85" spans="1:4">
      <c r="A85" s="157" t="s">
        <v>589</v>
      </c>
      <c r="B85" s="158">
        <v>412874900.57999998</v>
      </c>
      <c r="C85" s="158">
        <v>63789451.310000002</v>
      </c>
      <c r="D85" s="159">
        <v>476664351.88999999</v>
      </c>
    </row>
    <row r="86" spans="1:4" ht="30">
      <c r="A86" s="157" t="s">
        <v>590</v>
      </c>
      <c r="B86" s="158">
        <v>95691624.75</v>
      </c>
      <c r="C86" s="158">
        <v>20360689.260000002</v>
      </c>
      <c r="D86" s="159">
        <v>116052314.01000001</v>
      </c>
    </row>
    <row r="87" spans="1:4">
      <c r="A87" s="157" t="s">
        <v>591</v>
      </c>
      <c r="B87" s="158">
        <v>105029307.27</v>
      </c>
      <c r="C87" s="158">
        <v>0</v>
      </c>
      <c r="D87" s="159">
        <v>105029307.27</v>
      </c>
    </row>
    <row r="88" spans="1:4">
      <c r="A88" s="157" t="s">
        <v>592</v>
      </c>
      <c r="B88" s="158">
        <v>1455989498.1300001</v>
      </c>
      <c r="C88" s="158">
        <v>92818705.769999906</v>
      </c>
      <c r="D88" s="159">
        <v>1548808203.9000001</v>
      </c>
    </row>
    <row r="89" spans="1:4">
      <c r="A89" s="157" t="s">
        <v>619</v>
      </c>
      <c r="B89" s="158">
        <v>2323510.5</v>
      </c>
      <c r="C89" s="158">
        <v>0</v>
      </c>
      <c r="D89" s="159">
        <v>2323510.5</v>
      </c>
    </row>
    <row r="90" spans="1:4" ht="21">
      <c r="A90" s="155" t="s">
        <v>593</v>
      </c>
      <c r="B90" s="108">
        <v>226064612.50999999</v>
      </c>
      <c r="C90" s="108">
        <v>2535994.21</v>
      </c>
      <c r="D90" s="156">
        <v>228600606.72</v>
      </c>
    </row>
    <row r="91" spans="1:4" ht="40">
      <c r="A91" s="157" t="s">
        <v>594</v>
      </c>
      <c r="B91" s="158">
        <v>13101825.380000001</v>
      </c>
      <c r="C91" s="158">
        <v>-9.3132257461547893E-10</v>
      </c>
      <c r="D91" s="159">
        <v>13101825.380000001</v>
      </c>
    </row>
    <row r="92" spans="1:4" ht="20">
      <c r="A92" s="157" t="s">
        <v>595</v>
      </c>
      <c r="B92" s="158">
        <v>101589209.41</v>
      </c>
      <c r="C92" s="158">
        <v>1301573.1599999999</v>
      </c>
      <c r="D92" s="159">
        <v>102890782.56999999</v>
      </c>
    </row>
    <row r="93" spans="1:4" ht="50">
      <c r="A93" s="157" t="s">
        <v>906</v>
      </c>
      <c r="B93" s="158">
        <v>39123817.960000001</v>
      </c>
      <c r="C93" s="158">
        <v>0</v>
      </c>
      <c r="D93" s="159">
        <v>39123817.960000001</v>
      </c>
    </row>
    <row r="94" spans="1:4" ht="40">
      <c r="A94" s="157" t="s">
        <v>596</v>
      </c>
      <c r="B94" s="158">
        <v>12225231.42</v>
      </c>
      <c r="C94" s="158">
        <v>0</v>
      </c>
      <c r="D94" s="159">
        <v>12225231.42</v>
      </c>
    </row>
    <row r="95" spans="1:4" ht="90">
      <c r="A95" s="157" t="s">
        <v>597</v>
      </c>
      <c r="B95" s="158">
        <v>28348841.359999999</v>
      </c>
      <c r="C95" s="158">
        <v>0</v>
      </c>
      <c r="D95" s="159">
        <v>28348841.359999999</v>
      </c>
    </row>
    <row r="96" spans="1:4" ht="60">
      <c r="A96" s="157" t="s">
        <v>598</v>
      </c>
      <c r="B96" s="158">
        <v>18048957.399999999</v>
      </c>
      <c r="C96" s="158">
        <v>866589.37</v>
      </c>
      <c r="D96" s="159">
        <v>18915546.77</v>
      </c>
    </row>
    <row r="97" spans="1:4" ht="20">
      <c r="A97" s="157" t="s">
        <v>599</v>
      </c>
      <c r="B97" s="158">
        <v>6450292.1600000001</v>
      </c>
      <c r="C97" s="158">
        <v>148967.46</v>
      </c>
      <c r="D97" s="159">
        <v>6599259.6200000001</v>
      </c>
    </row>
    <row r="98" spans="1:4" ht="20">
      <c r="A98" s="157" t="s">
        <v>600</v>
      </c>
      <c r="B98" s="158">
        <v>508130.61</v>
      </c>
      <c r="C98" s="158">
        <v>17202.009999999998</v>
      </c>
      <c r="D98" s="159">
        <v>525332.62</v>
      </c>
    </row>
    <row r="99" spans="1:4" ht="20">
      <c r="A99" s="157" t="s">
        <v>601</v>
      </c>
      <c r="B99" s="158">
        <v>2384161.7599999998</v>
      </c>
      <c r="C99" s="158">
        <v>184338.74</v>
      </c>
      <c r="D99" s="159">
        <v>2568500.5</v>
      </c>
    </row>
    <row r="100" spans="1:4">
      <c r="A100" s="157" t="s">
        <v>602</v>
      </c>
      <c r="B100" s="158">
        <v>4284145.05</v>
      </c>
      <c r="C100" s="158">
        <v>17323.47</v>
      </c>
      <c r="D100" s="159">
        <v>4301468.5199999996</v>
      </c>
    </row>
    <row r="101" spans="1:4" ht="21">
      <c r="A101" s="155" t="s">
        <v>603</v>
      </c>
      <c r="B101" s="108">
        <v>3766439544.6799998</v>
      </c>
      <c r="C101" s="108">
        <v>0</v>
      </c>
      <c r="D101" s="156">
        <v>3766439544.6799998</v>
      </c>
    </row>
    <row r="102" spans="1:4" ht="40">
      <c r="A102" s="157" t="s">
        <v>604</v>
      </c>
      <c r="B102" s="158">
        <v>3018062645.79</v>
      </c>
      <c r="C102" s="158">
        <v>0</v>
      </c>
      <c r="D102" s="159">
        <v>3018062645.79</v>
      </c>
    </row>
    <row r="103" spans="1:4">
      <c r="A103" s="157" t="s">
        <v>916</v>
      </c>
      <c r="B103" s="158">
        <v>748376898.88999999</v>
      </c>
      <c r="C103" s="158">
        <v>0</v>
      </c>
      <c r="D103" s="159">
        <v>748376898.88999999</v>
      </c>
    </row>
    <row r="104" spans="1:4" ht="21">
      <c r="A104" s="155" t="s">
        <v>605</v>
      </c>
      <c r="B104" s="108">
        <v>2198292196.3699999</v>
      </c>
      <c r="C104" s="108">
        <v>105737549.02</v>
      </c>
      <c r="D104" s="156">
        <v>2304029745.3899999</v>
      </c>
    </row>
    <row r="105" spans="1:4" ht="50">
      <c r="A105" s="157" t="s">
        <v>888</v>
      </c>
      <c r="B105" s="158">
        <v>46412433</v>
      </c>
      <c r="C105" s="158">
        <v>0</v>
      </c>
      <c r="D105" s="159">
        <v>46412433</v>
      </c>
    </row>
    <row r="106" spans="1:4" ht="30">
      <c r="A106" s="157" t="s">
        <v>606</v>
      </c>
      <c r="B106" s="158">
        <v>435567989.73000002</v>
      </c>
      <c r="C106" s="158">
        <v>0</v>
      </c>
      <c r="D106" s="159">
        <v>435567989.73000002</v>
      </c>
    </row>
    <row r="107" spans="1:4" ht="60">
      <c r="A107" s="157" t="s">
        <v>607</v>
      </c>
      <c r="B107" s="158">
        <v>1470901349.6800001</v>
      </c>
      <c r="C107" s="158">
        <v>0</v>
      </c>
      <c r="D107" s="159">
        <v>1470901349.6800001</v>
      </c>
    </row>
    <row r="108" spans="1:4">
      <c r="A108" s="157" t="s">
        <v>608</v>
      </c>
      <c r="B108" s="158">
        <v>172473024.68000001</v>
      </c>
      <c r="C108" s="158">
        <v>105690943.53</v>
      </c>
      <c r="D108" s="159">
        <v>278163968.20999998</v>
      </c>
    </row>
    <row r="109" spans="1:4" ht="20">
      <c r="A109" s="157" t="s">
        <v>900</v>
      </c>
      <c r="B109" s="158">
        <v>72138870.129999995</v>
      </c>
      <c r="C109" s="158">
        <v>0</v>
      </c>
      <c r="D109" s="159">
        <v>72138870.129999995</v>
      </c>
    </row>
    <row r="110" spans="1:4">
      <c r="A110" s="157" t="s">
        <v>609</v>
      </c>
      <c r="B110" s="158">
        <v>798529.15</v>
      </c>
      <c r="C110" s="158">
        <v>46605.49</v>
      </c>
      <c r="D110" s="159">
        <v>845134.64</v>
      </c>
    </row>
    <row r="111" spans="1:4" ht="21">
      <c r="A111" s="155" t="s">
        <v>610</v>
      </c>
      <c r="B111" s="108">
        <v>24336887531.369999</v>
      </c>
      <c r="C111" s="108">
        <v>324575561.89999998</v>
      </c>
      <c r="D111" s="156">
        <v>24661463093.27</v>
      </c>
    </row>
    <row r="112" spans="1:4" ht="30">
      <c r="A112" s="157" t="s">
        <v>907</v>
      </c>
      <c r="B112" s="158">
        <v>1381738439.8900001</v>
      </c>
      <c r="C112" s="158">
        <v>0</v>
      </c>
      <c r="D112" s="159">
        <v>1381738439.8900001</v>
      </c>
    </row>
    <row r="113" spans="1:4">
      <c r="A113" s="157" t="s">
        <v>611</v>
      </c>
      <c r="B113" s="158">
        <v>2760019624.9499998</v>
      </c>
      <c r="C113" s="158">
        <v>0</v>
      </c>
      <c r="D113" s="159">
        <v>2760019624.9499998</v>
      </c>
    </row>
    <row r="114" spans="1:4" ht="20">
      <c r="A114" s="157" t="s">
        <v>612</v>
      </c>
      <c r="B114" s="158">
        <v>1035544486.41</v>
      </c>
      <c r="C114" s="158">
        <v>4867161.1100000003</v>
      </c>
      <c r="D114" s="159">
        <v>1040411647.52</v>
      </c>
    </row>
    <row r="115" spans="1:4">
      <c r="A115" s="157" t="s">
        <v>613</v>
      </c>
      <c r="B115" s="158">
        <v>497891489.63999999</v>
      </c>
      <c r="C115" s="158">
        <v>134853470</v>
      </c>
      <c r="D115" s="159">
        <v>632744959.63999999</v>
      </c>
    </row>
    <row r="116" spans="1:4">
      <c r="A116" s="157" t="s">
        <v>614</v>
      </c>
      <c r="B116" s="158">
        <v>547093317.09000003</v>
      </c>
      <c r="C116" s="158">
        <v>141423769.28</v>
      </c>
      <c r="D116" s="159">
        <v>688517086.37</v>
      </c>
    </row>
    <row r="117" spans="1:4" ht="40">
      <c r="A117" s="157" t="s">
        <v>917</v>
      </c>
      <c r="B117" s="158">
        <v>1765245972.9000001</v>
      </c>
      <c r="C117" s="158">
        <v>0</v>
      </c>
      <c r="D117" s="159">
        <v>1765245972.9000001</v>
      </c>
    </row>
    <row r="118" spans="1:4" ht="20">
      <c r="A118" s="157" t="s">
        <v>615</v>
      </c>
      <c r="B118" s="158">
        <v>371195603.62</v>
      </c>
      <c r="C118" s="158">
        <v>0</v>
      </c>
      <c r="D118" s="159">
        <v>371195603.62</v>
      </c>
    </row>
    <row r="119" spans="1:4" ht="30">
      <c r="A119" s="157" t="s">
        <v>616</v>
      </c>
      <c r="B119" s="158">
        <v>236970938.84</v>
      </c>
      <c r="C119" s="158">
        <v>2912340.1</v>
      </c>
      <c r="D119" s="159">
        <v>239883278.94</v>
      </c>
    </row>
    <row r="120" spans="1:4" ht="50">
      <c r="A120" s="157" t="s">
        <v>908</v>
      </c>
      <c r="B120" s="158">
        <v>865688052.76999998</v>
      </c>
      <c r="C120" s="158">
        <v>0</v>
      </c>
      <c r="D120" s="159">
        <v>865688052.76999998</v>
      </c>
    </row>
    <row r="121" spans="1:4" ht="40">
      <c r="A121" s="157" t="s">
        <v>617</v>
      </c>
      <c r="B121" s="158">
        <v>49392604.950000003</v>
      </c>
      <c r="C121" s="158">
        <v>0</v>
      </c>
      <c r="D121" s="159">
        <v>49392604.950000003</v>
      </c>
    </row>
    <row r="122" spans="1:4" ht="40">
      <c r="A122" s="157" t="s">
        <v>889</v>
      </c>
      <c r="B122" s="158">
        <v>239996830.66</v>
      </c>
      <c r="C122" s="158">
        <v>0</v>
      </c>
      <c r="D122" s="159">
        <v>239996830.66</v>
      </c>
    </row>
    <row r="123" spans="1:4" ht="60">
      <c r="A123" s="157" t="s">
        <v>718</v>
      </c>
      <c r="B123" s="158">
        <v>22839114.93</v>
      </c>
      <c r="C123" s="158">
        <v>0</v>
      </c>
      <c r="D123" s="159">
        <v>22839114.93</v>
      </c>
    </row>
    <row r="124" spans="1:4" ht="20">
      <c r="A124" s="157" t="s">
        <v>618</v>
      </c>
      <c r="B124" s="158">
        <v>33793906.049999997</v>
      </c>
      <c r="C124" s="158">
        <v>247267.84</v>
      </c>
      <c r="D124" s="159">
        <v>34041173.890000001</v>
      </c>
    </row>
    <row r="125" spans="1:4">
      <c r="A125" s="157" t="s">
        <v>619</v>
      </c>
      <c r="B125" s="158">
        <v>5575010361.6700001</v>
      </c>
      <c r="C125" s="158">
        <v>40271553.57</v>
      </c>
      <c r="D125" s="159">
        <v>5615281915.2399998</v>
      </c>
    </row>
    <row r="126" spans="1:4" ht="60">
      <c r="A126" s="157" t="s">
        <v>932</v>
      </c>
      <c r="B126" s="158">
        <v>8954466787</v>
      </c>
      <c r="C126" s="158">
        <v>0</v>
      </c>
      <c r="D126" s="159">
        <v>8954466787</v>
      </c>
    </row>
    <row r="127" spans="1:4" ht="21">
      <c r="A127" s="155" t="s">
        <v>620</v>
      </c>
      <c r="B127" s="108">
        <v>2198380755.9099998</v>
      </c>
      <c r="C127" s="108">
        <v>165751635.09999999</v>
      </c>
      <c r="D127" s="156">
        <v>2364132391.0100002</v>
      </c>
    </row>
    <row r="128" spans="1:4" ht="20">
      <c r="A128" s="157" t="s">
        <v>621</v>
      </c>
      <c r="B128" s="158">
        <v>1564688524.3199999</v>
      </c>
      <c r="C128" s="158">
        <v>160126098.5</v>
      </c>
      <c r="D128" s="159">
        <v>1724814622.8199999</v>
      </c>
    </row>
    <row r="129" spans="1:4">
      <c r="A129" s="157" t="s">
        <v>622</v>
      </c>
      <c r="B129" s="158">
        <v>633692231.59000003</v>
      </c>
      <c r="C129" s="158">
        <v>5625536.5999999996</v>
      </c>
      <c r="D129" s="159">
        <v>639317768.19000006</v>
      </c>
    </row>
    <row r="130" spans="1:4" ht="31.5">
      <c r="A130" s="153" t="s">
        <v>623</v>
      </c>
      <c r="B130" s="107">
        <v>6199955951.5600004</v>
      </c>
      <c r="C130" s="107">
        <v>3877287.15</v>
      </c>
      <c r="D130" s="154">
        <v>6203833238.71</v>
      </c>
    </row>
    <row r="131" spans="1:4" ht="21">
      <c r="A131" s="155" t="s">
        <v>624</v>
      </c>
      <c r="B131" s="108">
        <v>30217681.059999999</v>
      </c>
      <c r="C131" s="108">
        <v>657174.55000000005</v>
      </c>
      <c r="D131" s="156">
        <v>30874855.609999999</v>
      </c>
    </row>
    <row r="132" spans="1:4" ht="30">
      <c r="A132" s="157" t="s">
        <v>625</v>
      </c>
      <c r="B132" s="158">
        <v>6503237.71</v>
      </c>
      <c r="C132" s="158">
        <v>0</v>
      </c>
      <c r="D132" s="159">
        <v>6503237.71</v>
      </c>
    </row>
    <row r="133" spans="1:4" ht="50">
      <c r="A133" s="157" t="s">
        <v>626</v>
      </c>
      <c r="B133" s="158">
        <v>4272248.8099999996</v>
      </c>
      <c r="C133" s="158">
        <v>0</v>
      </c>
      <c r="D133" s="159">
        <v>4272248.8099999996</v>
      </c>
    </row>
    <row r="134" spans="1:4" ht="20">
      <c r="A134" s="157" t="s">
        <v>627</v>
      </c>
      <c r="B134" s="158">
        <v>17786290.129999999</v>
      </c>
      <c r="C134" s="158">
        <v>657174.55000000005</v>
      </c>
      <c r="D134" s="159">
        <v>18443464.68</v>
      </c>
    </row>
    <row r="135" spans="1:4">
      <c r="A135" s="157" t="s">
        <v>628</v>
      </c>
      <c r="B135" s="158">
        <v>1655904.41</v>
      </c>
      <c r="C135" s="158">
        <v>0</v>
      </c>
      <c r="D135" s="159">
        <v>1655904.41</v>
      </c>
    </row>
    <row r="136" spans="1:4" ht="21">
      <c r="A136" s="155" t="s">
        <v>629</v>
      </c>
      <c r="B136" s="108">
        <v>6169738270.5</v>
      </c>
      <c r="C136" s="108">
        <v>3220112.6</v>
      </c>
      <c r="D136" s="156">
        <v>6172958383.1000004</v>
      </c>
    </row>
    <row r="137" spans="1:4" ht="20">
      <c r="A137" s="157" t="s">
        <v>890</v>
      </c>
      <c r="B137" s="158">
        <v>249816213.30000001</v>
      </c>
      <c r="C137" s="158">
        <v>0</v>
      </c>
      <c r="D137" s="159">
        <v>249816213.30000001</v>
      </c>
    </row>
    <row r="138" spans="1:4" ht="50">
      <c r="A138" s="157" t="s">
        <v>636</v>
      </c>
      <c r="B138" s="158">
        <v>412540905.19</v>
      </c>
      <c r="C138" s="158">
        <v>0</v>
      </c>
      <c r="D138" s="159">
        <v>412540905.19</v>
      </c>
    </row>
    <row r="139" spans="1:4" ht="20">
      <c r="A139" s="157" t="s">
        <v>901</v>
      </c>
      <c r="B139" s="158">
        <v>4247540458.8299999</v>
      </c>
      <c r="C139" s="158">
        <v>0</v>
      </c>
      <c r="D139" s="159">
        <v>4247540458.8299999</v>
      </c>
    </row>
    <row r="140" spans="1:4">
      <c r="A140" s="157" t="s">
        <v>630</v>
      </c>
      <c r="B140" s="158">
        <v>1259840693.1800001</v>
      </c>
      <c r="C140" s="158">
        <v>3220112.6</v>
      </c>
      <c r="D140" s="159">
        <v>1263060805.78</v>
      </c>
    </row>
    <row r="141" spans="1:4" ht="24.5" customHeight="1">
      <c r="A141" s="153" t="s">
        <v>631</v>
      </c>
      <c r="B141" s="107">
        <v>308558176980.84998</v>
      </c>
      <c r="C141" s="107">
        <v>0</v>
      </c>
      <c r="D141" s="154">
        <v>308558176980.84998</v>
      </c>
    </row>
    <row r="142" spans="1:4" ht="20" customHeight="1">
      <c r="A142" s="155" t="s">
        <v>920</v>
      </c>
      <c r="B142" s="108">
        <v>308558176980.84998</v>
      </c>
      <c r="C142" s="108">
        <v>0</v>
      </c>
      <c r="D142" s="156">
        <v>308558176980.84998</v>
      </c>
    </row>
    <row r="143" spans="1:4" ht="60">
      <c r="A143" s="157" t="s">
        <v>933</v>
      </c>
      <c r="B143" s="158">
        <v>15938235352</v>
      </c>
      <c r="C143" s="158">
        <v>0</v>
      </c>
      <c r="D143" s="159">
        <v>15938235352</v>
      </c>
    </row>
    <row r="144" spans="1:4" ht="20">
      <c r="A144" s="157" t="s">
        <v>632</v>
      </c>
      <c r="B144" s="158">
        <v>289806369828.84998</v>
      </c>
      <c r="C144" s="158">
        <v>0</v>
      </c>
      <c r="D144" s="159">
        <v>289806369828.84998</v>
      </c>
    </row>
    <row r="145" spans="1:4" ht="30">
      <c r="A145" s="157" t="s">
        <v>918</v>
      </c>
      <c r="B145" s="158">
        <v>2500000000</v>
      </c>
      <c r="C145" s="158">
        <v>0</v>
      </c>
      <c r="D145" s="159">
        <v>2500000000</v>
      </c>
    </row>
    <row r="146" spans="1:4" ht="40">
      <c r="A146" s="157" t="s">
        <v>921</v>
      </c>
      <c r="B146" s="158">
        <v>240000000</v>
      </c>
      <c r="C146" s="158">
        <v>0</v>
      </c>
      <c r="D146" s="159">
        <v>240000000</v>
      </c>
    </row>
    <row r="147" spans="1:4">
      <c r="A147" s="157" t="s">
        <v>868</v>
      </c>
      <c r="B147" s="158">
        <v>73571800</v>
      </c>
      <c r="C147" s="158">
        <v>0</v>
      </c>
      <c r="D147" s="159">
        <v>73571800</v>
      </c>
    </row>
    <row r="148" spans="1:4" ht="21" customHeight="1">
      <c r="A148" s="153" t="s">
        <v>62</v>
      </c>
      <c r="B148" s="107">
        <v>680172967854.40002</v>
      </c>
      <c r="C148" s="107">
        <v>6970544337.6199999</v>
      </c>
      <c r="D148" s="154">
        <v>687143512192.02002</v>
      </c>
    </row>
  </sheetData>
  <mergeCells count="1">
    <mergeCell ref="A4:E4"/>
  </mergeCells>
  <pageMargins left="0.7" right="0.7" top="0.75" bottom="0.75"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85"/>
  <sheetViews>
    <sheetView showGridLines="0" topLeftCell="A16" zoomScale="80" zoomScaleNormal="80" workbookViewId="0">
      <selection activeCell="L24" sqref="L24"/>
    </sheetView>
  </sheetViews>
  <sheetFormatPr defaultColWidth="9.1796875" defaultRowHeight="12.5"/>
  <cols>
    <col min="1" max="1" width="49.7265625" style="80" customWidth="1"/>
    <col min="2" max="2" width="15.81640625" style="80" customWidth="1"/>
    <col min="3" max="3" width="14" style="80" customWidth="1"/>
    <col min="4" max="4" width="17.26953125" style="80" customWidth="1"/>
    <col min="5" max="5" width="6.54296875" style="80" customWidth="1"/>
    <col min="6" max="6" width="4.7265625" style="80" customWidth="1"/>
    <col min="7" max="7" width="17" style="80" bestFit="1" customWidth="1"/>
    <col min="8" max="16384" width="9.1796875" style="80"/>
  </cols>
  <sheetData>
    <row r="1" spans="1:5" s="79" customFormat="1" ht="14.5" customHeight="1">
      <c r="A1" s="214" t="s">
        <v>225</v>
      </c>
      <c r="B1" s="214"/>
      <c r="C1" s="214"/>
      <c r="D1" s="214"/>
      <c r="E1" s="81"/>
    </row>
    <row r="2" spans="1:5" s="79" customFormat="1" ht="13.5" customHeight="1">
      <c r="A2" s="216"/>
      <c r="B2" s="216"/>
      <c r="C2" s="216"/>
      <c r="D2" s="216"/>
      <c r="E2" s="216"/>
    </row>
    <row r="3" spans="1:5" s="79" customFormat="1" ht="16.5" customHeight="1">
      <c r="B3" s="95" t="s">
        <v>923</v>
      </c>
      <c r="C3" s="95"/>
      <c r="D3" s="95"/>
      <c r="E3" s="95"/>
    </row>
    <row r="4" spans="1:5" s="79" customFormat="1" ht="12.75" customHeight="1"/>
    <row r="5" spans="1:5" s="79" customFormat="1" ht="12" customHeight="1"/>
    <row r="6" spans="1:5" s="79" customFormat="1" ht="18.25" customHeight="1">
      <c r="A6" s="217" t="s">
        <v>100</v>
      </c>
      <c r="B6" s="217"/>
      <c r="C6" s="217"/>
    </row>
    <row r="7" spans="1:5" s="79" customFormat="1" ht="22" customHeight="1"/>
    <row r="8" spans="1:5" s="79" customFormat="1" ht="15.4" customHeight="1">
      <c r="A8" s="218" t="s">
        <v>503</v>
      </c>
      <c r="B8" s="219" t="s">
        <v>504</v>
      </c>
      <c r="C8" s="219"/>
      <c r="D8" s="219"/>
    </row>
    <row r="9" spans="1:5" s="79" customFormat="1" ht="21.4" customHeight="1">
      <c r="A9" s="218"/>
      <c r="B9" s="140" t="s">
        <v>443</v>
      </c>
      <c r="C9" s="140" t="s">
        <v>444</v>
      </c>
      <c r="D9" s="141" t="s">
        <v>13</v>
      </c>
    </row>
    <row r="10" spans="1:5" s="79" customFormat="1" ht="15.4" customHeight="1">
      <c r="A10" s="82" t="s">
        <v>505</v>
      </c>
      <c r="B10" s="83">
        <v>234099667232.10999</v>
      </c>
      <c r="C10" s="83">
        <v>3042834002.3000002</v>
      </c>
      <c r="D10" s="84">
        <v>237142501234.41</v>
      </c>
    </row>
    <row r="11" spans="1:5" s="79" customFormat="1" ht="15.4" customHeight="1">
      <c r="A11" s="82" t="s">
        <v>506</v>
      </c>
      <c r="B11" s="83">
        <v>254013059.33000001</v>
      </c>
      <c r="C11" s="83">
        <v>195564991.59</v>
      </c>
      <c r="D11" s="84">
        <v>449578050.92000002</v>
      </c>
    </row>
    <row r="12" spans="1:5" s="79" customFormat="1" ht="15.4" customHeight="1">
      <c r="A12" s="82" t="s">
        <v>507</v>
      </c>
      <c r="B12" s="83">
        <v>105494109858.72</v>
      </c>
      <c r="C12" s="83">
        <v>4513114577.8999996</v>
      </c>
      <c r="D12" s="84">
        <v>110007224436.62</v>
      </c>
    </row>
    <row r="13" spans="1:5" s="79" customFormat="1" ht="15.4" customHeight="1">
      <c r="A13" s="82" t="s">
        <v>508</v>
      </c>
      <c r="B13" s="83">
        <v>5167525730.2299995</v>
      </c>
      <c r="C13" s="83">
        <v>184934560.78</v>
      </c>
      <c r="D13" s="84">
        <v>5352460291.0100002</v>
      </c>
    </row>
    <row r="14" spans="1:5" s="79" customFormat="1" ht="15.4" customHeight="1">
      <c r="A14" s="82" t="s">
        <v>509</v>
      </c>
      <c r="B14" s="83">
        <v>3086922950.6100001</v>
      </c>
      <c r="C14" s="83">
        <v>315148214.56</v>
      </c>
      <c r="D14" s="84">
        <v>3402071165.1700001</v>
      </c>
    </row>
    <row r="15" spans="1:5" s="79" customFormat="1" ht="15.4" customHeight="1">
      <c r="A15" s="82" t="s">
        <v>885</v>
      </c>
      <c r="B15" s="83">
        <v>34469350418.129997</v>
      </c>
      <c r="C15" s="83">
        <v>514177789.66000003</v>
      </c>
      <c r="D15" s="84">
        <v>34983528207.790001</v>
      </c>
    </row>
    <row r="16" spans="1:5" s="79" customFormat="1" ht="15.4" customHeight="1">
      <c r="A16" s="82" t="s">
        <v>510</v>
      </c>
      <c r="B16" s="83">
        <v>19796417530.900002</v>
      </c>
      <c r="C16" s="83">
        <v>1252844429.6099999</v>
      </c>
      <c r="D16" s="84">
        <v>21049261960.509998</v>
      </c>
    </row>
    <row r="17" spans="1:4" s="79" customFormat="1" ht="15.4" customHeight="1">
      <c r="A17" s="82" t="s">
        <v>894</v>
      </c>
      <c r="B17" s="83">
        <v>285945338.79000002</v>
      </c>
      <c r="C17" s="83">
        <v>12874545.779999999</v>
      </c>
      <c r="D17" s="84">
        <v>298819884.56999999</v>
      </c>
    </row>
    <row r="18" spans="1:4" s="79" customFormat="1" ht="15.4" customHeight="1">
      <c r="A18" s="82" t="s">
        <v>892</v>
      </c>
      <c r="B18" s="83">
        <v>5028055864</v>
      </c>
      <c r="C18" s="83">
        <v>567926681.41999996</v>
      </c>
      <c r="D18" s="84">
        <v>5595982545.4200001</v>
      </c>
    </row>
    <row r="19" spans="1:4" s="79" customFormat="1" ht="15.4" customHeight="1">
      <c r="A19" s="82" t="s">
        <v>886</v>
      </c>
      <c r="B19" s="83">
        <v>2133867394.75</v>
      </c>
      <c r="C19" s="83">
        <v>36653430.090000004</v>
      </c>
      <c r="D19" s="84">
        <v>2170520824.8400002</v>
      </c>
    </row>
    <row r="20" spans="1:4" s="79" customFormat="1" ht="15.4" customHeight="1">
      <c r="A20" s="82" t="s">
        <v>511</v>
      </c>
      <c r="B20" s="83">
        <v>14003611976.610001</v>
      </c>
      <c r="C20" s="83">
        <v>221657508.33000001</v>
      </c>
      <c r="D20" s="84">
        <v>14225269484.940001</v>
      </c>
    </row>
    <row r="21" spans="1:4" s="79" customFormat="1" ht="15.4" customHeight="1">
      <c r="A21" s="82" t="s">
        <v>739</v>
      </c>
      <c r="B21" s="83">
        <v>477278038.41000003</v>
      </c>
      <c r="C21" s="83">
        <v>17230776.52</v>
      </c>
      <c r="D21" s="84">
        <v>494508814.93000001</v>
      </c>
    </row>
    <row r="22" spans="1:4" s="79" customFormat="1" ht="15.4" customHeight="1">
      <c r="A22" s="82" t="s">
        <v>893</v>
      </c>
      <c r="B22" s="83">
        <v>1045251166.5</v>
      </c>
      <c r="C22" s="83">
        <v>629163152.77999997</v>
      </c>
      <c r="D22" s="84">
        <v>1674414319.28</v>
      </c>
    </row>
    <row r="23" spans="1:4" s="79" customFormat="1" ht="26.15" customHeight="1">
      <c r="A23" s="82" t="s">
        <v>512</v>
      </c>
      <c r="B23" s="83">
        <v>4511544492.1800003</v>
      </c>
      <c r="C23" s="83">
        <v>98800009.680000007</v>
      </c>
      <c r="D23" s="84">
        <v>4610344501.8599997</v>
      </c>
    </row>
    <row r="24" spans="1:4" s="79" customFormat="1" ht="33" customHeight="1">
      <c r="A24" s="82" t="s">
        <v>895</v>
      </c>
      <c r="B24" s="83">
        <v>71867568.629999995</v>
      </c>
      <c r="C24" s="83">
        <v>10788222.82</v>
      </c>
      <c r="D24" s="84">
        <v>82655791.450000003</v>
      </c>
    </row>
    <row r="25" spans="1:4" ht="22.5" customHeight="1">
      <c r="A25" s="85" t="s">
        <v>513</v>
      </c>
      <c r="B25" s="86">
        <v>429925428619.90002</v>
      </c>
      <c r="C25" s="86">
        <v>11613712893.82</v>
      </c>
      <c r="D25" s="87">
        <v>441539141513.71997</v>
      </c>
    </row>
    <row r="26" spans="1:4" ht="37.5" customHeight="1">
      <c r="A26" s="215" t="s">
        <v>101</v>
      </c>
      <c r="B26" s="215"/>
      <c r="C26" s="81"/>
      <c r="D26" s="81"/>
    </row>
    <row r="28" spans="1:4">
      <c r="A28" s="218" t="s">
        <v>503</v>
      </c>
      <c r="B28" s="219" t="s">
        <v>514</v>
      </c>
      <c r="C28" s="219"/>
      <c r="D28" s="219"/>
    </row>
    <row r="29" spans="1:4">
      <c r="A29" s="218"/>
      <c r="B29" s="140" t="s">
        <v>443</v>
      </c>
      <c r="C29" s="140" t="s">
        <v>444</v>
      </c>
      <c r="D29" s="141" t="s">
        <v>13</v>
      </c>
    </row>
    <row r="30" spans="1:4" ht="15.65" customHeight="1">
      <c r="A30" s="82" t="s">
        <v>505</v>
      </c>
      <c r="B30" s="83">
        <v>21130975119.779999</v>
      </c>
      <c r="C30" s="83">
        <v>6177279694.7399998</v>
      </c>
      <c r="D30" s="84">
        <v>27308254814.52</v>
      </c>
    </row>
    <row r="31" spans="1:4" ht="15.65" customHeight="1">
      <c r="A31" s="82" t="s">
        <v>506</v>
      </c>
      <c r="B31" s="83">
        <v>4620612743.46</v>
      </c>
      <c r="C31" s="83">
        <v>1035558904.39</v>
      </c>
      <c r="D31" s="84">
        <v>5656171647.8500004</v>
      </c>
    </row>
    <row r="32" spans="1:4" ht="15.65" customHeight="1">
      <c r="A32" s="82" t="s">
        <v>507</v>
      </c>
      <c r="B32" s="83">
        <v>18927059.18</v>
      </c>
      <c r="C32" s="83">
        <v>44153374.049999997</v>
      </c>
      <c r="D32" s="84">
        <v>63080433.229999997</v>
      </c>
    </row>
    <row r="33" spans="1:4" ht="15.65" customHeight="1">
      <c r="A33" s="82" t="s">
        <v>508</v>
      </c>
      <c r="B33" s="83">
        <v>93880921.269999996</v>
      </c>
      <c r="C33" s="83">
        <v>86126743.510000005</v>
      </c>
      <c r="D33" s="84">
        <v>180007664.78</v>
      </c>
    </row>
    <row r="34" spans="1:4" ht="15.65" customHeight="1">
      <c r="A34" s="82" t="s">
        <v>509</v>
      </c>
      <c r="B34" s="83">
        <v>17581995.149999999</v>
      </c>
      <c r="C34" s="83">
        <v>22116621.300000001</v>
      </c>
      <c r="D34" s="84">
        <v>39698616.450000003</v>
      </c>
    </row>
    <row r="35" spans="1:4" ht="15.65" customHeight="1">
      <c r="A35" s="82" t="s">
        <v>885</v>
      </c>
      <c r="B35" s="83">
        <v>23914180.940000001</v>
      </c>
      <c r="C35" s="83">
        <v>161964900.15000001</v>
      </c>
      <c r="D35" s="84">
        <v>185879081.09</v>
      </c>
    </row>
    <row r="36" spans="1:4" ht="15.65" customHeight="1">
      <c r="A36" s="82" t="s">
        <v>510</v>
      </c>
      <c r="B36" s="83">
        <v>1446185025.8800001</v>
      </c>
      <c r="C36" s="83">
        <v>415373508</v>
      </c>
      <c r="D36" s="84">
        <v>1861558533.8800001</v>
      </c>
    </row>
    <row r="37" spans="1:4" ht="15.65" customHeight="1">
      <c r="A37" s="82" t="s">
        <v>894</v>
      </c>
      <c r="B37" s="83">
        <v>134003460</v>
      </c>
      <c r="C37" s="83">
        <v>120232692.04000001</v>
      </c>
      <c r="D37" s="84">
        <v>254236152.03999999</v>
      </c>
    </row>
    <row r="38" spans="1:4" ht="15.65" customHeight="1">
      <c r="A38" s="82" t="s">
        <v>892</v>
      </c>
      <c r="B38" s="83">
        <v>1580735948.52</v>
      </c>
      <c r="C38" s="83">
        <v>1466340388.01</v>
      </c>
      <c r="D38" s="84">
        <v>3047076336.5300002</v>
      </c>
    </row>
    <row r="39" spans="1:4" ht="15.65" customHeight="1">
      <c r="A39" s="82" t="s">
        <v>886</v>
      </c>
      <c r="B39" s="83">
        <v>2264126625.98</v>
      </c>
      <c r="C39" s="83">
        <v>71924544.140000001</v>
      </c>
      <c r="D39" s="84">
        <v>2336051170.1199999</v>
      </c>
    </row>
    <row r="40" spans="1:4" ht="15.65" customHeight="1">
      <c r="A40" s="82" t="s">
        <v>511</v>
      </c>
      <c r="B40" s="83">
        <v>1802018048.22</v>
      </c>
      <c r="C40" s="83">
        <v>332936043.63999999</v>
      </c>
      <c r="D40" s="84">
        <v>2134954091.8599999</v>
      </c>
    </row>
    <row r="41" spans="1:4" ht="15.65" customHeight="1">
      <c r="A41" s="82" t="s">
        <v>739</v>
      </c>
      <c r="B41" s="83">
        <v>276856443.49000001</v>
      </c>
      <c r="C41" s="83">
        <v>53112050.310000002</v>
      </c>
      <c r="D41" s="84">
        <v>329968493.80000001</v>
      </c>
    </row>
    <row r="42" spans="1:4" ht="15.65" customHeight="1">
      <c r="A42" s="82" t="s">
        <v>893</v>
      </c>
      <c r="B42" s="83">
        <v>254924274.72999999</v>
      </c>
      <c r="C42" s="83">
        <v>167767826.50999999</v>
      </c>
      <c r="D42" s="84">
        <v>422692101.24000001</v>
      </c>
    </row>
    <row r="43" spans="1:4" ht="21" customHeight="1">
      <c r="A43" s="82" t="s">
        <v>512</v>
      </c>
      <c r="B43" s="83">
        <v>78105045.819999993</v>
      </c>
      <c r="C43" s="83">
        <v>9788375.2799999993</v>
      </c>
      <c r="D43" s="84">
        <v>87893421.099999994</v>
      </c>
    </row>
    <row r="44" spans="1:4" ht="25.5" customHeight="1">
      <c r="A44" s="82" t="s">
        <v>895</v>
      </c>
      <c r="B44" s="83">
        <v>0</v>
      </c>
      <c r="C44" s="83">
        <v>30832.33</v>
      </c>
      <c r="D44" s="84">
        <v>30832.33</v>
      </c>
    </row>
    <row r="45" spans="1:4" ht="19" customHeight="1">
      <c r="A45" s="85" t="s">
        <v>515</v>
      </c>
      <c r="B45" s="86">
        <v>33742846892.419998</v>
      </c>
      <c r="C45" s="86">
        <v>10164706498.4</v>
      </c>
      <c r="D45" s="87">
        <v>43907553390.82</v>
      </c>
    </row>
    <row r="46" spans="1:4" ht="79.5" customHeight="1">
      <c r="A46" s="215" t="s">
        <v>102</v>
      </c>
      <c r="B46" s="215"/>
    </row>
    <row r="48" spans="1:4">
      <c r="A48" s="218" t="s">
        <v>503</v>
      </c>
      <c r="B48" s="219" t="s">
        <v>639</v>
      </c>
      <c r="C48" s="219"/>
      <c r="D48" s="219"/>
    </row>
    <row r="49" spans="1:4">
      <c r="A49" s="218"/>
      <c r="B49" s="140" t="s">
        <v>443</v>
      </c>
      <c r="C49" s="140" t="s">
        <v>444</v>
      </c>
      <c r="D49" s="141" t="s">
        <v>13</v>
      </c>
    </row>
    <row r="50" spans="1:4" ht="15.65" customHeight="1">
      <c r="A50" s="82" t="s">
        <v>505</v>
      </c>
      <c r="B50" s="83">
        <v>165944912527.31</v>
      </c>
      <c r="C50" s="83">
        <v>635104290</v>
      </c>
      <c r="D50" s="84">
        <v>166580016817.31</v>
      </c>
    </row>
    <row r="51" spans="1:4" ht="15.65" customHeight="1">
      <c r="A51" s="82" t="s">
        <v>506</v>
      </c>
      <c r="B51" s="83"/>
      <c r="C51" s="83"/>
      <c r="D51" s="84"/>
    </row>
    <row r="52" spans="1:4" ht="15.65" customHeight="1">
      <c r="A52" s="82" t="s">
        <v>507</v>
      </c>
      <c r="B52" s="83"/>
      <c r="C52" s="83"/>
      <c r="D52" s="84"/>
    </row>
    <row r="53" spans="1:4" ht="15.65" customHeight="1">
      <c r="A53" s="82" t="s">
        <v>508</v>
      </c>
      <c r="B53" s="83"/>
      <c r="C53" s="83"/>
      <c r="D53" s="84"/>
    </row>
    <row r="54" spans="1:4" ht="15.65" customHeight="1">
      <c r="A54" s="82" t="s">
        <v>509</v>
      </c>
      <c r="B54" s="83"/>
      <c r="C54" s="83"/>
      <c r="D54" s="84"/>
    </row>
    <row r="55" spans="1:4" ht="15.65" customHeight="1">
      <c r="A55" s="82" t="s">
        <v>885</v>
      </c>
      <c r="B55" s="83"/>
      <c r="C55" s="83"/>
      <c r="D55" s="84"/>
    </row>
    <row r="56" spans="1:4" ht="15.65" customHeight="1">
      <c r="A56" s="82" t="s">
        <v>510</v>
      </c>
      <c r="B56" s="83">
        <v>8900700.1400000006</v>
      </c>
      <c r="C56" s="83">
        <v>0</v>
      </c>
      <c r="D56" s="84">
        <v>8900700.1400000006</v>
      </c>
    </row>
    <row r="57" spans="1:4" ht="15.65" customHeight="1">
      <c r="A57" s="82" t="s">
        <v>894</v>
      </c>
      <c r="B57" s="83">
        <v>599398.12</v>
      </c>
      <c r="C57" s="83">
        <v>0</v>
      </c>
      <c r="D57" s="84">
        <v>599398.12</v>
      </c>
    </row>
    <row r="58" spans="1:4" ht="15.65" customHeight="1">
      <c r="A58" s="82" t="s">
        <v>892</v>
      </c>
      <c r="B58" s="83"/>
      <c r="C58" s="83"/>
      <c r="D58" s="84"/>
    </row>
    <row r="59" spans="1:4" ht="15.65" customHeight="1">
      <c r="A59" s="82" t="s">
        <v>886</v>
      </c>
      <c r="B59" s="83">
        <v>1908672.38</v>
      </c>
      <c r="C59" s="83">
        <v>0</v>
      </c>
      <c r="D59" s="84">
        <v>1908672.38</v>
      </c>
    </row>
    <row r="60" spans="1:4" ht="15.65" customHeight="1">
      <c r="A60" s="82" t="s">
        <v>511</v>
      </c>
      <c r="B60" s="83"/>
      <c r="C60" s="83"/>
      <c r="D60" s="84"/>
    </row>
    <row r="61" spans="1:4" ht="15.65" customHeight="1">
      <c r="A61" s="82" t="s">
        <v>739</v>
      </c>
      <c r="B61" s="83"/>
      <c r="C61" s="83"/>
      <c r="D61" s="84"/>
    </row>
    <row r="62" spans="1:4" ht="15.65" customHeight="1">
      <c r="A62" s="82" t="s">
        <v>893</v>
      </c>
      <c r="B62" s="83">
        <v>16484317.75</v>
      </c>
      <c r="C62" s="83">
        <v>0</v>
      </c>
      <c r="D62" s="84">
        <v>16484317.75</v>
      </c>
    </row>
    <row r="63" spans="1:4" ht="23.25" customHeight="1">
      <c r="A63" s="82" t="s">
        <v>512</v>
      </c>
      <c r="B63" s="83"/>
      <c r="C63" s="83"/>
      <c r="D63" s="84"/>
    </row>
    <row r="64" spans="1:4" ht="19.5" customHeight="1">
      <c r="A64" s="82" t="s">
        <v>895</v>
      </c>
      <c r="B64" s="83"/>
      <c r="C64" s="83"/>
      <c r="D64" s="84"/>
    </row>
    <row r="65" spans="1:7" ht="23.25" customHeight="1">
      <c r="A65" s="85" t="s">
        <v>640</v>
      </c>
      <c r="B65" s="86">
        <v>165972805615.70001</v>
      </c>
      <c r="C65" s="86">
        <v>635104290</v>
      </c>
      <c r="D65" s="87">
        <v>166607909905.70001</v>
      </c>
    </row>
    <row r="66" spans="1:7" ht="67.5" customHeight="1">
      <c r="A66" s="215" t="s">
        <v>62</v>
      </c>
      <c r="B66" s="215"/>
    </row>
    <row r="68" spans="1:7">
      <c r="A68" s="218" t="s">
        <v>503</v>
      </c>
      <c r="B68" s="219" t="s">
        <v>62</v>
      </c>
      <c r="C68" s="219"/>
      <c r="D68" s="219"/>
    </row>
    <row r="69" spans="1:7">
      <c r="A69" s="218"/>
      <c r="B69" s="140" t="s">
        <v>443</v>
      </c>
      <c r="C69" s="140" t="s">
        <v>444</v>
      </c>
      <c r="D69" s="141" t="s">
        <v>13</v>
      </c>
    </row>
    <row r="70" spans="1:7" ht="15.65" customHeight="1">
      <c r="A70" s="82" t="s">
        <v>505</v>
      </c>
      <c r="B70" s="83">
        <v>421175554879.20001</v>
      </c>
      <c r="C70" s="83">
        <v>9855217987.0400009</v>
      </c>
      <c r="D70" s="84">
        <v>431030772866.23999</v>
      </c>
    </row>
    <row r="71" spans="1:7" ht="15.65" customHeight="1">
      <c r="A71" s="82" t="s">
        <v>506</v>
      </c>
      <c r="B71" s="83">
        <v>4874625802.79</v>
      </c>
      <c r="C71" s="83">
        <v>1231123895.98</v>
      </c>
      <c r="D71" s="84">
        <v>6105749698.7700005</v>
      </c>
      <c r="G71" s="161"/>
    </row>
    <row r="72" spans="1:7" ht="15.65" customHeight="1">
      <c r="A72" s="82" t="s">
        <v>507</v>
      </c>
      <c r="B72" s="83">
        <v>105513036917.89999</v>
      </c>
      <c r="C72" s="83">
        <v>4557267951.9499998</v>
      </c>
      <c r="D72" s="84">
        <v>110070304869.85001</v>
      </c>
    </row>
    <row r="73" spans="1:7" ht="15.65" customHeight="1">
      <c r="A73" s="82" t="s">
        <v>508</v>
      </c>
      <c r="B73" s="83">
        <v>5261406651.5</v>
      </c>
      <c r="C73" s="83">
        <v>271061304.29000002</v>
      </c>
      <c r="D73" s="84">
        <v>5532467955.79</v>
      </c>
    </row>
    <row r="74" spans="1:7" ht="15.65" customHeight="1">
      <c r="A74" s="82" t="s">
        <v>509</v>
      </c>
      <c r="B74" s="83">
        <v>3104504945.7600002</v>
      </c>
      <c r="C74" s="83">
        <v>337264835.86000001</v>
      </c>
      <c r="D74" s="84">
        <v>3441769781.6199999</v>
      </c>
    </row>
    <row r="75" spans="1:7" ht="15.65" customHeight="1">
      <c r="A75" s="82" t="s">
        <v>885</v>
      </c>
      <c r="B75" s="83">
        <v>34493264599.07</v>
      </c>
      <c r="C75" s="83">
        <v>676142689.80999994</v>
      </c>
      <c r="D75" s="84">
        <v>35169407288.879997</v>
      </c>
    </row>
    <row r="76" spans="1:7" ht="15.65" customHeight="1">
      <c r="A76" s="82" t="s">
        <v>510</v>
      </c>
      <c r="B76" s="83">
        <v>21251503256.919998</v>
      </c>
      <c r="C76" s="83">
        <v>1668217937.6099999</v>
      </c>
      <c r="D76" s="84">
        <v>22919721194.529999</v>
      </c>
    </row>
    <row r="77" spans="1:7" ht="15.65" customHeight="1">
      <c r="A77" s="82" t="s">
        <v>894</v>
      </c>
      <c r="B77" s="83">
        <v>420548196.91000003</v>
      </c>
      <c r="C77" s="83">
        <v>133107237.81999999</v>
      </c>
      <c r="D77" s="84">
        <v>553655434.73000002</v>
      </c>
    </row>
    <row r="78" spans="1:7" ht="15.65" customHeight="1">
      <c r="A78" s="82" t="s">
        <v>892</v>
      </c>
      <c r="B78" s="83">
        <v>6608791812.5200005</v>
      </c>
      <c r="C78" s="83">
        <v>2034267069.4300001</v>
      </c>
      <c r="D78" s="84">
        <v>8643058881.9500008</v>
      </c>
    </row>
    <row r="79" spans="1:7" ht="15.65" customHeight="1">
      <c r="A79" s="82" t="s">
        <v>886</v>
      </c>
      <c r="B79" s="83">
        <v>4399902693.1099997</v>
      </c>
      <c r="C79" s="83">
        <v>108577974.23</v>
      </c>
      <c r="D79" s="84">
        <v>4508480667.3400002</v>
      </c>
    </row>
    <row r="80" spans="1:7" ht="15.65" customHeight="1">
      <c r="A80" s="82" t="s">
        <v>511</v>
      </c>
      <c r="B80" s="83">
        <v>15805630024.83</v>
      </c>
      <c r="C80" s="83">
        <v>554593551.97000003</v>
      </c>
      <c r="D80" s="84">
        <v>16360223576.799999</v>
      </c>
    </row>
    <row r="81" spans="1:4" ht="15.65" customHeight="1">
      <c r="A81" s="82" t="s">
        <v>739</v>
      </c>
      <c r="B81" s="83">
        <v>754134481.89999998</v>
      </c>
      <c r="C81" s="83">
        <v>70342826.829999998</v>
      </c>
      <c r="D81" s="84">
        <v>824477308.73000002</v>
      </c>
    </row>
    <row r="82" spans="1:4" ht="15.65" customHeight="1">
      <c r="A82" s="82" t="s">
        <v>893</v>
      </c>
      <c r="B82" s="83">
        <v>1316659758.98</v>
      </c>
      <c r="C82" s="83">
        <v>796930979.28999996</v>
      </c>
      <c r="D82" s="84">
        <v>2113590738.27</v>
      </c>
    </row>
    <row r="83" spans="1:4" ht="21" customHeight="1">
      <c r="A83" s="82" t="s">
        <v>512</v>
      </c>
      <c r="B83" s="83">
        <v>4589649538</v>
      </c>
      <c r="C83" s="83">
        <v>108588384.95999999</v>
      </c>
      <c r="D83" s="84">
        <v>4698237922.96</v>
      </c>
    </row>
    <row r="84" spans="1:4" ht="27.75" customHeight="1">
      <c r="A84" s="82" t="s">
        <v>895</v>
      </c>
      <c r="B84" s="83">
        <v>71867568.629999995</v>
      </c>
      <c r="C84" s="83">
        <v>10819055.15</v>
      </c>
      <c r="D84" s="84">
        <v>82686623.780000001</v>
      </c>
    </row>
    <row r="85" spans="1:4" ht="19" customHeight="1">
      <c r="A85" s="85" t="s">
        <v>62</v>
      </c>
      <c r="B85" s="86">
        <v>629641081128.02002</v>
      </c>
      <c r="C85" s="86">
        <v>22413523682.220001</v>
      </c>
      <c r="D85" s="87">
        <v>652054604810.23999</v>
      </c>
    </row>
  </sheetData>
  <mergeCells count="14">
    <mergeCell ref="B28:D28"/>
    <mergeCell ref="A28:A29"/>
    <mergeCell ref="A66:B66"/>
    <mergeCell ref="A68:A69"/>
    <mergeCell ref="B68:D68"/>
    <mergeCell ref="A46:B46"/>
    <mergeCell ref="A48:A49"/>
    <mergeCell ref="B48:D48"/>
    <mergeCell ref="A1:D1"/>
    <mergeCell ref="A26:B26"/>
    <mergeCell ref="A2:E2"/>
    <mergeCell ref="A6:C6"/>
    <mergeCell ref="A8:A9"/>
    <mergeCell ref="B8:D8"/>
  </mergeCells>
  <pageMargins left="0.7" right="0.7" top="0.75" bottom="0.75"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91"/>
  <sheetViews>
    <sheetView showGridLines="0" topLeftCell="A83" zoomScale="90" zoomScaleNormal="90" workbookViewId="0">
      <selection activeCell="F89" sqref="F89"/>
    </sheetView>
  </sheetViews>
  <sheetFormatPr defaultColWidth="9.1796875" defaultRowHeight="12.5"/>
  <cols>
    <col min="1" max="1" width="70.1796875" style="78" customWidth="1"/>
    <col min="2" max="2" width="17.81640625" style="78" customWidth="1"/>
    <col min="3" max="3" width="17.26953125" style="78" customWidth="1"/>
    <col min="4" max="4" width="16.81640625" style="78" customWidth="1"/>
    <col min="5" max="16384" width="9.1796875" style="78"/>
  </cols>
  <sheetData>
    <row r="1" spans="1:4" s="88" customFormat="1" ht="17.25" customHeight="1">
      <c r="A1" s="214" t="s">
        <v>226</v>
      </c>
      <c r="B1" s="214"/>
      <c r="C1" s="214"/>
      <c r="D1" s="214"/>
    </row>
    <row r="2" spans="1:4" s="88" customFormat="1" ht="15.75" customHeight="1">
      <c r="A2" s="216"/>
      <c r="B2" s="216"/>
      <c r="C2" s="216"/>
      <c r="D2" s="216"/>
    </row>
    <row r="3" spans="1:4" s="88" customFormat="1" ht="15.75" customHeight="1">
      <c r="B3" s="95" t="s">
        <v>923</v>
      </c>
      <c r="C3" s="95"/>
      <c r="D3" s="95"/>
    </row>
    <row r="4" spans="1:4" s="88" customFormat="1" ht="11.5">
      <c r="A4" s="96"/>
      <c r="B4" s="96"/>
      <c r="C4" s="96"/>
      <c r="D4" s="96"/>
    </row>
    <row r="5" spans="1:4" ht="23.15" customHeight="1">
      <c r="A5" s="203" t="s">
        <v>502</v>
      </c>
      <c r="B5" s="142" t="s">
        <v>443</v>
      </c>
      <c r="C5" s="142" t="s">
        <v>444</v>
      </c>
      <c r="D5" s="143" t="s">
        <v>13</v>
      </c>
    </row>
    <row r="6" spans="1:4" ht="23.15" customHeight="1">
      <c r="A6" s="147" t="s">
        <v>644</v>
      </c>
      <c r="B6" s="134">
        <v>66157596184.220001</v>
      </c>
      <c r="C6" s="134">
        <v>566395295.37</v>
      </c>
      <c r="D6" s="135">
        <v>66723991479.589996</v>
      </c>
    </row>
    <row r="7" spans="1:4" ht="23.15" customHeight="1">
      <c r="A7" s="82" t="s">
        <v>645</v>
      </c>
      <c r="B7" s="83">
        <v>43762107406.279999</v>
      </c>
      <c r="C7" s="83">
        <v>451764579.56999999</v>
      </c>
      <c r="D7" s="136">
        <v>44213871985.849998</v>
      </c>
    </row>
    <row r="8" spans="1:4" ht="23.15" customHeight="1">
      <c r="A8" s="82" t="s">
        <v>646</v>
      </c>
      <c r="B8" s="83">
        <v>342252366.31999999</v>
      </c>
      <c r="C8" s="83">
        <v>82617208.549999997</v>
      </c>
      <c r="D8" s="136">
        <v>424869574.87</v>
      </c>
    </row>
    <row r="9" spans="1:4" ht="23.15" customHeight="1">
      <c r="A9" s="82" t="s">
        <v>647</v>
      </c>
      <c r="B9" s="83">
        <v>21456822901.450001</v>
      </c>
      <c r="C9" s="83">
        <v>31852439.09</v>
      </c>
      <c r="D9" s="136">
        <v>21488675340.540001</v>
      </c>
    </row>
    <row r="10" spans="1:4" ht="23.15" customHeight="1">
      <c r="A10" s="82" t="s">
        <v>648</v>
      </c>
      <c r="B10" s="83">
        <v>596413510.16999996</v>
      </c>
      <c r="C10" s="83">
        <v>161068.16</v>
      </c>
      <c r="D10" s="136">
        <v>596574578.33000004</v>
      </c>
    </row>
    <row r="11" spans="1:4" ht="23.15" customHeight="1">
      <c r="A11" s="147" t="s">
        <v>649</v>
      </c>
      <c r="B11" s="134">
        <v>6406564031.1499996</v>
      </c>
      <c r="C11" s="134">
        <v>821824362.09000003</v>
      </c>
      <c r="D11" s="135">
        <v>7228388393.2399998</v>
      </c>
    </row>
    <row r="12" spans="1:4" ht="23.15" customHeight="1">
      <c r="A12" s="82" t="s">
        <v>650</v>
      </c>
      <c r="B12" s="83">
        <v>1032701994.02</v>
      </c>
      <c r="C12" s="83">
        <v>96921093.989999995</v>
      </c>
      <c r="D12" s="136">
        <v>1129623088.01</v>
      </c>
    </row>
    <row r="13" spans="1:4" ht="23.15" customHeight="1">
      <c r="A13" s="82" t="s">
        <v>651</v>
      </c>
      <c r="B13" s="83">
        <v>5373862037.1300001</v>
      </c>
      <c r="C13" s="83">
        <v>724903268.10000002</v>
      </c>
      <c r="D13" s="136">
        <v>6098765305.2299995</v>
      </c>
    </row>
    <row r="14" spans="1:4" ht="23.15" customHeight="1">
      <c r="A14" s="147" t="s">
        <v>652</v>
      </c>
      <c r="B14" s="134">
        <v>3656245740.5</v>
      </c>
      <c r="C14" s="134">
        <v>8830076.25</v>
      </c>
      <c r="D14" s="135">
        <v>3665075816.75</v>
      </c>
    </row>
    <row r="15" spans="1:4" ht="23.15" customHeight="1">
      <c r="A15" s="82" t="s">
        <v>653</v>
      </c>
      <c r="B15" s="83">
        <v>3656245740.5</v>
      </c>
      <c r="C15" s="83">
        <v>8830076.25</v>
      </c>
      <c r="D15" s="136">
        <v>3665075816.75</v>
      </c>
    </row>
    <row r="16" spans="1:4" ht="23.15" customHeight="1">
      <c r="A16" s="147" t="s">
        <v>654</v>
      </c>
      <c r="B16" s="134">
        <v>190870190339.88</v>
      </c>
      <c r="C16" s="134">
        <v>6469242455.5299997</v>
      </c>
      <c r="D16" s="135">
        <v>197339432795.41</v>
      </c>
    </row>
    <row r="17" spans="1:4" ht="23.15" customHeight="1">
      <c r="A17" s="146" t="s">
        <v>655</v>
      </c>
      <c r="B17" s="137">
        <v>7284071077.5</v>
      </c>
      <c r="C17" s="137">
        <v>329154904.80000001</v>
      </c>
      <c r="D17" s="84">
        <v>7613225982.3000002</v>
      </c>
    </row>
    <row r="18" spans="1:4" ht="23.15" customHeight="1">
      <c r="A18" s="148" t="s">
        <v>656</v>
      </c>
      <c r="B18" s="138">
        <v>4815782661.2600002</v>
      </c>
      <c r="C18" s="138">
        <v>194183432.34</v>
      </c>
      <c r="D18" s="139">
        <v>5009966093.6000004</v>
      </c>
    </row>
    <row r="19" spans="1:4" ht="23.15" customHeight="1">
      <c r="A19" s="148" t="s">
        <v>657</v>
      </c>
      <c r="B19" s="138">
        <v>1081752483.7</v>
      </c>
      <c r="C19" s="138">
        <v>7611728.3700000001</v>
      </c>
      <c r="D19" s="139">
        <v>1089364212.0699999</v>
      </c>
    </row>
    <row r="20" spans="1:4" ht="23.15" customHeight="1">
      <c r="A20" s="148" t="s">
        <v>658</v>
      </c>
      <c r="B20" s="138">
        <v>982747754.03999996</v>
      </c>
      <c r="C20" s="138">
        <v>126019650.23</v>
      </c>
      <c r="D20" s="139">
        <v>1108767404.27</v>
      </c>
    </row>
    <row r="21" spans="1:4" ht="23.15" customHeight="1">
      <c r="A21" s="148" t="s">
        <v>659</v>
      </c>
      <c r="B21" s="138">
        <v>403788178.5</v>
      </c>
      <c r="C21" s="138">
        <v>1340093.8600000001</v>
      </c>
      <c r="D21" s="139">
        <v>405128272.36000001</v>
      </c>
    </row>
    <row r="22" spans="1:4" ht="23.15" customHeight="1">
      <c r="A22" s="146" t="s">
        <v>660</v>
      </c>
      <c r="B22" s="137">
        <v>79731030526.389999</v>
      </c>
      <c r="C22" s="137">
        <v>3493036295.5500002</v>
      </c>
      <c r="D22" s="84">
        <v>83224066821.940002</v>
      </c>
    </row>
    <row r="23" spans="1:4" ht="23.15" customHeight="1">
      <c r="A23" s="148" t="s">
        <v>661</v>
      </c>
      <c r="B23" s="138">
        <v>65138332478.120003</v>
      </c>
      <c r="C23" s="138">
        <v>2619860278.1700001</v>
      </c>
      <c r="D23" s="139">
        <v>67758192756.290001</v>
      </c>
    </row>
    <row r="24" spans="1:4" ht="23.15" customHeight="1">
      <c r="A24" s="148" t="s">
        <v>662</v>
      </c>
      <c r="B24" s="138">
        <v>6485806193.0799999</v>
      </c>
      <c r="C24" s="138">
        <v>640097926.77999997</v>
      </c>
      <c r="D24" s="139">
        <v>7125904119.8599997</v>
      </c>
    </row>
    <row r="25" spans="1:4" ht="23.15" customHeight="1">
      <c r="A25" s="148" t="s">
        <v>663</v>
      </c>
      <c r="B25" s="138">
        <v>116865331.04000001</v>
      </c>
      <c r="C25" s="138">
        <v>23549937.170000002</v>
      </c>
      <c r="D25" s="139">
        <v>140415268.21000001</v>
      </c>
    </row>
    <row r="26" spans="1:4" ht="23.15" customHeight="1">
      <c r="A26" s="148" t="s">
        <v>664</v>
      </c>
      <c r="B26" s="138">
        <v>33966192.079999998</v>
      </c>
      <c r="C26" s="138">
        <v>20732557.379999999</v>
      </c>
      <c r="D26" s="139">
        <v>54698749.460000001</v>
      </c>
    </row>
    <row r="27" spans="1:4" ht="23.15" customHeight="1">
      <c r="A27" s="148" t="s">
        <v>665</v>
      </c>
      <c r="B27" s="138">
        <v>2027002223.6700001</v>
      </c>
      <c r="C27" s="138">
        <v>7632689.29</v>
      </c>
      <c r="D27" s="139">
        <v>2034634912.96</v>
      </c>
    </row>
    <row r="28" spans="1:4" ht="23.15" customHeight="1">
      <c r="A28" s="148" t="s">
        <v>666</v>
      </c>
      <c r="B28" s="138">
        <v>5929058108.3999996</v>
      </c>
      <c r="C28" s="138">
        <v>181162906.75999999</v>
      </c>
      <c r="D28" s="139">
        <v>6110221015.1599998</v>
      </c>
    </row>
    <row r="29" spans="1:4" ht="23.15" customHeight="1">
      <c r="A29" s="146" t="s">
        <v>667</v>
      </c>
      <c r="B29" s="137">
        <v>103855088735.99001</v>
      </c>
      <c r="C29" s="137">
        <v>2647051255.1799998</v>
      </c>
      <c r="D29" s="84">
        <v>106502139991.17</v>
      </c>
    </row>
    <row r="30" spans="1:4" ht="23.15" customHeight="1">
      <c r="A30" s="147" t="s">
        <v>668</v>
      </c>
      <c r="B30" s="134">
        <v>21529828497.889999</v>
      </c>
      <c r="C30" s="134">
        <v>1245554296.6600001</v>
      </c>
      <c r="D30" s="135">
        <v>22775382794.549999</v>
      </c>
    </row>
    <row r="31" spans="1:4" ht="23.15" customHeight="1">
      <c r="A31" s="82" t="s">
        <v>669</v>
      </c>
      <c r="B31" s="83">
        <v>14540690557.200001</v>
      </c>
      <c r="C31" s="83">
        <v>334990759.32999998</v>
      </c>
      <c r="D31" s="136">
        <v>14875681316.530001</v>
      </c>
    </row>
    <row r="32" spans="1:4" ht="23.15" customHeight="1">
      <c r="A32" s="82" t="s">
        <v>670</v>
      </c>
      <c r="B32" s="83">
        <v>3451717720.2199998</v>
      </c>
      <c r="C32" s="83">
        <v>255786260.53999999</v>
      </c>
      <c r="D32" s="136">
        <v>3707503980.7600002</v>
      </c>
    </row>
    <row r="33" spans="1:4" ht="23.15" customHeight="1">
      <c r="A33" s="82" t="s">
        <v>671</v>
      </c>
      <c r="B33" s="83">
        <v>3537420220.4699998</v>
      </c>
      <c r="C33" s="83">
        <v>654777276.78999996</v>
      </c>
      <c r="D33" s="136">
        <v>4192197497.2600002</v>
      </c>
    </row>
    <row r="34" spans="1:4" ht="23.15" customHeight="1">
      <c r="A34" s="147" t="s">
        <v>672</v>
      </c>
      <c r="B34" s="134">
        <v>13400036858.6</v>
      </c>
      <c r="C34" s="134">
        <v>1317426045.75</v>
      </c>
      <c r="D34" s="135">
        <v>14717462904.35</v>
      </c>
    </row>
    <row r="35" spans="1:4" ht="23.15" customHeight="1">
      <c r="A35" s="82" t="s">
        <v>673</v>
      </c>
      <c r="B35" s="83">
        <v>1829845082.21</v>
      </c>
      <c r="C35" s="83">
        <v>392571901.07999998</v>
      </c>
      <c r="D35" s="136">
        <v>2222416983.29</v>
      </c>
    </row>
    <row r="36" spans="1:4" ht="23.15" customHeight="1">
      <c r="A36" s="82" t="s">
        <v>674</v>
      </c>
      <c r="B36" s="83">
        <v>11570191776.389999</v>
      </c>
      <c r="C36" s="83">
        <v>924854144.66999996</v>
      </c>
      <c r="D36" s="136">
        <v>12495045921.059999</v>
      </c>
    </row>
    <row r="37" spans="1:4" ht="23.15" customHeight="1">
      <c r="A37" s="147" t="s">
        <v>675</v>
      </c>
      <c r="B37" s="134">
        <v>1004636299.5700001</v>
      </c>
      <c r="C37" s="134">
        <v>4861591.08</v>
      </c>
      <c r="D37" s="135">
        <v>1009497890.65</v>
      </c>
    </row>
    <row r="38" spans="1:4" ht="23.15" customHeight="1">
      <c r="A38" s="82" t="s">
        <v>676</v>
      </c>
      <c r="B38" s="83">
        <v>1004636299.5700001</v>
      </c>
      <c r="C38" s="83">
        <v>4861591.08</v>
      </c>
      <c r="D38" s="136">
        <v>1009497890.65</v>
      </c>
    </row>
    <row r="39" spans="1:4" ht="23.15" customHeight="1">
      <c r="A39" s="147" t="s">
        <v>677</v>
      </c>
      <c r="B39" s="134">
        <v>18028484302.779999</v>
      </c>
      <c r="C39" s="134">
        <v>0</v>
      </c>
      <c r="D39" s="135">
        <v>18028484302.779999</v>
      </c>
    </row>
    <row r="40" spans="1:4" ht="23.15" customHeight="1">
      <c r="A40" s="82" t="s">
        <v>678</v>
      </c>
      <c r="B40" s="83">
        <v>18028484302.779999</v>
      </c>
      <c r="C40" s="83">
        <v>0</v>
      </c>
      <c r="D40" s="136">
        <v>18028484302.779999</v>
      </c>
    </row>
    <row r="41" spans="1:4" ht="23.15" customHeight="1">
      <c r="A41" s="147" t="s">
        <v>679</v>
      </c>
      <c r="B41" s="134">
        <v>52565585127.220001</v>
      </c>
      <c r="C41" s="134">
        <v>16116224.09</v>
      </c>
      <c r="D41" s="135">
        <v>52581701351.309998</v>
      </c>
    </row>
    <row r="42" spans="1:4" ht="23.15" customHeight="1">
      <c r="A42" s="82" t="s">
        <v>680</v>
      </c>
      <c r="B42" s="83">
        <v>52565585127.220001</v>
      </c>
      <c r="C42" s="83">
        <v>16116224.09</v>
      </c>
      <c r="D42" s="136">
        <v>52581701351.309998</v>
      </c>
    </row>
    <row r="43" spans="1:4" ht="23.15" customHeight="1">
      <c r="A43" s="147" t="s">
        <v>681</v>
      </c>
      <c r="B43" s="134">
        <v>55491173250.779999</v>
      </c>
      <c r="C43" s="134">
        <v>13022882.24</v>
      </c>
      <c r="D43" s="135">
        <v>55504196133.019997</v>
      </c>
    </row>
    <row r="44" spans="1:4" ht="23.15" customHeight="1">
      <c r="A44" s="82" t="s">
        <v>682</v>
      </c>
      <c r="B44" s="83">
        <v>52431724354.559998</v>
      </c>
      <c r="C44" s="83">
        <v>992775.45</v>
      </c>
      <c r="D44" s="136">
        <v>52432717130.010002</v>
      </c>
    </row>
    <row r="45" spans="1:4" ht="23.15" customHeight="1">
      <c r="A45" s="82" t="s">
        <v>683</v>
      </c>
      <c r="B45" s="83">
        <v>761467500.03999996</v>
      </c>
      <c r="C45" s="83">
        <v>0</v>
      </c>
      <c r="D45" s="136">
        <v>761467500.03999996</v>
      </c>
    </row>
    <row r="46" spans="1:4" ht="23.15" customHeight="1">
      <c r="A46" s="82" t="s">
        <v>684</v>
      </c>
      <c r="B46" s="83">
        <v>2297981396.1799998</v>
      </c>
      <c r="C46" s="83">
        <v>12030106.789999999</v>
      </c>
      <c r="D46" s="136">
        <v>2310011502.9699998</v>
      </c>
    </row>
    <row r="47" spans="1:4" ht="23.15" customHeight="1">
      <c r="A47" s="147" t="s">
        <v>685</v>
      </c>
      <c r="B47" s="134"/>
      <c r="C47" s="134"/>
      <c r="D47" s="135"/>
    </row>
    <row r="48" spans="1:4" ht="23.15" customHeight="1">
      <c r="A48" s="82" t="s">
        <v>686</v>
      </c>
      <c r="B48" s="83"/>
      <c r="C48" s="83"/>
      <c r="D48" s="136"/>
    </row>
    <row r="49" spans="1:4" ht="23.15" customHeight="1">
      <c r="A49" s="82" t="s">
        <v>687</v>
      </c>
      <c r="B49" s="83"/>
      <c r="C49" s="83"/>
      <c r="D49" s="136"/>
    </row>
    <row r="50" spans="1:4" ht="20.149999999999999" customHeight="1">
      <c r="A50" s="147" t="s">
        <v>688</v>
      </c>
      <c r="B50" s="134">
        <v>815087987.30999994</v>
      </c>
      <c r="C50" s="134">
        <v>1150439664.76</v>
      </c>
      <c r="D50" s="135">
        <v>1965527652.0699999</v>
      </c>
    </row>
    <row r="51" spans="1:4" ht="20.149999999999999" customHeight="1">
      <c r="A51" s="82" t="s">
        <v>689</v>
      </c>
      <c r="B51" s="83">
        <v>10907136.6</v>
      </c>
      <c r="C51" s="83">
        <v>2911.94</v>
      </c>
      <c r="D51" s="136">
        <v>10910048.539999999</v>
      </c>
    </row>
    <row r="52" spans="1:4" ht="20.149999999999999" customHeight="1">
      <c r="A52" s="82" t="s">
        <v>690</v>
      </c>
      <c r="B52" s="83">
        <v>804180850.71000004</v>
      </c>
      <c r="C52" s="83">
        <v>1150436752.8199999</v>
      </c>
      <c r="D52" s="136">
        <v>1954617603.53</v>
      </c>
    </row>
    <row r="53" spans="1:4" ht="20.149999999999999" customHeight="1">
      <c r="A53" s="147" t="s">
        <v>691</v>
      </c>
      <c r="B53" s="134">
        <v>2337478320.3800001</v>
      </c>
      <c r="C53" s="134">
        <v>1410426758.7</v>
      </c>
      <c r="D53" s="135">
        <v>3747905079.0799999</v>
      </c>
    </row>
    <row r="54" spans="1:4" ht="20.149999999999999" customHeight="1">
      <c r="A54" s="82" t="s">
        <v>692</v>
      </c>
      <c r="B54" s="83">
        <v>2337478320.3800001</v>
      </c>
      <c r="C54" s="83">
        <v>1410426758.7</v>
      </c>
      <c r="D54" s="136">
        <v>3747905079.0799999</v>
      </c>
    </row>
    <row r="55" spans="1:4" ht="20.149999999999999" customHeight="1">
      <c r="A55" s="82" t="s">
        <v>693</v>
      </c>
      <c r="B55" s="83">
        <v>0</v>
      </c>
      <c r="C55" s="83">
        <v>0</v>
      </c>
      <c r="D55" s="136">
        <v>0</v>
      </c>
    </row>
    <row r="56" spans="1:4" ht="20.149999999999999" customHeight="1">
      <c r="A56" s="147" t="s">
        <v>694</v>
      </c>
      <c r="B56" s="134">
        <v>11646914467.530001</v>
      </c>
      <c r="C56" s="134">
        <v>4908809597.0799999</v>
      </c>
      <c r="D56" s="135">
        <v>16555724064.610001</v>
      </c>
    </row>
    <row r="57" spans="1:4" ht="20.149999999999999" customHeight="1">
      <c r="A57" s="146" t="s">
        <v>655</v>
      </c>
      <c r="B57" s="137">
        <v>8875637455.5799999</v>
      </c>
      <c r="C57" s="137">
        <v>3209123110.1999998</v>
      </c>
      <c r="D57" s="84">
        <v>12084760565.780001</v>
      </c>
    </row>
    <row r="58" spans="1:4" ht="20.149999999999999" customHeight="1">
      <c r="A58" s="148" t="s">
        <v>657</v>
      </c>
      <c r="B58" s="138">
        <v>6694361628.1400003</v>
      </c>
      <c r="C58" s="138">
        <v>3148689156.8699999</v>
      </c>
      <c r="D58" s="139">
        <v>9843050785.0100002</v>
      </c>
    </row>
    <row r="59" spans="1:4" ht="20.149999999999999" customHeight="1">
      <c r="A59" s="148" t="s">
        <v>658</v>
      </c>
      <c r="B59" s="138">
        <v>23491.03</v>
      </c>
      <c r="C59" s="138">
        <v>169051.2</v>
      </c>
      <c r="D59" s="139">
        <v>192542.23</v>
      </c>
    </row>
    <row r="60" spans="1:4" ht="20.149999999999999" customHeight="1">
      <c r="A60" s="148" t="s">
        <v>659</v>
      </c>
      <c r="B60" s="138">
        <v>2181252336.4099998</v>
      </c>
      <c r="C60" s="138">
        <v>60264902.130000003</v>
      </c>
      <c r="D60" s="139">
        <v>2241517238.54</v>
      </c>
    </row>
    <row r="61" spans="1:4" ht="20.149999999999999" customHeight="1">
      <c r="A61" s="148" t="s">
        <v>719</v>
      </c>
      <c r="B61" s="138"/>
      <c r="C61" s="138"/>
      <c r="D61" s="139"/>
    </row>
    <row r="62" spans="1:4" ht="20.149999999999999" customHeight="1">
      <c r="A62" s="146" t="s">
        <v>660</v>
      </c>
      <c r="B62" s="137">
        <v>2771277011.9499998</v>
      </c>
      <c r="C62" s="137">
        <v>1699686486.8800001</v>
      </c>
      <c r="D62" s="84">
        <v>4470963498.8299999</v>
      </c>
    </row>
    <row r="63" spans="1:4" ht="20.149999999999999" customHeight="1">
      <c r="A63" s="148" t="s">
        <v>661</v>
      </c>
      <c r="B63" s="138">
        <v>637352551.5</v>
      </c>
      <c r="C63" s="138">
        <v>421657794.25</v>
      </c>
      <c r="D63" s="139">
        <v>1059010345.75</v>
      </c>
    </row>
    <row r="64" spans="1:4" ht="20.149999999999999" customHeight="1">
      <c r="A64" s="148" t="s">
        <v>662</v>
      </c>
      <c r="B64" s="138">
        <v>1946343222.23</v>
      </c>
      <c r="C64" s="138">
        <v>1107421767.75</v>
      </c>
      <c r="D64" s="139">
        <v>3053764989.98</v>
      </c>
    </row>
    <row r="65" spans="1:4" ht="20.149999999999999" customHeight="1">
      <c r="A65" s="148" t="s">
        <v>663</v>
      </c>
      <c r="B65" s="138">
        <v>6691987.5700000003</v>
      </c>
      <c r="C65" s="138">
        <v>6153617.8200000003</v>
      </c>
      <c r="D65" s="139">
        <v>12845605.390000001</v>
      </c>
    </row>
    <row r="66" spans="1:4" ht="20.149999999999999" customHeight="1">
      <c r="A66" s="148" t="s">
        <v>664</v>
      </c>
      <c r="B66" s="138">
        <v>91067466.359999999</v>
      </c>
      <c r="C66" s="138">
        <v>143777264.08000001</v>
      </c>
      <c r="D66" s="139">
        <v>234844730.44</v>
      </c>
    </row>
    <row r="67" spans="1:4" ht="20.149999999999999" customHeight="1">
      <c r="A67" s="148" t="s">
        <v>695</v>
      </c>
      <c r="B67" s="138">
        <v>89821784.290000007</v>
      </c>
      <c r="C67" s="138">
        <v>20676042.98</v>
      </c>
      <c r="D67" s="139">
        <v>110497827.27</v>
      </c>
    </row>
    <row r="68" spans="1:4" ht="20.149999999999999" customHeight="1">
      <c r="A68" s="82" t="s">
        <v>696</v>
      </c>
      <c r="B68" s="83"/>
      <c r="C68" s="83"/>
      <c r="D68" s="136"/>
    </row>
    <row r="69" spans="1:4" ht="20.149999999999999" customHeight="1">
      <c r="A69" s="147" t="s">
        <v>697</v>
      </c>
      <c r="B69" s="134">
        <v>12131457435.67</v>
      </c>
      <c r="C69" s="134">
        <v>1543624038.55</v>
      </c>
      <c r="D69" s="135">
        <v>13675081474.219999</v>
      </c>
    </row>
    <row r="70" spans="1:4" ht="20.149999999999999" customHeight="1">
      <c r="A70" s="82" t="s">
        <v>698</v>
      </c>
      <c r="B70" s="83">
        <v>7033347910.2799997</v>
      </c>
      <c r="C70" s="83">
        <v>885654778.03999996</v>
      </c>
      <c r="D70" s="136">
        <v>7919002688.3199997</v>
      </c>
    </row>
    <row r="71" spans="1:4" ht="20.149999999999999" customHeight="1">
      <c r="A71" s="82" t="s">
        <v>699</v>
      </c>
      <c r="B71" s="83">
        <v>5098109525.3900003</v>
      </c>
      <c r="C71" s="83">
        <v>657969260.50999999</v>
      </c>
      <c r="D71" s="136">
        <v>5756078785.8999996</v>
      </c>
    </row>
    <row r="72" spans="1:4" ht="20.149999999999999" customHeight="1">
      <c r="A72" s="147" t="s">
        <v>700</v>
      </c>
      <c r="B72" s="134">
        <v>384913933.57999998</v>
      </c>
      <c r="C72" s="134">
        <v>42182808.850000001</v>
      </c>
      <c r="D72" s="135">
        <v>427096742.43000001</v>
      </c>
    </row>
    <row r="73" spans="1:4" ht="20.149999999999999" customHeight="1">
      <c r="A73" s="82" t="s">
        <v>701</v>
      </c>
      <c r="B73" s="83">
        <v>384913933.57999998</v>
      </c>
      <c r="C73" s="83">
        <v>42182808.850000001</v>
      </c>
      <c r="D73" s="136">
        <v>427096742.43000001</v>
      </c>
    </row>
    <row r="74" spans="1:4" ht="20.149999999999999" customHeight="1">
      <c r="A74" s="147" t="s">
        <v>702</v>
      </c>
      <c r="B74" s="134">
        <v>412583175.07999998</v>
      </c>
      <c r="C74" s="134">
        <v>154877678.38</v>
      </c>
      <c r="D74" s="135">
        <v>567460853.46000004</v>
      </c>
    </row>
    <row r="75" spans="1:4" ht="20.149999999999999" customHeight="1">
      <c r="A75" s="82" t="s">
        <v>703</v>
      </c>
      <c r="B75" s="83">
        <v>412583175.07999998</v>
      </c>
      <c r="C75" s="83">
        <v>154877678.38</v>
      </c>
      <c r="D75" s="136">
        <v>567460853.46000004</v>
      </c>
    </row>
    <row r="76" spans="1:4" ht="20.149999999999999" customHeight="1">
      <c r="A76" s="147" t="s">
        <v>704</v>
      </c>
      <c r="B76" s="134">
        <v>3984404873.1799998</v>
      </c>
      <c r="C76" s="134">
        <v>923625292.84000003</v>
      </c>
      <c r="D76" s="135">
        <v>4908030166.0200005</v>
      </c>
    </row>
    <row r="77" spans="1:4" ht="20.149999999999999" customHeight="1">
      <c r="A77" s="82" t="s">
        <v>705</v>
      </c>
      <c r="B77" s="83">
        <v>3747314154.2199998</v>
      </c>
      <c r="C77" s="83">
        <v>265160165.16999999</v>
      </c>
      <c r="D77" s="136">
        <v>4012474319.3899999</v>
      </c>
    </row>
    <row r="78" spans="1:4" ht="20.149999999999999" customHeight="1">
      <c r="A78" s="82" t="s">
        <v>706</v>
      </c>
      <c r="B78" s="83">
        <v>11169895.039999999</v>
      </c>
      <c r="C78" s="83">
        <v>0</v>
      </c>
      <c r="D78" s="136">
        <v>11169895.039999999</v>
      </c>
    </row>
    <row r="79" spans="1:4" ht="20.149999999999999" customHeight="1">
      <c r="A79" s="82" t="s">
        <v>701</v>
      </c>
      <c r="B79" s="83">
        <v>792986.87</v>
      </c>
      <c r="C79" s="83">
        <v>452972425.05000001</v>
      </c>
      <c r="D79" s="136">
        <v>453765411.92000002</v>
      </c>
    </row>
    <row r="80" spans="1:4" ht="20.149999999999999" customHeight="1">
      <c r="A80" s="82" t="s">
        <v>671</v>
      </c>
      <c r="B80" s="83">
        <v>225127837.05000001</v>
      </c>
      <c r="C80" s="83">
        <v>205492702.62</v>
      </c>
      <c r="D80" s="136">
        <v>430620539.67000002</v>
      </c>
    </row>
    <row r="81" spans="1:4" ht="20.149999999999999" customHeight="1">
      <c r="A81" s="147" t="s">
        <v>707</v>
      </c>
      <c r="B81" s="134">
        <v>2845094687</v>
      </c>
      <c r="C81" s="134">
        <v>1181160324</v>
      </c>
      <c r="D81" s="135">
        <v>4026255011</v>
      </c>
    </row>
    <row r="82" spans="1:4" ht="20.149999999999999" customHeight="1">
      <c r="A82" s="82" t="s">
        <v>708</v>
      </c>
      <c r="B82" s="83">
        <v>0</v>
      </c>
      <c r="C82" s="83">
        <v>0</v>
      </c>
      <c r="D82" s="136">
        <v>0</v>
      </c>
    </row>
    <row r="83" spans="1:4" ht="20.149999999999999" customHeight="1">
      <c r="A83" s="82" t="s">
        <v>709</v>
      </c>
      <c r="B83" s="83"/>
      <c r="C83" s="83"/>
      <c r="D83" s="136"/>
    </row>
    <row r="84" spans="1:4" ht="20.149999999999999" customHeight="1">
      <c r="A84" s="82" t="s">
        <v>710</v>
      </c>
      <c r="B84" s="83">
        <v>2467863173</v>
      </c>
      <c r="C84" s="83">
        <v>81160324</v>
      </c>
      <c r="D84" s="136">
        <v>2549023497</v>
      </c>
    </row>
    <row r="85" spans="1:4" ht="20.149999999999999" customHeight="1">
      <c r="A85" s="82" t="s">
        <v>711</v>
      </c>
      <c r="B85" s="83">
        <v>377231514</v>
      </c>
      <c r="C85" s="83">
        <v>1100000000</v>
      </c>
      <c r="D85" s="136">
        <v>1477231514</v>
      </c>
    </row>
    <row r="86" spans="1:4" ht="20.149999999999999" customHeight="1">
      <c r="A86" s="82" t="s">
        <v>712</v>
      </c>
      <c r="B86" s="83">
        <v>0</v>
      </c>
      <c r="C86" s="83">
        <v>0</v>
      </c>
      <c r="D86" s="136">
        <v>0</v>
      </c>
    </row>
    <row r="87" spans="1:4" ht="20.149999999999999" customHeight="1">
      <c r="A87" s="147" t="s">
        <v>713</v>
      </c>
      <c r="B87" s="134">
        <v>165972805615.70001</v>
      </c>
      <c r="C87" s="134">
        <v>635104290</v>
      </c>
      <c r="D87" s="135">
        <v>166607909905.70001</v>
      </c>
    </row>
    <row r="88" spans="1:4" ht="20.149999999999999" customHeight="1">
      <c r="A88" s="82" t="s">
        <v>708</v>
      </c>
      <c r="B88" s="83"/>
      <c r="C88" s="83"/>
      <c r="D88" s="136"/>
    </row>
    <row r="89" spans="1:4" ht="20.149999999999999" customHeight="1">
      <c r="A89" s="82" t="s">
        <v>714</v>
      </c>
      <c r="B89" s="83">
        <v>165501933519.72</v>
      </c>
      <c r="C89" s="83">
        <v>635104290</v>
      </c>
      <c r="D89" s="136">
        <v>166137037809.72</v>
      </c>
    </row>
    <row r="90" spans="1:4" ht="20.149999999999999" customHeight="1">
      <c r="A90" s="82" t="s">
        <v>715</v>
      </c>
      <c r="B90" s="83">
        <v>470872095.98000002</v>
      </c>
      <c r="C90" s="83">
        <v>0</v>
      </c>
      <c r="D90" s="136">
        <v>470872095.98000002</v>
      </c>
    </row>
    <row r="91" spans="1:4" ht="20.149999999999999" customHeight="1">
      <c r="A91" s="149" t="s">
        <v>62</v>
      </c>
      <c r="B91" s="86">
        <v>629641081128.02002</v>
      </c>
      <c r="C91" s="86">
        <v>22413523682.220001</v>
      </c>
      <c r="D91" s="87">
        <v>652054604810.23999</v>
      </c>
    </row>
  </sheetData>
  <mergeCells count="2">
    <mergeCell ref="A2:D2"/>
    <mergeCell ref="A1:D1"/>
  </mergeCells>
  <pageMargins left="0.7" right="0.7" top="0.75" bottom="0.75" header="0.3" footer="0.3"/>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42"/>
  <sheetViews>
    <sheetView showGridLines="0" zoomScaleNormal="100" workbookViewId="0">
      <selection activeCell="F7" sqref="F7"/>
    </sheetView>
  </sheetViews>
  <sheetFormatPr defaultColWidth="9.1796875" defaultRowHeight="12.5"/>
  <cols>
    <col min="1" max="1" width="48.453125" style="78" customWidth="1"/>
    <col min="2" max="3" width="18.1796875" style="78" customWidth="1"/>
    <col min="4" max="4" width="17.26953125" style="78" customWidth="1"/>
    <col min="5" max="5" width="4.7265625" style="78" customWidth="1"/>
    <col min="6" max="16384" width="9.1796875" style="78"/>
  </cols>
  <sheetData>
    <row r="1" spans="1:4" s="77" customFormat="1" ht="14.5" customHeight="1">
      <c r="A1" s="214" t="s">
        <v>237</v>
      </c>
      <c r="B1" s="214"/>
      <c r="C1" s="214"/>
      <c r="D1" s="214"/>
    </row>
    <row r="2" spans="1:4" s="77" customFormat="1" ht="15.75" customHeight="1">
      <c r="A2" s="216"/>
      <c r="B2" s="216"/>
      <c r="C2" s="216"/>
      <c r="D2" s="216"/>
    </row>
    <row r="3" spans="1:4" s="77" customFormat="1" ht="18.25" customHeight="1">
      <c r="B3" s="95" t="s">
        <v>923</v>
      </c>
      <c r="C3" s="95"/>
      <c r="D3" s="95"/>
    </row>
    <row r="4" spans="1:4" s="77" customFormat="1" ht="13.5" customHeight="1">
      <c r="A4" s="81"/>
      <c r="B4" s="81"/>
      <c r="C4" s="81"/>
      <c r="D4" s="81"/>
    </row>
    <row r="5" spans="1:4" s="77" customFormat="1" ht="18" customHeight="1"/>
    <row r="6" spans="1:4" s="77" customFormat="1" ht="31" customHeight="1">
      <c r="A6" s="203" t="s">
        <v>442</v>
      </c>
      <c r="B6" s="142" t="s">
        <v>443</v>
      </c>
      <c r="C6" s="142" t="s">
        <v>444</v>
      </c>
      <c r="D6" s="143" t="s">
        <v>13</v>
      </c>
    </row>
    <row r="7" spans="1:4" s="77" customFormat="1" ht="22.9" customHeight="1">
      <c r="A7" s="132" t="s">
        <v>445</v>
      </c>
      <c r="B7" s="83">
        <v>1771875675.3399999</v>
      </c>
      <c r="C7" s="83">
        <v>2325151</v>
      </c>
      <c r="D7" s="84">
        <v>1774200826.3399999</v>
      </c>
    </row>
    <row r="8" spans="1:4" s="77" customFormat="1" ht="22.9" customHeight="1">
      <c r="A8" s="132" t="s">
        <v>446</v>
      </c>
      <c r="B8" s="83">
        <v>562681388.01999998</v>
      </c>
      <c r="C8" s="83">
        <v>34977541.399999999</v>
      </c>
      <c r="D8" s="84">
        <v>597658929.41999996</v>
      </c>
    </row>
    <row r="9" spans="1:4" s="77" customFormat="1" ht="15.4" customHeight="1">
      <c r="A9" s="132" t="s">
        <v>447</v>
      </c>
      <c r="B9" s="83">
        <v>75489530013.169998</v>
      </c>
      <c r="C9" s="83">
        <v>2658087681.96</v>
      </c>
      <c r="D9" s="84">
        <v>78147617695.130005</v>
      </c>
    </row>
    <row r="10" spans="1:4" s="77" customFormat="1" ht="15.4" customHeight="1">
      <c r="A10" s="132" t="s">
        <v>448</v>
      </c>
      <c r="B10" s="83">
        <v>27135835912.060001</v>
      </c>
      <c r="C10" s="83">
        <v>63411345.600000001</v>
      </c>
      <c r="D10" s="84">
        <v>27199247257.66</v>
      </c>
    </row>
    <row r="11" spans="1:4" s="77" customFormat="1" ht="15.4" customHeight="1">
      <c r="A11" s="132" t="s">
        <v>449</v>
      </c>
      <c r="B11" s="83">
        <v>15028917679.459999</v>
      </c>
      <c r="C11" s="83">
        <v>536582980.88999999</v>
      </c>
      <c r="D11" s="84">
        <v>15565500660.35</v>
      </c>
    </row>
    <row r="12" spans="1:4" s="77" customFormat="1" ht="15.4" customHeight="1">
      <c r="A12" s="132" t="s">
        <v>450</v>
      </c>
      <c r="B12" s="83">
        <v>5495871887.26999</v>
      </c>
      <c r="C12" s="83">
        <v>275933411.69</v>
      </c>
      <c r="D12" s="84">
        <v>5771805298.96</v>
      </c>
    </row>
    <row r="13" spans="1:4" s="77" customFormat="1" ht="15.4" customHeight="1">
      <c r="A13" s="132" t="s">
        <v>451</v>
      </c>
      <c r="B13" s="83">
        <v>7562066568.54</v>
      </c>
      <c r="C13" s="83">
        <v>375399095.73000002</v>
      </c>
      <c r="D13" s="84">
        <v>7937465664.2700005</v>
      </c>
    </row>
    <row r="14" spans="1:4" s="77" customFormat="1" ht="15.4" customHeight="1">
      <c r="A14" s="132" t="s">
        <v>452</v>
      </c>
      <c r="B14" s="83">
        <v>4746180782.9700003</v>
      </c>
      <c r="C14" s="83">
        <v>636710750.61000001</v>
      </c>
      <c r="D14" s="84">
        <v>5382891533.5799999</v>
      </c>
    </row>
    <row r="15" spans="1:4" s="77" customFormat="1" ht="15.4" customHeight="1">
      <c r="A15" s="132" t="s">
        <v>453</v>
      </c>
      <c r="B15" s="83">
        <v>744338282.84000003</v>
      </c>
      <c r="C15" s="83">
        <v>61679096.409999996</v>
      </c>
      <c r="D15" s="84">
        <v>806017379.25</v>
      </c>
    </row>
    <row r="16" spans="1:4" s="77" customFormat="1" ht="15.4" customHeight="1">
      <c r="A16" s="132" t="s">
        <v>454</v>
      </c>
      <c r="B16" s="83">
        <v>78787710.060000002</v>
      </c>
      <c r="C16" s="83">
        <v>348903248.80000001</v>
      </c>
      <c r="D16" s="84">
        <v>427690958.86000001</v>
      </c>
    </row>
    <row r="17" spans="1:4" s="77" customFormat="1" ht="15.4" customHeight="1">
      <c r="A17" s="132" t="s">
        <v>455</v>
      </c>
      <c r="B17" s="83">
        <v>32160678020.459999</v>
      </c>
      <c r="C17" s="83">
        <v>1201477292.7</v>
      </c>
      <c r="D17" s="84">
        <v>33362155313.16</v>
      </c>
    </row>
    <row r="18" spans="1:4" s="77" customFormat="1" ht="15.4" customHeight="1">
      <c r="A18" s="132" t="s">
        <v>456</v>
      </c>
      <c r="B18" s="83">
        <v>7239069.6100000003</v>
      </c>
      <c r="C18" s="83">
        <v>10726237.9</v>
      </c>
      <c r="D18" s="84">
        <v>17965307.510000002</v>
      </c>
    </row>
    <row r="19" spans="1:4" s="77" customFormat="1" ht="15.4" customHeight="1">
      <c r="A19" s="132" t="s">
        <v>457</v>
      </c>
      <c r="B19" s="83">
        <v>8427387456.4499998</v>
      </c>
      <c r="C19" s="83">
        <v>1102200137.3900001</v>
      </c>
      <c r="D19" s="84">
        <v>9529587593.8400002</v>
      </c>
    </row>
    <row r="20" spans="1:4" s="77" customFormat="1" ht="15.4" customHeight="1">
      <c r="A20" s="132" t="s">
        <v>458</v>
      </c>
      <c r="B20" s="83">
        <v>1274109229.9000001</v>
      </c>
      <c r="C20" s="83">
        <v>1195677051.0599999</v>
      </c>
      <c r="D20" s="84">
        <v>2469786280.96</v>
      </c>
    </row>
    <row r="21" spans="1:4" s="77" customFormat="1" ht="15.4" customHeight="1">
      <c r="A21" s="132" t="s">
        <v>459</v>
      </c>
      <c r="B21" s="83">
        <v>427263901.94</v>
      </c>
      <c r="C21" s="83">
        <v>236084091.34999999</v>
      </c>
      <c r="D21" s="84">
        <v>663347993.28999996</v>
      </c>
    </row>
    <row r="22" spans="1:4" s="77" customFormat="1" ht="22.9" customHeight="1">
      <c r="A22" s="132" t="s">
        <v>460</v>
      </c>
      <c r="B22" s="83">
        <v>1274229339.0999999</v>
      </c>
      <c r="C22" s="83">
        <v>300804229.92000002</v>
      </c>
      <c r="D22" s="84">
        <v>1575033569.02</v>
      </c>
    </row>
    <row r="23" spans="1:4" s="77" customFormat="1" ht="15.4" customHeight="1">
      <c r="A23" s="132" t="s">
        <v>461</v>
      </c>
      <c r="B23" s="83">
        <v>2724591161.9499998</v>
      </c>
      <c r="C23" s="83">
        <v>112425169.26000001</v>
      </c>
      <c r="D23" s="84">
        <v>2837016331.21</v>
      </c>
    </row>
    <row r="24" spans="1:4" s="77" customFormat="1" ht="15.4" customHeight="1">
      <c r="A24" s="132" t="s">
        <v>462</v>
      </c>
      <c r="B24" s="83">
        <v>662139296.08000004</v>
      </c>
      <c r="C24" s="83">
        <v>140541473.34999999</v>
      </c>
      <c r="D24" s="84">
        <v>802680769.42999995</v>
      </c>
    </row>
    <row r="25" spans="1:4" s="77" customFormat="1" ht="15.4" customHeight="1">
      <c r="A25" s="132" t="s">
        <v>463</v>
      </c>
      <c r="B25" s="83">
        <v>715203286.71000004</v>
      </c>
      <c r="C25" s="83">
        <v>14673794.279999999</v>
      </c>
      <c r="D25" s="84">
        <v>729877080.99000001</v>
      </c>
    </row>
    <row r="26" spans="1:4" s="77" customFormat="1" ht="15.4" customHeight="1">
      <c r="A26" s="132" t="s">
        <v>464</v>
      </c>
      <c r="B26" s="83">
        <v>4442576042.2200003</v>
      </c>
      <c r="C26" s="83">
        <v>79280323.859999999</v>
      </c>
      <c r="D26" s="84">
        <v>4521856366.0799999</v>
      </c>
    </row>
    <row r="27" spans="1:4" s="77" customFormat="1" ht="15.4" customHeight="1">
      <c r="A27" s="132" t="s">
        <v>465</v>
      </c>
      <c r="B27" s="83">
        <v>1242220319.5799999</v>
      </c>
      <c r="C27" s="83">
        <v>493158118.89999998</v>
      </c>
      <c r="D27" s="84">
        <v>1735378438.48</v>
      </c>
    </row>
    <row r="28" spans="1:4" s="77" customFormat="1" ht="15.4" customHeight="1">
      <c r="A28" s="132" t="s">
        <v>466</v>
      </c>
      <c r="B28" s="83">
        <v>34443679767.989998</v>
      </c>
      <c r="C28" s="83">
        <v>666819670.11000001</v>
      </c>
      <c r="D28" s="84">
        <v>35110499438.099998</v>
      </c>
    </row>
    <row r="29" spans="1:4" s="77" customFormat="1" ht="15.4" customHeight="1">
      <c r="A29" s="132" t="s">
        <v>467</v>
      </c>
      <c r="B29" s="83">
        <v>2341765048.6900001</v>
      </c>
      <c r="C29" s="83">
        <v>35483154.920000002</v>
      </c>
      <c r="D29" s="84">
        <v>2377248203.6100001</v>
      </c>
    </row>
    <row r="30" spans="1:4" s="77" customFormat="1" ht="15.4" customHeight="1">
      <c r="A30" s="132" t="s">
        <v>468</v>
      </c>
      <c r="B30" s="83">
        <v>29783150140.68</v>
      </c>
      <c r="C30" s="83">
        <v>1486774425.03</v>
      </c>
      <c r="D30" s="84">
        <v>31269924565.709999</v>
      </c>
    </row>
    <row r="31" spans="1:4" s="77" customFormat="1" ht="15.4" customHeight="1">
      <c r="A31" s="132" t="s">
        <v>469</v>
      </c>
      <c r="B31" s="83">
        <v>73553033615.419998</v>
      </c>
      <c r="C31" s="83">
        <v>2226617.7000000002</v>
      </c>
      <c r="D31" s="84">
        <v>73555260233.119995</v>
      </c>
    </row>
    <row r="32" spans="1:4" s="77" customFormat="1" ht="15.4" customHeight="1">
      <c r="A32" s="132" t="s">
        <v>470</v>
      </c>
      <c r="B32" s="83">
        <v>11351050600.66</v>
      </c>
      <c r="C32" s="83">
        <v>3097715631.77</v>
      </c>
      <c r="D32" s="84">
        <v>14448766232.43</v>
      </c>
    </row>
    <row r="33" spans="1:4" s="77" customFormat="1" ht="15.4" customHeight="1">
      <c r="A33" s="132" t="s">
        <v>471</v>
      </c>
      <c r="B33" s="83">
        <v>1796799269.74</v>
      </c>
      <c r="C33" s="83">
        <v>256545909.09999999</v>
      </c>
      <c r="D33" s="84">
        <v>2053345178.8399999</v>
      </c>
    </row>
    <row r="34" spans="1:4" s="77" customFormat="1" ht="15.4" customHeight="1">
      <c r="A34" s="132" t="s">
        <v>472</v>
      </c>
      <c r="B34" s="83">
        <v>12443503.359999999</v>
      </c>
      <c r="C34" s="83">
        <v>2647700000</v>
      </c>
      <c r="D34" s="84">
        <v>2660143503.3600001</v>
      </c>
    </row>
    <row r="35" spans="1:4" s="77" customFormat="1" ht="22.9" customHeight="1">
      <c r="A35" s="132" t="s">
        <v>473</v>
      </c>
      <c r="B35" s="83">
        <v>62583395314.019997</v>
      </c>
      <c r="C35" s="83">
        <v>1921937629.96</v>
      </c>
      <c r="D35" s="84">
        <v>64505332943.980003</v>
      </c>
    </row>
    <row r="36" spans="1:4" s="77" customFormat="1" ht="15.4" customHeight="1">
      <c r="A36" s="132" t="s">
        <v>474</v>
      </c>
      <c r="B36" s="83">
        <v>1653157063.5799999</v>
      </c>
      <c r="C36" s="83">
        <v>177586581</v>
      </c>
      <c r="D36" s="84">
        <v>1830743644.5799999</v>
      </c>
    </row>
    <row r="37" spans="1:4" s="77" customFormat="1" ht="15.4" customHeight="1">
      <c r="A37" s="132" t="s">
        <v>475</v>
      </c>
      <c r="B37" s="83">
        <v>83311887.519999996</v>
      </c>
      <c r="C37" s="83">
        <v>284602553.93000001</v>
      </c>
      <c r="D37" s="84">
        <v>367914441.44999999</v>
      </c>
    </row>
    <row r="38" spans="1:4" s="77" customFormat="1" ht="15.4" customHeight="1">
      <c r="A38" s="132" t="s">
        <v>476</v>
      </c>
      <c r="B38" s="83">
        <v>1533454339.9000001</v>
      </c>
      <c r="C38" s="83">
        <v>170447466.63999999</v>
      </c>
      <c r="D38" s="84">
        <v>1703901806.54</v>
      </c>
    </row>
    <row r="39" spans="1:4" s="77" customFormat="1" ht="15.4" customHeight="1">
      <c r="A39" s="132" t="s">
        <v>477</v>
      </c>
      <c r="B39" s="83">
        <v>87060.47</v>
      </c>
      <c r="C39" s="83">
        <v>1149022178</v>
      </c>
      <c r="D39" s="84">
        <v>1149109238.47</v>
      </c>
    </row>
    <row r="40" spans="1:4" s="77" customFormat="1" ht="15.4" customHeight="1">
      <c r="A40" s="132" t="s">
        <v>478</v>
      </c>
      <c r="B40" s="83">
        <v>218532030492.26001</v>
      </c>
      <c r="C40" s="83">
        <v>635603640</v>
      </c>
      <c r="D40" s="84">
        <v>219167634132.26001</v>
      </c>
    </row>
    <row r="41" spans="1:4" s="77" customFormat="1" ht="26.15" customHeight="1">
      <c r="A41" s="85" t="s">
        <v>62</v>
      </c>
      <c r="B41" s="86">
        <v>629641081128.02002</v>
      </c>
      <c r="C41" s="86">
        <v>22413523682.220001</v>
      </c>
      <c r="D41" s="87">
        <v>652054604810.23999</v>
      </c>
    </row>
    <row r="42" spans="1:4" s="77" customFormat="1" ht="60.25" customHeight="1">
      <c r="A42" s="78"/>
      <c r="B42" s="78"/>
      <c r="C42" s="78"/>
      <c r="D42" s="78"/>
    </row>
  </sheetData>
  <mergeCells count="2">
    <mergeCell ref="A1:D1"/>
    <mergeCell ref="A2:D2"/>
  </mergeCells>
  <pageMargins left="0.7" right="0.7"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19</vt:i4>
      </vt:variant>
      <vt:variant>
        <vt:lpstr>Intervalli denominati</vt:lpstr>
      </vt:variant>
      <vt:variant>
        <vt:i4>2</vt:i4>
      </vt:variant>
    </vt:vector>
  </HeadingPairs>
  <TitlesOfParts>
    <vt:vector size="21" baseType="lpstr">
      <vt:lpstr>Tav. A </vt:lpstr>
      <vt:lpstr>Tav. B</vt:lpstr>
      <vt:lpstr>Tav. C</vt:lpstr>
      <vt:lpstr>Tav. D</vt:lpstr>
      <vt:lpstr>Tav. E</vt:lpstr>
      <vt:lpstr>Tav. F</vt:lpstr>
      <vt:lpstr>Tav. G</vt:lpstr>
      <vt:lpstr>Tav. H</vt:lpstr>
      <vt:lpstr>Tav. I</vt:lpstr>
      <vt:lpstr>Tav. J</vt:lpstr>
      <vt:lpstr>Tav. K</vt:lpstr>
      <vt:lpstr>Tav. L</vt:lpstr>
      <vt:lpstr>Tav. M</vt:lpstr>
      <vt:lpstr>Tav. N</vt:lpstr>
      <vt:lpstr>Tav. O</vt:lpstr>
      <vt:lpstr>Tav. P</vt:lpstr>
      <vt:lpstr>Tav. Q</vt:lpstr>
      <vt:lpstr>Foglio1</vt:lpstr>
      <vt:lpstr>Foglio2</vt:lpstr>
      <vt:lpstr>'Tav. B'!_Toc473634309</vt:lpstr>
      <vt:lpstr>'Tav. D'!Area_stampa</vt:lpstr>
    </vt:vector>
  </TitlesOfParts>
  <Company>Ministero Economia e Finanze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alessia.alessandrini</dc:creator>
  <cp:lastModifiedBy>claudio.menichini</cp:lastModifiedBy>
  <cp:lastPrinted>2018-08-31T08:50:07Z</cp:lastPrinted>
  <dcterms:created xsi:type="dcterms:W3CDTF">2017-01-31T11:55:46Z</dcterms:created>
  <dcterms:modified xsi:type="dcterms:W3CDTF">2021-11-04T10:03:51Z</dcterms:modified>
</cp:coreProperties>
</file>