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Revisione CRT\CRT in lavorazione\ANNO 2022\LUGLIO 2022\"/>
    </mc:Choice>
  </mc:AlternateContent>
  <bookViews>
    <workbookView xWindow="-20" yWindow="6770" windowWidth="25230" windowHeight="5600" tabRatio="817" firstSheet="1" activeTab="2"/>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s>
  <externalReferences>
    <externalReference r:id="rId18"/>
  </externalReferences>
  <definedNames>
    <definedName name="_Toc473634309" localSheetId="1">'Tav. B'!$A$4</definedName>
    <definedName name="_xlnm.Print_Area" localSheetId="3">'Tav. D'!$B$5:$C$39</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62913"/>
</workbook>
</file>

<file path=xl/calcChain.xml><?xml version="1.0" encoding="utf-8"?>
<calcChain xmlns="http://schemas.openxmlformats.org/spreadsheetml/2006/main">
  <c r="C31" i="32" l="1"/>
  <c r="B31" i="32"/>
  <c r="D30" i="32"/>
  <c r="D29" i="32"/>
  <c r="D28" i="32"/>
  <c r="D27" i="32"/>
  <c r="D26" i="32"/>
  <c r="D25" i="32"/>
  <c r="D24" i="32"/>
  <c r="D23" i="32"/>
  <c r="D22" i="32"/>
  <c r="D21" i="32"/>
  <c r="D31" i="32" s="1"/>
  <c r="C16" i="32"/>
  <c r="B16" i="32"/>
  <c r="D15" i="32"/>
  <c r="D14" i="32"/>
  <c r="D13" i="32"/>
  <c r="D12" i="32"/>
  <c r="D11" i="32"/>
  <c r="D10" i="32"/>
  <c r="D9" i="32"/>
  <c r="D8" i="32"/>
  <c r="D7" i="32"/>
  <c r="D16" i="32" s="1"/>
  <c r="D6" i="32"/>
  <c r="D14" i="31"/>
  <c r="C14" i="31"/>
  <c r="B14" i="31"/>
  <c r="E14" i="31" s="1"/>
  <c r="E13" i="31"/>
  <c r="E12" i="31"/>
  <c r="E11" i="31"/>
  <c r="E10" i="31"/>
  <c r="E9" i="31"/>
  <c r="E8" i="31"/>
  <c r="E7" i="31"/>
  <c r="D33" i="4"/>
  <c r="C33" i="4"/>
  <c r="B33" i="4"/>
  <c r="E33" i="4" s="1"/>
  <c r="E32" i="4"/>
  <c r="E31" i="4"/>
  <c r="E30" i="4"/>
  <c r="D28" i="4"/>
  <c r="C28" i="4"/>
  <c r="B28" i="4"/>
  <c r="E28" i="4" s="1"/>
  <c r="E27" i="4"/>
  <c r="E26" i="4"/>
  <c r="E25" i="4"/>
  <c r="E24" i="4"/>
  <c r="E22" i="4"/>
  <c r="E21" i="4"/>
  <c r="E20" i="4"/>
  <c r="E18" i="4"/>
  <c r="E17" i="4"/>
  <c r="E15" i="4"/>
  <c r="E14" i="4"/>
  <c r="E13" i="4"/>
  <c r="E12" i="4"/>
  <c r="D10" i="4"/>
  <c r="D34" i="4" s="1"/>
  <c r="C10" i="4"/>
  <c r="C34" i="4" s="1"/>
  <c r="B10" i="4"/>
  <c r="B34" i="4" s="1"/>
  <c r="E9" i="4"/>
  <c r="E8" i="4"/>
  <c r="E7" i="4"/>
  <c r="D23" i="3"/>
  <c r="D22" i="3"/>
  <c r="C22" i="3"/>
  <c r="B22" i="3"/>
  <c r="E21" i="3"/>
  <c r="E20" i="3"/>
  <c r="E22" i="3" s="1"/>
  <c r="E19" i="3"/>
  <c r="E18" i="3"/>
  <c r="D16" i="3"/>
  <c r="C16" i="3"/>
  <c r="B16" i="3"/>
  <c r="E15" i="3"/>
  <c r="E14" i="3"/>
  <c r="E16" i="3" s="1"/>
  <c r="E13" i="3"/>
  <c r="E12" i="3"/>
  <c r="D10" i="3"/>
  <c r="C10" i="3"/>
  <c r="C23" i="3" s="1"/>
  <c r="B10" i="3"/>
  <c r="B23" i="3" s="1"/>
  <c r="E23" i="3" s="1"/>
  <c r="E9" i="3"/>
  <c r="E8" i="3"/>
  <c r="E10" i="3" s="1"/>
  <c r="E7" i="3"/>
  <c r="C18" i="42"/>
  <c r="C20" i="42" s="1"/>
  <c r="C16" i="42"/>
  <c r="B16" i="42"/>
  <c r="D16" i="42" s="1"/>
  <c r="D15" i="42"/>
  <c r="D14" i="42"/>
  <c r="D13" i="42"/>
  <c r="D11" i="42"/>
  <c r="C11" i="42"/>
  <c r="B11" i="42"/>
  <c r="B18" i="42" s="1"/>
  <c r="B20" i="42" s="1"/>
  <c r="D20" i="42" s="1"/>
  <c r="E10" i="4" l="1"/>
  <c r="E34" i="4" s="1"/>
</calcChain>
</file>

<file path=xl/sharedStrings.xml><?xml version="1.0" encoding="utf-8"?>
<sst xmlns="http://schemas.openxmlformats.org/spreadsheetml/2006/main" count="1186" uniqueCount="946">
  <si>
    <t>Buoni ordinari del Tesoro (valore nominale)</t>
  </si>
  <si>
    <t>Operazioni su  mercati finanziari (raccolta)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</si>
  <si>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</si>
  <si>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</si>
  <si>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</si>
  <si>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</si>
  <si>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</si>
  <si>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</si>
  <si>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</si>
  <si>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</si>
  <si>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</si>
  <si>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</si>
  <si>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</si>
  <si>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</si>
  <si>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</si>
  <si>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</si>
  <si>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</si>
  <si>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</si>
  <si>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</si>
  <si>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</si>
  <si>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</si>
  <si>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</si>
  <si>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</si>
  <si>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</si>
  <si>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</si>
  <si>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</si>
  <si>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</si>
  <si>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</si>
  <si>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</si>
  <si>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</si>
  <si>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</si>
  <si>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</si>
  <si>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</si>
  <si>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</si>
  <si>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</si>
  <si>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</si>
  <si>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</si>
  <si>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</si>
  <si>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</si>
  <si>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</si>
  <si>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</si>
  <si>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</si>
  <si>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</si>
  <si>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</si>
  <si>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</si>
  <si>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</si>
  <si>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</si>
  <si>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</si>
  <si>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</si>
  <si>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</si>
  <si>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</si>
  <si>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</si>
  <si>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</si>
  <si>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</si>
  <si>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</si>
  <si>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</si>
  <si>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</si>
  <si>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</si>
  <si>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</si>
  <si>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</si>
  <si>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</si>
  <si>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</si>
  <si>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</si>
  <si>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</si>
  <si>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</si>
  <si>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</si>
  <si>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</si>
  <si>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</si>
  <si>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</si>
  <si>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</si>
  <si>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</si>
  <si>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</si>
  <si>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</si>
  <si>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</si>
  <si>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</si>
  <si>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</si>
  <si>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</si>
  <si>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</si>
  <si>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</si>
  <si>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</si>
  <si>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Anticipazioni a INPS ex art. 35 L. 448/1998</t>
  </si>
  <si>
    <t xml:space="preserve">   per memoria:</t>
  </si>
  <si>
    <t>Totale complessivo al netto della Disponibilità del Tesoro per il servizio di tesoreria</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</si>
  <si>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</si>
  <si>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</si>
  <si>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</si>
  <si>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</si>
  <si>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</si>
  <si>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</si>
  <si>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</si>
  <si>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</si>
  <si>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</si>
  <si>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</si>
  <si>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</si>
  <si>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</si>
  <si>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</si>
  <si>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</si>
  <si>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</si>
  <si>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</si>
  <si>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</si>
  <si>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</si>
  <si>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</si>
  <si>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</si>
  <si>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</si>
  <si>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</si>
  <si>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</si>
  <si>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</si>
  <si>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</si>
  <si>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</si>
  <si>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</si>
  <si>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</si>
  <si>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</si>
  <si>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</si>
  <si>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</si>
  <si>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</si>
  <si>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</si>
  <si>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</si>
  <si>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</si>
  <si>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</si>
  <si>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</si>
  <si>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</si>
  <si>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</si>
  <si>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</si>
  <si>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</si>
  <si>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</si>
  <si>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</si>
  <si>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</si>
  <si>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</si>
  <si>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</si>
  <si>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</si>
  <si>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</si>
  <si>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</si>
  <si>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</si>
  <si>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LEGGE N. 61 - 30.03.98</t>
  </si>
  <si>
    <t>DIPARTIMENTO DELLA GIOVENTU E DEL SERVIZIO CIVILE NAZIONALE</t>
  </si>
  <si>
    <t>PROVV.OO.PP. TERREMOTI</t>
  </si>
  <si>
    <t>P.G.R.CAMP.COMM.STR.GOV.887-84</t>
  </si>
  <si>
    <t>COMM.STR.CONTENZ.D.L.131-97</t>
  </si>
  <si>
    <t>COMUNE MATERA L. 771-86</t>
  </si>
  <si>
    <t>PR.REG.MARCHE ORD.FPC.2668-97</t>
  </si>
  <si>
    <t>5 PER MILLE PAGAMENTI N.B.F.</t>
  </si>
  <si>
    <t>CONTRIBUTI INVESTIMENTI BENI STRUMENTALI DL N. 91-14</t>
  </si>
  <si>
    <t>DIP TESORO ART. 8 DL 201-11</t>
  </si>
  <si>
    <t>FONDO AGEVOLAZIONI RICERCA-FAR</t>
  </si>
  <si>
    <t>RAGIONERIE TERRITORIALI ORDINATIVI NON ANDATI A BUON FINE</t>
  </si>
  <si>
    <t>PRES.MAG.ACQUE VE-L.206-95</t>
  </si>
  <si>
    <t>FONDO DI ROTAZIONE ANTICIPAZIONI ENTI LOCALI</t>
  </si>
  <si>
    <t>L.46-82 INNOVAZ. TECNOLOGICA</t>
  </si>
  <si>
    <t>INTERVENTI AREE DEPRESSE</t>
  </si>
  <si>
    <t>PROGETTI INFORMATIZZAZIONE AMMINISTRAZIONI</t>
  </si>
  <si>
    <t>RICEVITORIE PRINCIPALI DOGANE</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</si>
  <si>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</si>
  <si>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</si>
  <si>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</si>
  <si>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</si>
  <si>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</si>
  <si>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</si>
  <si>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</si>
  <si>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</si>
  <si>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</si>
  <si>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</si>
  <si>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</si>
  <si>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</si>
  <si>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INTERNO COMMISSIONE NAZ. DIRITTO ASILO RIMBORSI COMMISS UE</t>
  </si>
  <si>
    <t>AMMINISTRAZIONI CENTRALI PROGRAMMI UE E COMPLEMENTARI</t>
  </si>
  <si>
    <t>Incassi fiscali e contributivi</t>
  </si>
  <si>
    <t>INTROITI FISCALI E CONTRIBUT</t>
  </si>
  <si>
    <t>AGENZIA DELLE ENTRATE-DIR.CENTRO OPERATIVO-IVA NON RESIDENTI</t>
  </si>
  <si>
    <t>AGENZIA ENTRATE REGIMI SPECIALI IVA MOSS</t>
  </si>
  <si>
    <t>COMM. GAR. L. 146-90</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</si>
  <si>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</si>
  <si>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</si>
  <si>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</si>
  <si>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</si>
  <si>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</si>
  <si>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</si>
  <si>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</si>
  <si>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</si>
  <si>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</si>
  <si>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</si>
  <si>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</si>
  <si>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</si>
  <si>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</si>
  <si>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</si>
  <si>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</si>
  <si>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</si>
  <si>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</si>
  <si>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</si>
  <si>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</si>
  <si>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</si>
  <si>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</si>
  <si>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</si>
  <si>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</si>
  <si>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</si>
  <si>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</si>
  <si>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</si>
  <si>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</si>
  <si>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</si>
  <si>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</si>
  <si>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</si>
  <si>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</si>
  <si>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</si>
  <si>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</si>
  <si>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</si>
  <si>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</si>
  <si>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</si>
  <si>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</si>
  <si>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</si>
  <si>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</si>
  <si>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</si>
  <si>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UNIVERSITA'-EDIL.UNIVERSITARIA</t>
  </si>
  <si>
    <t>GENIO CIVILE</t>
  </si>
  <si>
    <t>ISTITUTO PER LA VIGILANZA SULLE ASSICURAZIONI</t>
  </si>
  <si>
    <t>COMM.NAZ.SOCIETA' E BORSA</t>
  </si>
  <si>
    <t>COMMISSIONE DI VIGILANZA SUI FONDI PENSIONI</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</si>
  <si>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</si>
  <si>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</si>
  <si>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</si>
  <si>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</si>
  <si>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</si>
  <si>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</si>
  <si>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</si>
  <si>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</si>
  <si>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</si>
  <si>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</si>
  <si>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</si>
  <si>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</si>
  <si>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</si>
  <si>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</si>
  <si>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</si>
  <si>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</si>
  <si>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</si>
  <si>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</si>
  <si>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COMM STRAORD ILVA DL 1-2015</t>
  </si>
  <si>
    <t>MATERA CAPITALE EUROPEA CULTURA 2019</t>
  </si>
  <si>
    <t>FONDO SVILUPPO INVESTIMENTI NEL CINEMA E AUDIOVISIVO</t>
  </si>
  <si>
    <t>CORTE DEI CONTI</t>
  </si>
  <si>
    <t>C.N.E.L.</t>
  </si>
  <si>
    <t>CONSIGLIO DI STATO E T.A.R</t>
  </si>
  <si>
    <t>DIP.TES-MOV.FONDI CON L'ESTERO</t>
  </si>
  <si>
    <t>MINTES DIP.TES.DL 143-98 ART.7</t>
  </si>
  <si>
    <t>FONDO ROTAZIONE LEGGE 179-92</t>
  </si>
  <si>
    <t>MIN.TESORO - PENSIONI DI STATO</t>
  </si>
  <si>
    <t>EDIL.SOVVENZ.PROGR.CENTRALI</t>
  </si>
  <si>
    <t>EDILIZIA AGEVOL.PROGR.CENTRALI</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</si>
  <si>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</si>
  <si>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</si>
  <si>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</si>
  <si>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</si>
  <si>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</si>
  <si>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</si>
  <si>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</si>
  <si>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</si>
  <si>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</si>
  <si>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</si>
  <si>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</si>
  <si>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CONSAP F. CENTR.GARANZ</t>
  </si>
  <si>
    <t>CONSAP FONDO GARANZIA ARTIG.</t>
  </si>
  <si>
    <t>DIP.TESORO ART.2 L.341-95</t>
  </si>
  <si>
    <t>MEDCEN L.662-96 GARANZIA PIM</t>
  </si>
  <si>
    <t>SIMEST D.LGS.143-98 F.ESTERO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</si>
  <si>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</si>
  <si>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</si>
  <si>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</si>
  <si>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</si>
  <si>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</si>
  <si>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</si>
  <si>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</si>
  <si>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</si>
  <si>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</si>
  <si>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</si>
  <si>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FERROTRAMVIARIE SPA</t>
  </si>
  <si>
    <t>MIUR ALLOGGI STUDENTI L.338-00</t>
  </si>
  <si>
    <t>CASSA DD PP F. ROTAT. L. 49-87</t>
  </si>
  <si>
    <t>FONDO SVIL MECC AGRIC L.910-66</t>
  </si>
  <si>
    <t>MEDCEN CAPIT RISCHIO PMI L.388</t>
  </si>
  <si>
    <t>ARTIGIANCASSA F. GAR. PC STUD</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</si>
  <si>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</si>
  <si>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</si>
  <si>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</si>
  <si>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</si>
  <si>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</si>
  <si>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</si>
  <si>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</si>
  <si>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</si>
  <si>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</si>
  <si>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</si>
  <si>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</si>
  <si>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</si>
  <si>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</si>
  <si>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</si>
  <si>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</si>
  <si>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</si>
  <si>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</si>
  <si>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</si>
  <si>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</si>
  <si>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</si>
  <si>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</si>
  <si>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</si>
  <si>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</si>
  <si>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</si>
  <si>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</si>
  <si>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</si>
  <si>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</si>
  <si>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</si>
  <si>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</si>
  <si>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</si>
  <si>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</si>
  <si>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</si>
  <si>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</si>
  <si>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</si>
  <si>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</si>
  <si>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</si>
  <si>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</si>
  <si>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</si>
  <si>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</si>
  <si>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</si>
  <si>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</si>
  <si>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</si>
  <si>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</si>
  <si>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</si>
  <si>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</si>
  <si>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</si>
  <si>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</si>
  <si>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</si>
  <si>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</si>
  <si>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</si>
  <si>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</si>
  <si>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</si>
  <si>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</si>
  <si>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</si>
  <si>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</si>
  <si>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</si>
  <si>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</si>
  <si>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</si>
  <si>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</si>
  <si>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</si>
  <si>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</si>
  <si>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</si>
  <si>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</si>
  <si>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</si>
  <si>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</si>
  <si>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</si>
  <si>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</si>
  <si>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</si>
  <si>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</si>
  <si>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</si>
  <si>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</si>
  <si>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</si>
  <si>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</si>
  <si>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</si>
  <si>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</si>
  <si>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</si>
  <si>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</si>
  <si>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</si>
  <si>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</si>
  <si>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</si>
  <si>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</si>
  <si>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</si>
  <si>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</si>
  <si>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</si>
  <si>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</si>
  <si>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</si>
  <si>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</si>
  <si>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</si>
  <si>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</si>
  <si>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</si>
  <si>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</si>
  <si>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</si>
  <si>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</si>
  <si>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</si>
  <si>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</si>
  <si>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</si>
  <si>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</si>
  <si>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</si>
  <si>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</si>
  <si>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</si>
  <si>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</si>
  <si>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</si>
  <si>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</si>
  <si>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</si>
  <si>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</si>
  <si>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</si>
  <si>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</si>
  <si>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</si>
  <si>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</si>
  <si>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</si>
  <si>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</si>
  <si>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</si>
  <si>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</si>
  <si>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</si>
  <si>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</si>
  <si>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</si>
  <si>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</si>
  <si>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</si>
  <si>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</si>
  <si>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</si>
  <si>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</si>
  <si>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</si>
  <si>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</si>
  <si>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</si>
  <si>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</si>
  <si>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</si>
  <si>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</si>
  <si>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</si>
  <si>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</si>
  <si>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</si>
  <si>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</si>
  <si>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</si>
  <si>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</si>
  <si>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</si>
  <si>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</si>
  <si>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</si>
  <si>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</si>
  <si>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</si>
  <si>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</si>
  <si>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</si>
  <si>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</si>
  <si>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</si>
  <si>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</si>
  <si>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</si>
  <si>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</si>
  <si>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</si>
  <si>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</si>
  <si>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</si>
  <si>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</si>
  <si>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</si>
  <si>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</si>
  <si>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</si>
  <si>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</si>
  <si>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</si>
  <si>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</si>
  <si>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</si>
  <si>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</si>
  <si>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</si>
  <si>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</si>
  <si>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</si>
  <si>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</si>
  <si>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</si>
  <si>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</si>
  <si>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</si>
  <si>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</si>
  <si>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</si>
  <si>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</si>
  <si>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</si>
  <si>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</si>
  <si>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</si>
  <si>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</si>
  <si>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</si>
  <si>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</si>
  <si>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</si>
  <si>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</si>
  <si>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</si>
  <si>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</si>
  <si>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</si>
  <si>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</si>
  <si>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</si>
  <si>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</si>
  <si>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</si>
  <si>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</si>
  <si>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</si>
  <si>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</si>
  <si>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</si>
  <si>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</si>
  <si>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</si>
  <si>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</si>
  <si>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</si>
  <si>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</si>
  <si>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</si>
  <si>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</si>
  <si>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</si>
  <si>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</si>
  <si>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</si>
  <si>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</si>
  <si>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</si>
  <si>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</si>
  <si>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</si>
  <si>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</si>
  <si>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</si>
  <si>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</si>
  <si>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</si>
  <si>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</si>
  <si>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</si>
  <si>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</si>
  <si>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</si>
  <si>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</si>
  <si>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</si>
  <si>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</si>
  <si>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</si>
  <si>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</si>
  <si>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</si>
  <si>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</si>
  <si>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Ruoli di Spesa fissa</t>
  </si>
  <si>
    <t>Note di Imputazione</t>
  </si>
  <si>
    <t>Stipendi</t>
  </si>
  <si>
    <t>Classificazione economica</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</si>
  <si>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</si>
  <si>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</si>
  <si>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</si>
  <si>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</si>
  <si>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</si>
  <si>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</si>
  <si>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</si>
  <si>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dell'interno</t>
  </si>
  <si>
    <t>Ministero della difesa</t>
  </si>
  <si>
    <t>Ministero della salute</t>
  </si>
  <si>
    <t>TOTALE  TITOLO I - SPESE CORRENTI</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</si>
  <si>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</si>
  <si>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</si>
  <si>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</si>
  <si>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</si>
  <si>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</si>
  <si>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</si>
  <si>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</si>
  <si>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</si>
  <si>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</si>
  <si>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</si>
  <si>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</si>
  <si>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</si>
  <si>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</si>
  <si>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</si>
  <si>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</si>
  <si>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</si>
  <si>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</si>
  <si>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</si>
  <si>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</si>
  <si>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</si>
  <si>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</si>
  <si>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</si>
  <si>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</si>
  <si>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</si>
  <si>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</si>
  <si>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</si>
  <si>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</si>
  <si>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</si>
  <si>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</si>
  <si>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</si>
  <si>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</si>
  <si>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</si>
  <si>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</si>
  <si>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</si>
  <si>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</si>
  <si>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</si>
  <si>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</si>
  <si>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</si>
  <si>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</si>
  <si>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</si>
  <si>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</si>
  <si>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</si>
  <si>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</si>
  <si>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</si>
  <si>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</si>
  <si>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</si>
  <si>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</si>
  <si>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</si>
  <si>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</si>
  <si>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</si>
  <si>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</si>
  <si>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</si>
  <si>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</si>
  <si>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</si>
  <si>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</si>
  <si>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</si>
  <si>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</si>
  <si>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</si>
  <si>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</si>
  <si>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</si>
  <si>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</si>
  <si>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</si>
  <si>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</si>
  <si>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</si>
  <si>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</si>
  <si>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</si>
  <si>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</si>
  <si>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</si>
  <si>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</si>
  <si>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</si>
  <si>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</si>
  <si>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</si>
  <si>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</si>
  <si>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</si>
  <si>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</si>
  <si>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</si>
  <si>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</si>
  <si>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</si>
  <si>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</si>
  <si>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</si>
  <si>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</si>
  <si>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</si>
  <si>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</si>
  <si>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</si>
  <si>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</si>
  <si>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</si>
  <si>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</si>
  <si>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</si>
  <si>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</si>
  <si>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</si>
  <si>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</si>
  <si>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</si>
  <si>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</si>
  <si>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</si>
  <si>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</si>
  <si>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</si>
  <si>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</si>
  <si>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</si>
  <si>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</si>
  <si>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LIGESTRA S.R.L</t>
  </si>
  <si>
    <t>Contributi agli investimenti ad amministrazioni pubbliche</t>
  </si>
  <si>
    <t>Versamento da parte degli enti territoriali della quota di capitale delle somme anticipate dallo stato, ai sensi del decreto-legge 35 del 2013 e del decreto legge 66 del 2014, da destinare al fondo ammortamento dei titoli di stato</t>
  </si>
  <si>
    <t>INVITALIA ART.1 C.17 DL 91-17</t>
  </si>
  <si>
    <t>REGOLAMENTO UE LEGGE 28-12-2015, N. 208</t>
  </si>
  <si>
    <t>TITOLO III - RIMBORSO PASSIVITA' FINANZIARIE</t>
  </si>
  <si>
    <t>TOTALE  TITOLO III - RIMBORSO PASSIVITA' FINANZIARIE</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</si>
  <si>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</si>
  <si>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</si>
  <si>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</si>
  <si>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</si>
  <si>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</si>
  <si>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</si>
  <si>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</si>
  <si>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</si>
  <si>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</si>
  <si>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</si>
  <si>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</si>
  <si>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</si>
  <si>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 a rilevanza costituzionale e amministrazioni statali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</si>
  <si>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</si>
  <si>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</si>
  <si>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</si>
  <si>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</si>
  <si>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</si>
  <si>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</si>
  <si>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</si>
  <si>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</si>
  <si>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</si>
  <si>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</si>
  <si>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</si>
  <si>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</si>
  <si>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</si>
  <si>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</si>
  <si>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</si>
  <si>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</si>
  <si>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</si>
  <si>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</si>
  <si>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</si>
  <si>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</si>
  <si>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</si>
  <si>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</si>
  <si>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</si>
  <si>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</si>
  <si>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</si>
  <si>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</si>
  <si>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</si>
  <si>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</si>
  <si>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</si>
  <si>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</si>
  <si>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</si>
  <si>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</si>
  <si>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</si>
  <si>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</si>
  <si>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</si>
  <si>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</si>
  <si>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</si>
  <si>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Contributi agli investimenti ad amministrazioni pubbliche</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</si>
  <si>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</si>
  <si>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</si>
  <si>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</si>
  <si>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</si>
  <si>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</si>
  <si>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</si>
  <si>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</si>
  <si>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</si>
  <si>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</si>
  <si>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</si>
  <si>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</si>
  <si>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</si>
  <si>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</si>
  <si>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</si>
  <si>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</si>
  <si>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</si>
  <si>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</si>
  <si>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Altri conti attivi</t>
  </si>
  <si>
    <t xml:space="preserve">   Rimborso passivita' finanziarie</t>
  </si>
  <si>
    <t xml:space="preserve">               Titoli</t>
  </si>
  <si>
    <t xml:space="preserve">               Prestiti</t>
  </si>
  <si>
    <t>Diritti dovuti in relazione alle operazioni tecniche e tecnico-amministrative</t>
  </si>
  <si>
    <t>Versamento di somme da parte dei concessionari di gioco praticato mediante apparecchi di cui all'articolo 110, c. 6,  t.u. di cui al r. d. 18 giugno 1931, n. 773</t>
  </si>
  <si>
    <t>CONSAP SPA ART 1 C.348 L232-16</t>
  </si>
  <si>
    <t>SINDACI PA E CT STRAORD.ESIGEN</t>
  </si>
  <si>
    <t>MAE DGUE RIMBORSI COMMISS UE</t>
  </si>
  <si>
    <t>DT OP AEREI A6 C2 D. LVO 30-13</t>
  </si>
  <si>
    <t>DT IM FISSI A19 C2 D LVO 30-13</t>
  </si>
  <si>
    <t>FONDO EUROP INV PROGR INIZ PMI</t>
  </si>
  <si>
    <t>CONI</t>
  </si>
  <si>
    <t>SPORT E SALUTE SPA</t>
  </si>
  <si>
    <t>AGENZIA NAZ GIOVANI L 662-96</t>
  </si>
  <si>
    <t>FUNIVIE SPA</t>
  </si>
  <si>
    <t>PROGRAMMI COMUNITARI UFFICI PERIFERICI MIBACT</t>
  </si>
  <si>
    <t xml:space="preserve">Contabilità speciali di T.U. </t>
  </si>
  <si>
    <t>INVITALIA GAR A3 C3 DM22-12-17</t>
  </si>
  <si>
    <t>INVITALIA EROGA3 C3 DM22-12-17</t>
  </si>
  <si>
    <t>PROGRAMMI COMUNITARI PREFETTURE</t>
  </si>
  <si>
    <t>Ministero delle politiche agricole alimentari e forestali</t>
  </si>
  <si>
    <t xml:space="preserve"> </t>
  </si>
  <si>
    <t>MEF-GARAN CARIGE DL1-19 A22-C3</t>
  </si>
  <si>
    <t>INPS FONDI GAR. APE L.232-2016 E TFS L. 26-2019</t>
  </si>
  <si>
    <t>Altre rettifiche</t>
  </si>
  <si>
    <t>RETE FERROVIARIA ITALIANA</t>
  </si>
  <si>
    <t>Valore nominale delle monete metalliche</t>
  </si>
  <si>
    <t>di cui: Disponibilità del tesoro per il servizio di tesoreria</t>
  </si>
  <si>
    <t>INVITALIA ART.5 C.6 DL 18-20</t>
  </si>
  <si>
    <t>MEF-DT DL 34-20 DEBITI DIVERSI</t>
  </si>
  <si>
    <t>ISMEA ART. 13 C. 11 DL 23-2020</t>
  </si>
  <si>
    <t>SACE GAR.ITALIA A1C14 DL23-20</t>
  </si>
  <si>
    <t>SACE GAR.GREEN A.64C.5 DL76-20</t>
  </si>
  <si>
    <t>FONDO GAR.PANEUR. A.36 DL34-20</t>
  </si>
  <si>
    <t>FONDO GAR.BANCHE A.165 DL34-20</t>
  </si>
  <si>
    <t>FONDAZIONE HUMAN TECHNOPOLE</t>
  </si>
  <si>
    <t>Operazioni pronti contro termine (raccolta)</t>
  </si>
  <si>
    <t>Operazioni pronti contro termine  (impieghi)</t>
  </si>
  <si>
    <t>Ministero dell'istruzione</t>
  </si>
  <si>
    <t>Ministero dell'universita' e della ricerca</t>
  </si>
  <si>
    <t>Versamenti delle somme dovute in base all'invito al contraddittorio in attuazione della procedura di collaborazione volontaria per l'emersione delle attività finanziarie e patrimoniali costituite o detenute fuori del territorio dello Stato</t>
  </si>
  <si>
    <t>SACE FONDO A.2 C.1B DL 23-20</t>
  </si>
  <si>
    <t>Ministero delle infrastrutture e della mobilita' sostenibili</t>
  </si>
  <si>
    <t>Ministero della cultura</t>
  </si>
  <si>
    <t>Ministero della transizione ecologica</t>
  </si>
  <si>
    <t>Ministero del turismo</t>
  </si>
  <si>
    <t>S.A.C.E. SPA</t>
  </si>
  <si>
    <t>Rimborso delle somme anticipate alle Regioni per il risanamento dei Servizi Sanitari Regionali</t>
  </si>
  <si>
    <t>MIPAAF - FONDI ROTATIVI SVILUPPO</t>
  </si>
  <si>
    <t>IST.CRE.SPOR.A.14 C.1 DL 23-20</t>
  </si>
  <si>
    <t>Ordini di Pagare</t>
  </si>
  <si>
    <t>Ordini di Accreditamento</t>
  </si>
  <si>
    <t>Erario</t>
  </si>
  <si>
    <t>Tesoreria</t>
  </si>
  <si>
    <t>Esterno</t>
  </si>
  <si>
    <t>Spesa Secondaria del Funzionario Delegato</t>
  </si>
  <si>
    <t>CDP SPA-PATRIMONIO RILANCIO</t>
  </si>
  <si>
    <t>MEF-DT DL 34-20 DEBITI SSN</t>
  </si>
  <si>
    <t>MEF-NGEU-SC-PNRR-FPERD-L178-20</t>
  </si>
  <si>
    <t>FONDO SVILUPPO E COESIONE</t>
  </si>
  <si>
    <t>Imposta sostitutiva dell'imposta sul reddito delle persone fisiche e delle relative addizionali, nonchè delle imposte di registro e di bollo sul 
contratto di locazione (cedolare secca)</t>
  </si>
  <si>
    <t>al 31 dicembre 2021</t>
  </si>
  <si>
    <t>al  31 dicembre 2021</t>
  </si>
  <si>
    <t>GESTIONE FINANZIARIA INTERVENTI PNRR</t>
  </si>
  <si>
    <t>Al 31 Dicembre 2021</t>
  </si>
  <si>
    <t>GEST.GOVERNATIVE FERRO LACUALI</t>
  </si>
  <si>
    <t>ISTITUTI SPECIALI BB.CC.</t>
  </si>
  <si>
    <t>AGENZIA PER LA CYBERSICUREZZA NAZIONALE</t>
  </si>
  <si>
    <t>SCUOLA SUPERIORE DELLA MAGISTRATURA</t>
  </si>
  <si>
    <t>POSTE - PAG.PENSIONI DI STATO</t>
  </si>
  <si>
    <t>POSTE - PAG.SPESE GIUSTIZIA</t>
  </si>
  <si>
    <t>POSTE - PAG.TITOLI P-C. TESORO</t>
  </si>
  <si>
    <t>DIPTES OPERAZ SU MERCATI FINAN</t>
  </si>
  <si>
    <t>DEPOSITI GOVERNATIVI CONTI ASSIMILABILI DM 26-06-2015</t>
  </si>
  <si>
    <t>ISTITUZIONI SCOLATICHE ART. 7 DL95-2012</t>
  </si>
  <si>
    <t>Agenzie fiscali</t>
  </si>
  <si>
    <t>AGENZIE FISCALI</t>
  </si>
  <si>
    <t>ENTE NAZIONALE PER IL MICROCREDITO</t>
  </si>
  <si>
    <t>AGENZ. NAZION. SICUREZZA VOLO</t>
  </si>
  <si>
    <t>AMMINISTRAZIONI CENTRALI</t>
  </si>
  <si>
    <t>A. R. A. N.</t>
  </si>
  <si>
    <t>AG. NAZ. SICUREZZA FERROVIE E INF. STR. AUTOSTRAD.(ANSFISA)</t>
  </si>
  <si>
    <t>AGENZIA ITALIA DIGITALE</t>
  </si>
  <si>
    <t>ISPETTORATO NAZIONALE DEL LAVORO</t>
  </si>
  <si>
    <t>AGENZIA NAZIONALE POLITICHE ATTIVE DEL LAVORO</t>
  </si>
  <si>
    <t>REGISTRO AERON. ITALIANO</t>
  </si>
  <si>
    <t>E. N. I. T.</t>
  </si>
  <si>
    <t>AGENZIA PER LA COESIONE TERRITORIALE</t>
  </si>
  <si>
    <t>AGENZIA ITALIANA PER LA COOPERAZIONE ALLO SVILUPPO</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</si>
  <si>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</si>
  <si>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</si>
  <si>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</si>
  <si>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</si>
  <si>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</si>
  <si>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</si>
  <si>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</si>
  <si>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</si>
  <si>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ORGANISMI PAGATORI AGEA</t>
  </si>
  <si>
    <t>COMITATO ITALIANO PARALIMPICO</t>
  </si>
  <si>
    <t>ACCADEMIA NAZIONALE LINCEI</t>
  </si>
  <si>
    <t>LEGA ITALIANA LOTTA TUMORI</t>
  </si>
  <si>
    <t>ACCADEMIA DELLA CRUSCA</t>
  </si>
  <si>
    <t>SCUOLA ARCHEOLOGICA ITALIANA IN ATENE</t>
  </si>
  <si>
    <t>ENTE STRUMENTALE ALLA CROCE ROSSA ITALIANA</t>
  </si>
  <si>
    <t>ISTIT NAZ PROM SALUTE POP MIGR</t>
  </si>
  <si>
    <t>ISTITUTO NAZIONALE ANALISI POLITICHE PUBBLICHE</t>
  </si>
  <si>
    <t>BIBLIOTECA DOCUM.PEDAGOD.</t>
  </si>
  <si>
    <t>IST. SUP. PROTEZ. E RIC. AMB.</t>
  </si>
  <si>
    <t>ISTITUTI SPERIM. AGRARI</t>
  </si>
  <si>
    <t>CONS. AREA PROV. TRIESTE</t>
  </si>
  <si>
    <t>ISTITUTO NAZIONALE DI STATISTICA</t>
  </si>
  <si>
    <t>INVALSI</t>
  </si>
  <si>
    <t>OSSERV. GEOF. SPER. TRIESTE</t>
  </si>
  <si>
    <t>ISTITUTO NAZ. DI GEOFISICA</t>
  </si>
  <si>
    <t>ISTITUTO NAZIONALE DI RICERCA METROLOGICA</t>
  </si>
  <si>
    <t>ENTE GEOPALEONTOLOGICO DI PIETRAROJA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</si>
  <si>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</si>
  <si>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</si>
  <si>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</si>
  <si>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</si>
  <si>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</si>
  <si>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</si>
  <si>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</si>
  <si>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</si>
  <si>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</si>
  <si>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AUTORITA' DI BACINO DISTRETTUALI</t>
  </si>
  <si>
    <t>CONS.CANALE MILANO-CREMONA-PO</t>
  </si>
  <si>
    <t>ENTE ACQUEDOTTI SICILIANI</t>
  </si>
  <si>
    <t>ISPETTORATO NAZIONALE SICUREZZA NUCLEARE RADIOPROTEZIONE</t>
  </si>
  <si>
    <t>AGENZIA NAZ. BENI SEQUEST. E CONFISC. ALLA CRIMIN. ORGANIZZ.</t>
  </si>
  <si>
    <t>AERO CLUB D'ITALIA</t>
  </si>
  <si>
    <t>CLUB ALPINO ITALIANO</t>
  </si>
  <si>
    <t>ENTE CELLULOSA E CARTA</t>
  </si>
  <si>
    <t>LEGA NAVALE ITALIANA</t>
  </si>
  <si>
    <t>IST.ITAL.MEDIO-ESTR.ORIENTE</t>
  </si>
  <si>
    <t>ISTITUTO STORICO ITALIANO PER IL MEDIOEVO</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</si>
  <si>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</si>
  <si>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</si>
  <si>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</si>
  <si>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</si>
  <si>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</si>
  <si>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</si>
  <si>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</si>
  <si>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</si>
  <si>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</si>
  <si>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</si>
  <si>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COMPARTO SANITA' T.U. MISTA</t>
  </si>
  <si>
    <t>ENTI PARCHI REGIONALI</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</si>
  <si>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</si>
  <si>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</si>
  <si>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</si>
  <si>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</si>
  <si>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</si>
  <si>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</si>
  <si>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</si>
  <si>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</si>
  <si>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</si>
  <si>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</si>
  <si>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</si>
  <si>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</si>
  <si>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</si>
  <si>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</si>
  <si>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</si>
  <si>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</si>
  <si>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</si>
  <si>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</si>
  <si>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</si>
  <si>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</si>
  <si>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</si>
  <si>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</si>
  <si>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</si>
  <si>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</si>
  <si>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</si>
  <si>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</si>
  <si>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</si>
  <si>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</si>
  <si>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</si>
  <si>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</si>
  <si>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</si>
  <si>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</si>
  <si>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</si>
  <si>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</si>
  <si>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</si>
  <si>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</si>
  <si>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</si>
  <si>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</si>
  <si>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</si>
  <si>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CAMERE DI COMMERCIO 2015</t>
  </si>
  <si>
    <t>ENTI REG. SVILUPPO AGRICOLO</t>
  </si>
  <si>
    <t>ENTI PORTUALI</t>
  </si>
  <si>
    <t>ENTE AUT. DEL FLUMENDOSA</t>
  </si>
  <si>
    <t>ENTE VAL.FOND. AR.PG.SI.TR.</t>
  </si>
  <si>
    <t>INPS REDD PEN CIT A 12 DL 4-19</t>
  </si>
  <si>
    <t>P.A. TRENTO -RIS.CEE-COF.NAZ.</t>
  </si>
  <si>
    <t>Somme corrispondenti all'incremento dell'aliquota di prodotto dovuto annualmente dal titolare unico o contitolare di ciascuna concessione per le produzioni di idrocarburi liquidi e gassosi estratti in mare</t>
  </si>
  <si>
    <t>Versamenti relativi al controvalore dei Titoli di Stato, ai proventi relativi alla vendita di Partecipazioni dello Stato, nonchè ad entrate straordinarie dello Stato nei limiti stabiliti dalla legge, da destinare al Fondo per l'Ammortamento dei Titoli di Stato</t>
  </si>
  <si>
    <t>Versamento della quota capitale delle rate dei mutui erogati dalla Cassa Depositi e Prestiti</t>
  </si>
  <si>
    <t>Somme prelevate dal C/C di Tesoreria infruttifero relativo al capitale dei BPF trasferiti, da destinare al rimborso del capitale</t>
  </si>
  <si>
    <t>REPO Operazioni pronti contro termine</t>
  </si>
  <si>
    <t>CASSA SPEC.CONTO NUMISMATICO</t>
  </si>
  <si>
    <t>COM.ANCONA-EVENTI CALAMITOSI</t>
  </si>
  <si>
    <t>Conti di soggetti esterni alla P.A.(*)</t>
  </si>
  <si>
    <t xml:space="preserve">Conti correnti di enti della P. A.(*) </t>
  </si>
  <si>
    <t>Variazione conti di soggetti della Pubblica Amministrazione (*)</t>
  </si>
  <si>
    <t>Variazione conti di soggetti esterni all Pubblica Amministrazione (*)</t>
  </si>
  <si>
    <t>Monete da                         €  2,00</t>
  </si>
  <si>
    <t>Monete bimetalliche da  €   5,00</t>
  </si>
  <si>
    <t>Monete di rame da           €  5,00</t>
  </si>
  <si>
    <t>Monete di bronzo da        €  5,00</t>
  </si>
  <si>
    <t>Monete in cupronichel da € 5,00</t>
  </si>
  <si>
    <t>Monete d'argento da       €  5,00</t>
  </si>
  <si>
    <t xml:space="preserve">Monete d'argento da      € 10,00 </t>
  </si>
  <si>
    <t>Monete d'oro da              € 10,00</t>
  </si>
  <si>
    <t>Monete d'oro da              € 20,00</t>
  </si>
  <si>
    <t>Monete d'oro da              € 50,00</t>
  </si>
  <si>
    <t>Partecipazione dello Stato agli utili di gestione dell'Istituto di emissione</t>
  </si>
  <si>
    <t>Somme prelevate dal conto corrente di tesoreria intestato al ministero dell'economia e delle finanze su cui affluiscono i contributi a fondo perduto erogati dall'unione europea per l'attuazione del dispositivo di ripresa e resilienza ai sensi dell'articolo 1, comma 1041, della legge n.178/2020</t>
  </si>
  <si>
    <t>Altre entrate Categoria XX</t>
  </si>
  <si>
    <t xml:space="preserve">(*) Cfr. note alle tavole L e M. 
</t>
  </si>
  <si>
    <t>MEF-NGEU-SC-PNRR-PREST-L178-20</t>
  </si>
  <si>
    <t>R.A.SARDEGNA -RIS.CEE-COF.NAZ.</t>
  </si>
  <si>
    <t>FONDI FESR</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</si>
  <si>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</si>
  <si>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</si>
  <si>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</si>
  <si>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CATEGORIA X - INTERESSI SU ANTICIPAZIONI E CREDITI VARI DEL TESORO</t>
  </si>
  <si>
    <t>Versamento della quota interessi delle rate dei mutui erogati dalla Cassa Depositi e Prestiti trasferiti al Ministero dell'Economia e delle Finanze da destinare al pagamento degli interessi relativi ai Buoni fruttiferi postali</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</si>
  <si>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</si>
  <si>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</si>
  <si>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</si>
  <si>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Interessi sulle somme anticipate alle Regioni per il risanamento strutturale dei Servizi Sanitari Regionali</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</si>
  <si>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</si>
  <si>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</si>
  <si>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</si>
  <si>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</si>
  <si>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</si>
  <si>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</si>
  <si>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Versamenti relativi ai Comuni ed alle Province, effettuati in caso di incapienza - negli importi da erogare da parte del Bilancio dello Stato - delle somme da recuperare a carico degli stessi</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</si>
  <si>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</si>
  <si>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</si>
  <si>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</si>
  <si>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da parte dell'Inps e dell'Inail dei fondi riscossi e già destinati per legge all'Onpi da ripartire tra le Regioni ai sensi dell'articolo 1 duodecies della legge 21 ottobre 1978, n.641</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</si>
  <si>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</si>
  <si>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 Le variazioni si riferiscono ai saldi dei conti riportati nelle tavole L e M rettificati come indicato nelle rispettive note.</t>
  </si>
  <si>
    <t>ISMEA D.L. 50-22 ART.20</t>
  </si>
  <si>
    <t>COMMISSARI STRAORDINARI</t>
  </si>
  <si>
    <t>Somme corrispondenti all'incremento percentuale dell'aliquota di prodotto dovuto annualmente dal titolare unico o contitolare di ciascuna concessione per le produzioni di idrocarburi liquidi e gassosi ottenute in terraferma</t>
  </si>
  <si>
    <t>Altre entrate</t>
  </si>
  <si>
    <t>Versamenti da parte degli Enti Nazionali di Previdenza e Assistenza Sociale Pubblici, nell'ambito della propria autonomia organizzativa, delle somme derivanti da ulteriori interventi di razionalizzazione per la riduzione delle proprie spese</t>
  </si>
  <si>
    <t>TITOLO II - SPESE IN CONTO CAPITALE</t>
  </si>
  <si>
    <t>TOTALE  TITOLO II - SPESE IN CONTO CAPITALE</t>
  </si>
  <si>
    <t>Conti correnti e Contabilità speciali (**)</t>
  </si>
  <si>
    <t xml:space="preserve">(**) Il conto corrente denominato “ISMEA ART. 13 C. 11 DL 23-2020” è classificato tra i “Conti correnti di enti della P.A.” e non più tra i “Conti di soggetti esterni alla P.A.”. Dal mese di giugno 2022 i saldi iniziali degli aggregati “Conti di soggetti esterni alla P.A.” e “Conti correnti di enti della P. A.” sono corrispondentemente modificati. Il totale della sezione “Conti correnti e Contabilità speciali” rimane invariato.  
</t>
  </si>
  <si>
    <t xml:space="preserve">(**)Dal mese di giugno 2022 il conto corrente denominato “ISMEA ART. 13 C. 11 DL 23-2020” è classificato tra i “Conti correnti di enti della P.A.” e non più tra i “Conti di soggetti esterni alla P.A.”. Tale conto corrente concorre pertanto a determinare il “Saldo di cassa delle gestioni del bilancio dello stato e della tesoreria statale” dal lato della formazione anziché dal lato della copertura. </t>
  </si>
  <si>
    <t>dal 1 gennaio - al 31 luglio 2022</t>
  </si>
  <si>
    <t>al 31 luglio 2022</t>
  </si>
  <si>
    <t>al  31 luglio 2022</t>
  </si>
  <si>
    <t>Monete emesse al     31 luglio 2022</t>
  </si>
  <si>
    <t>Monete emesse al    31 luglio 2022</t>
  </si>
  <si>
    <t>(*) Il conto corrente denominato “MEF-NGEU-SC-PNRR-PREST-L178-20” ha natura promiscua poiché gestisce sia i prestiti provenienti dall’Unione Europea per l’attuazione del programma Next Generation EU-Italia che le risorse dal bilancio dello Stato del “Fondo di rotazione per l'attuazione del Next Generation EU-Italia” per le anticipazioni dei contributi provenienti dalla UE; solo la prima componente è riconducibile a conti correnti di Enti della P.A. riportati nella tavola M. Al 30 giugno 2022 il saldo del suddetto conto corrente, pari a euro 53.175.534.324,07, comprende esclusivamente le risorse del bilancio dello Stato.</t>
  </si>
  <si>
    <t>MEF-DT F.PRES.UCRAINA DL 50-22</t>
  </si>
  <si>
    <t>FONDO CULTURA DL 34-20</t>
  </si>
  <si>
    <t>Versamento dell'imposta municipale propria di spettanza dei comuni da destinare al fondo di solidarietà comunale</t>
  </si>
  <si>
    <t>ACCENSIONE DI PRESTITI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</si>
</sst>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 numFmtId="170" formatCode="#,##0.00_ ;\-#,##0.00\ "/>
  </numFmts>
  <fonts count="51">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amily val="2"/>
    </font>
    <font>
      <sz val="10"/>
      <color rgb="FF000000"/>
      <name val="Arial"/>
      <family val="2"/>
    </font>
    <font>
      <b/>
      <sz val="8"/>
      <color rgb="FF000000"/>
      <name val="Frutiger LT 45 Light"/>
      <family val="2"/>
    </font>
    <font>
      <sz val="9"/>
      <color rgb="FF000000"/>
      <name val="Frutiger LT 45 Light"/>
      <family val="2"/>
    </font>
    <font>
      <b/>
      <sz val="8"/>
      <color rgb="FF000000"/>
      <name val="Arial"/>
    </font>
    <font>
      <sz val="8"/>
      <color rgb="FF333333"/>
      <name val="Arial"/>
    </font>
    <font>
      <b/>
      <sz val="8"/>
      <color rgb="FF333333"/>
      <name val="Arial"/>
    </font>
    <font>
      <i/>
      <sz val="9"/>
      <name val="Frutiger LT 45 Light"/>
      <family val="2"/>
    </font>
    <font>
      <i/>
      <sz val="10"/>
      <name val="Frutiger LT 45 Light"/>
      <family val="2"/>
    </font>
    <font>
      <i/>
      <sz val="10"/>
      <name val="Arial"/>
      <family val="2"/>
    </font>
  </fonts>
  <fills count="16">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
      <patternFill patternType="solid">
        <fgColor theme="0"/>
        <bgColor indexed="9"/>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EBEBEB"/>
      </right>
      <top style="thin">
        <color rgb="FF000000"/>
      </top>
      <bottom style="thin">
        <color rgb="FF000000"/>
      </bottom>
      <diagonal/>
    </border>
    <border>
      <left style="thin">
        <color rgb="FF000000"/>
      </left>
      <right/>
      <top style="thin">
        <color rgb="FF000000"/>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1" fillId="0" borderId="0"/>
    <xf numFmtId="0" fontId="42" fillId="0" borderId="0"/>
  </cellStyleXfs>
  <cellXfs count="240">
    <xf numFmtId="0" fontId="0" fillId="0" borderId="0" xfId="0"/>
    <xf numFmtId="43" fontId="0" fillId="0" borderId="0" xfId="1" applyFont="1"/>
    <xf numFmtId="0" fontId="10" fillId="0" borderId="0" xfId="0" applyFont="1"/>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9"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6" fillId="0" borderId="8" xfId="0" applyFont="1" applyBorder="1" applyAlignment="1">
      <alignment horizontal="right" vertical="center" wrapText="1" indent="1"/>
    </xf>
    <xf numFmtId="0" fontId="7" fillId="0" borderId="8" xfId="0" applyFont="1" applyBorder="1" applyAlignment="1">
      <alignment horizontal="right" vertical="center" wrapText="1" indent="1"/>
    </xf>
    <xf numFmtId="0" fontId="6" fillId="0" borderId="9"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0" xfId="0" applyFont="1" applyFill="1" applyBorder="1" applyAlignment="1">
      <alignment horizontal="left" vertical="center" wrapText="1"/>
    </xf>
    <xf numFmtId="4" fontId="8" fillId="4" borderId="11" xfId="0" applyNumberFormat="1" applyFont="1" applyFill="1" applyBorder="1" applyAlignment="1">
      <alignment horizontal="right" vertical="center" wrapText="1" indent="1"/>
    </xf>
    <xf numFmtId="4" fontId="8" fillId="4" borderId="12"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7" xfId="0" applyFont="1" applyBorder="1" applyAlignment="1">
      <alignment horizontal="left" vertical="center" wrapText="1" indent="1"/>
    </xf>
    <xf numFmtId="0" fontId="0" fillId="0" borderId="8" xfId="0" applyBorder="1"/>
    <xf numFmtId="0" fontId="0" fillId="0" borderId="9" xfId="0" applyBorder="1"/>
    <xf numFmtId="0" fontId="7" fillId="0" borderId="10" xfId="0" applyFont="1" applyBorder="1" applyAlignment="1">
      <alignment horizontal="left" vertical="center" wrapText="1" indent="1"/>
    </xf>
    <xf numFmtId="4" fontId="7" fillId="0" borderId="11" xfId="0" applyNumberFormat="1" applyFont="1" applyBorder="1" applyAlignment="1">
      <alignment horizontal="right" vertical="center" wrapText="1" indent="1"/>
    </xf>
    <xf numFmtId="4" fontId="7" fillId="0" borderId="12"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0" xfId="0" applyFont="1" applyBorder="1" applyAlignment="1">
      <alignment horizontal="left" vertical="center" wrapText="1" indent="1"/>
    </xf>
    <xf numFmtId="4" fontId="11" fillId="0" borderId="11"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0" xfId="0" applyFont="1" applyFill="1" applyBorder="1" applyAlignment="1">
      <alignment horizontal="left" vertical="center" wrapText="1" indent="1"/>
    </xf>
    <xf numFmtId="4" fontId="8" fillId="6" borderId="11" xfId="0" applyNumberFormat="1" applyFont="1" applyFill="1" applyBorder="1" applyAlignment="1">
      <alignment horizontal="right" vertical="center" wrapText="1" indent="1"/>
    </xf>
    <xf numFmtId="4" fontId="8" fillId="6" borderId="12"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2"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6" fillId="7" borderId="0" xfId="0" applyFont="1" applyFill="1" applyAlignment="1">
      <alignment horizontal="left"/>
    </xf>
    <xf numFmtId="49" fontId="22" fillId="7" borderId="17"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18" xfId="0" applyNumberFormat="1" applyFont="1" applyFill="1" applyBorder="1" applyAlignment="1">
      <alignment horizontal="right" vertical="center"/>
    </xf>
    <xf numFmtId="49" fontId="12" fillId="2" borderId="13" xfId="0" applyNumberFormat="1" applyFont="1" applyFill="1" applyBorder="1" applyAlignment="1">
      <alignment horizontal="left" vertical="center"/>
    </xf>
    <xf numFmtId="167" fontId="12" fillId="2" borderId="19" xfId="0" applyNumberFormat="1" applyFont="1" applyFill="1" applyBorder="1" applyAlignment="1">
      <alignment horizontal="right" vertical="center"/>
    </xf>
    <xf numFmtId="167" fontId="12" fillId="2" borderId="20" xfId="0" applyNumberFormat="1" applyFont="1" applyFill="1" applyBorder="1" applyAlignment="1">
      <alignment horizontal="right" vertical="center"/>
    </xf>
    <xf numFmtId="0" fontId="27" fillId="7" borderId="0" xfId="24" applyFont="1" applyFill="1" applyAlignment="1">
      <alignment horizontal="left"/>
    </xf>
    <xf numFmtId="49" fontId="30" fillId="7" borderId="0" xfId="24" applyNumberFormat="1" applyFont="1" applyFill="1" applyAlignment="1">
      <alignment horizontal="center" vertical="center"/>
    </xf>
    <xf numFmtId="0" fontId="32"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7" fillId="11" borderId="0" xfId="0" applyFont="1" applyFill="1" applyAlignment="1">
      <alignment horizontal="left" vertical="center"/>
    </xf>
    <xf numFmtId="0" fontId="14" fillId="0" borderId="0" xfId="0" applyFont="1" applyAlignment="1">
      <alignment horizontal="right" vertical="center"/>
    </xf>
    <xf numFmtId="0" fontId="32" fillId="7" borderId="0" xfId="0" applyFont="1" applyFill="1" applyAlignment="1">
      <alignment horizontal="left"/>
    </xf>
    <xf numFmtId="0" fontId="38" fillId="0" borderId="0" xfId="21" applyFont="1" applyAlignment="1">
      <alignment vertical="center"/>
    </xf>
    <xf numFmtId="0" fontId="38" fillId="0" borderId="0" xfId="21" applyFont="1" applyAlignment="1">
      <alignment horizontal="right" vertical="center"/>
    </xf>
    <xf numFmtId="0" fontId="32" fillId="7" borderId="0" xfId="24" applyFont="1" applyFill="1" applyAlignment="1">
      <alignment horizontal="left"/>
    </xf>
    <xf numFmtId="49" fontId="31" fillId="7" borderId="0" xfId="24" applyNumberFormat="1" applyFont="1" applyFill="1" applyAlignment="1">
      <alignment horizontal="right" vertical="center"/>
    </xf>
    <xf numFmtId="0" fontId="14" fillId="0" borderId="0" xfId="0" applyFont="1" applyAlignment="1">
      <alignment horizontal="left" vertical="top"/>
    </xf>
    <xf numFmtId="49" fontId="31"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5" fillId="13" borderId="2" xfId="0" applyNumberFormat="1" applyFont="1" applyFill="1" applyBorder="1" applyAlignment="1">
      <alignment horizontal="right" vertical="center"/>
    </xf>
    <xf numFmtId="39" fontId="35" fillId="14" borderId="2" xfId="0" applyNumberFormat="1" applyFont="1" applyFill="1" applyBorder="1" applyAlignment="1">
      <alignment horizontal="right" vertical="center"/>
    </xf>
    <xf numFmtId="39" fontId="36" fillId="11" borderId="11" xfId="0" applyNumberFormat="1" applyFont="1" applyFill="1" applyBorder="1" applyAlignment="1">
      <alignment horizontal="right" vertical="center"/>
    </xf>
    <xf numFmtId="49" fontId="28" fillId="7" borderId="17" xfId="0" applyNumberFormat="1" applyFont="1" applyFill="1" applyBorder="1" applyAlignment="1">
      <alignment horizontal="left" vertical="center" wrapText="1"/>
    </xf>
    <xf numFmtId="39" fontId="28" fillId="10" borderId="0" xfId="0" applyNumberFormat="1" applyFont="1" applyFill="1" applyAlignment="1">
      <alignment horizontal="right" vertical="center"/>
    </xf>
    <xf numFmtId="39" fontId="28" fillId="10" borderId="18" xfId="0" applyNumberFormat="1" applyFont="1" applyFill="1" applyBorder="1" applyAlignment="1">
      <alignment horizontal="right" vertical="center"/>
    </xf>
    <xf numFmtId="49" fontId="28" fillId="7" borderId="26" xfId="0" applyNumberFormat="1" applyFont="1" applyFill="1" applyBorder="1" applyAlignment="1">
      <alignment horizontal="left" vertical="center" wrapText="1"/>
    </xf>
    <xf numFmtId="49" fontId="39" fillId="14" borderId="28" xfId="0" applyNumberFormat="1" applyFont="1" applyFill="1" applyBorder="1" applyAlignment="1">
      <alignment horizontal="left" vertical="center" wrapText="1"/>
    </xf>
    <xf numFmtId="39" fontId="35" fillId="14" borderId="29" xfId="0" applyNumberFormat="1" applyFont="1" applyFill="1" applyBorder="1" applyAlignment="1">
      <alignment horizontal="right" vertical="center"/>
    </xf>
    <xf numFmtId="49" fontId="40" fillId="11" borderId="22" xfId="0" applyNumberFormat="1" applyFont="1" applyFill="1" applyBorder="1" applyAlignment="1">
      <alignment horizontal="left" vertical="center" wrapText="1"/>
    </xf>
    <xf numFmtId="39" fontId="36" fillId="11" borderId="0" xfId="0" applyNumberFormat="1" applyFont="1" applyFill="1" applyAlignment="1">
      <alignment horizontal="right" vertical="center"/>
    </xf>
    <xf numFmtId="39" fontId="36" fillId="11" borderId="23" xfId="0" applyNumberFormat="1" applyFont="1" applyFill="1" applyBorder="1" applyAlignment="1">
      <alignment horizontal="right" vertical="center"/>
    </xf>
    <xf numFmtId="49" fontId="40" fillId="11" borderId="24" xfId="0" applyNumberFormat="1" applyFont="1" applyFill="1" applyBorder="1" applyAlignment="1">
      <alignment horizontal="left" vertical="center" wrapText="1"/>
    </xf>
    <xf numFmtId="39" fontId="36" fillId="11" borderId="25" xfId="0" applyNumberFormat="1" applyFont="1" applyFill="1" applyBorder="1" applyAlignment="1">
      <alignment horizontal="right" vertical="center"/>
    </xf>
    <xf numFmtId="39" fontId="29" fillId="2" borderId="2" xfId="0" applyNumberFormat="1" applyFont="1" applyFill="1" applyBorder="1" applyAlignment="1">
      <alignment horizontal="right" vertical="center"/>
    </xf>
    <xf numFmtId="39" fontId="29" fillId="2" borderId="31" xfId="0" applyNumberFormat="1" applyFont="1" applyFill="1" applyBorder="1" applyAlignment="1">
      <alignment horizontal="right" vertical="center"/>
    </xf>
    <xf numFmtId="49" fontId="33"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29" fillId="9" borderId="30" xfId="0" applyNumberFormat="1" applyFont="1" applyFill="1" applyBorder="1" applyAlignment="1">
      <alignment horizontal="left" vertical="center" wrapText="1"/>
    </xf>
    <xf numFmtId="39" fontId="29" fillId="9" borderId="2" xfId="0" applyNumberFormat="1" applyFont="1" applyFill="1" applyBorder="1" applyAlignment="1">
      <alignment horizontal="right" vertical="center"/>
    </xf>
    <xf numFmtId="39" fontId="29" fillId="9" borderId="31" xfId="0" applyNumberFormat="1" applyFont="1" applyFill="1" applyBorder="1" applyAlignment="1">
      <alignment horizontal="right" vertical="center"/>
    </xf>
    <xf numFmtId="49" fontId="22" fillId="7" borderId="17" xfId="0" applyNumberFormat="1" applyFont="1" applyFill="1" applyBorder="1" applyAlignment="1">
      <alignment horizontal="left" vertical="center" wrapText="1"/>
    </xf>
    <xf numFmtId="168" fontId="12" fillId="7" borderId="18" xfId="0" applyNumberFormat="1" applyFont="1" applyFill="1" applyBorder="1" applyAlignment="1">
      <alignment horizontal="right" vertical="center"/>
    </xf>
    <xf numFmtId="167" fontId="12" fillId="9" borderId="19" xfId="0" applyNumberFormat="1" applyFont="1" applyFill="1" applyBorder="1" applyAlignment="1">
      <alignment horizontal="right" vertical="center"/>
    </xf>
    <xf numFmtId="167" fontId="12" fillId="9" borderId="20" xfId="0" applyNumberFormat="1" applyFont="1" applyFill="1" applyBorder="1" applyAlignment="1">
      <alignment horizontal="right" vertical="center"/>
    </xf>
    <xf numFmtId="167" fontId="22" fillId="7" borderId="18" xfId="0" applyNumberFormat="1" applyFont="1" applyFill="1" applyBorder="1" applyAlignment="1">
      <alignment horizontal="right" vertical="center"/>
    </xf>
    <xf numFmtId="167" fontId="12" fillId="7" borderId="0" xfId="0" applyNumberFormat="1" applyFont="1" applyFill="1" applyAlignment="1">
      <alignment horizontal="right" vertical="center"/>
    </xf>
    <xf numFmtId="167" fontId="28" fillId="7" borderId="0" xfId="0" applyNumberFormat="1" applyFont="1" applyFill="1" applyAlignment="1">
      <alignment horizontal="right" vertical="center"/>
    </xf>
    <xf numFmtId="167" fontId="28" fillId="7" borderId="18" xfId="0" applyNumberFormat="1" applyFont="1" applyFill="1" applyBorder="1" applyAlignment="1">
      <alignment horizontal="right" vertical="center"/>
    </xf>
    <xf numFmtId="49" fontId="21" fillId="8" borderId="15" xfId="0" applyNumberFormat="1" applyFont="1" applyFill="1" applyBorder="1" applyAlignment="1">
      <alignment horizontal="center" vertical="center"/>
    </xf>
    <xf numFmtId="49" fontId="21" fillId="8" borderId="16" xfId="0" applyNumberFormat="1" applyFont="1" applyFill="1" applyBorder="1" applyAlignment="1">
      <alignment horizontal="center" vertical="center"/>
    </xf>
    <xf numFmtId="49" fontId="21" fillId="8" borderId="19" xfId="0" applyNumberFormat="1" applyFont="1" applyFill="1" applyBorder="1" applyAlignment="1">
      <alignment horizontal="center" vertical="center"/>
    </xf>
    <xf numFmtId="49" fontId="21" fillId="8" borderId="20" xfId="0" applyNumberFormat="1" applyFont="1" applyFill="1" applyBorder="1" applyAlignment="1">
      <alignment horizontal="center" vertical="center"/>
    </xf>
    <xf numFmtId="39" fontId="35" fillId="13" borderId="29" xfId="0" applyNumberFormat="1" applyFont="1" applyFill="1" applyBorder="1" applyAlignment="1">
      <alignment horizontal="right" vertical="center"/>
    </xf>
    <xf numFmtId="49" fontId="12" fillId="7" borderId="0" xfId="0" applyNumberFormat="1" applyFont="1" applyFill="1" applyAlignment="1">
      <alignment horizontal="left" vertical="center"/>
    </xf>
    <xf numFmtId="49" fontId="12" fillId="9" borderId="13" xfId="0" applyNumberFormat="1" applyFont="1" applyFill="1" applyBorder="1" applyAlignment="1">
      <alignment horizontal="left" vertical="center"/>
    </xf>
    <xf numFmtId="49" fontId="28" fillId="7" borderId="17" xfId="0" applyNumberFormat="1" applyFont="1" applyFill="1" applyBorder="1" applyAlignment="1">
      <alignment horizontal="left" vertical="center"/>
    </xf>
    <xf numFmtId="49" fontId="29" fillId="2" borderId="32" xfId="0" applyNumberFormat="1" applyFont="1" applyFill="1" applyBorder="1" applyAlignment="1">
      <alignment horizontal="left" vertical="center"/>
    </xf>
    <xf numFmtId="0" fontId="14" fillId="0" borderId="0" xfId="0" applyFont="1"/>
    <xf numFmtId="4" fontId="43" fillId="4" borderId="2" xfId="0" applyNumberFormat="1" applyFont="1" applyFill="1" applyBorder="1" applyAlignment="1">
      <alignment horizontal="right" vertical="center" indent="1"/>
    </xf>
    <xf numFmtId="49" fontId="35" fillId="13" borderId="1" xfId="0" applyNumberFormat="1" applyFont="1" applyFill="1" applyBorder="1" applyAlignment="1">
      <alignment horizontal="left" vertical="center" wrapText="1"/>
    </xf>
    <xf numFmtId="39" fontId="35" fillId="13" borderId="3" xfId="0" applyNumberFormat="1" applyFont="1" applyFill="1" applyBorder="1" applyAlignment="1">
      <alignment horizontal="right" vertical="center"/>
    </xf>
    <xf numFmtId="49" fontId="35" fillId="14" borderId="1" xfId="0" applyNumberFormat="1" applyFont="1" applyFill="1" applyBorder="1" applyAlignment="1">
      <alignment horizontal="left" vertical="center" wrapText="1"/>
    </xf>
    <xf numFmtId="39" fontId="35" fillId="14" borderId="3" xfId="0" applyNumberFormat="1" applyFont="1" applyFill="1" applyBorder="1" applyAlignment="1">
      <alignment horizontal="right" vertical="center"/>
    </xf>
    <xf numFmtId="49" fontId="36" fillId="11" borderId="4" xfId="0" applyNumberFormat="1" applyFont="1" applyFill="1" applyBorder="1" applyAlignment="1">
      <alignment horizontal="left" vertical="center" wrapText="1"/>
    </xf>
    <xf numFmtId="39" fontId="36" fillId="11" borderId="0" xfId="0" applyNumberFormat="1" applyFont="1" applyFill="1" applyBorder="1" applyAlignment="1">
      <alignment horizontal="right" vertical="center"/>
    </xf>
    <xf numFmtId="39" fontId="36" fillId="11" borderId="5" xfId="0" applyNumberFormat="1" applyFont="1" applyFill="1" applyBorder="1" applyAlignment="1">
      <alignment horizontal="right" vertical="center"/>
    </xf>
    <xf numFmtId="0" fontId="44" fillId="7" borderId="0" xfId="0" applyFont="1" applyFill="1" applyAlignment="1">
      <alignment horizontal="left"/>
    </xf>
    <xf numFmtId="170" fontId="23" fillId="0" borderId="0" xfId="25" applyNumberFormat="1"/>
    <xf numFmtId="0" fontId="14" fillId="0" borderId="0" xfId="0" applyFont="1" applyAlignment="1">
      <alignment horizontal="center" vertical="center"/>
    </xf>
    <xf numFmtId="0" fontId="0" fillId="0" borderId="0" xfId="0" applyAlignment="1">
      <alignment horizontal="center"/>
    </xf>
    <xf numFmtId="4" fontId="43" fillId="4" borderId="3" xfId="0" applyNumberFormat="1" applyFont="1" applyFill="1" applyBorder="1" applyAlignment="1">
      <alignment horizontal="right" vertical="center" indent="1"/>
    </xf>
    <xf numFmtId="49" fontId="34" fillId="12" borderId="7" xfId="0" applyNumberFormat="1" applyFont="1" applyFill="1" applyBorder="1" applyAlignment="1">
      <alignment horizontal="center" vertical="center"/>
    </xf>
    <xf numFmtId="49" fontId="34" fillId="12" borderId="8" xfId="0" applyNumberFormat="1" applyFont="1" applyFill="1" applyBorder="1" applyAlignment="1">
      <alignment horizontal="center" vertical="center"/>
    </xf>
    <xf numFmtId="49" fontId="34" fillId="12" borderId="9" xfId="0" applyNumberFormat="1" applyFont="1" applyFill="1" applyBorder="1" applyAlignment="1">
      <alignment horizontal="center" vertical="center"/>
    </xf>
    <xf numFmtId="39" fontId="28" fillId="10" borderId="11" xfId="0" applyNumberFormat="1" applyFont="1" applyFill="1" applyBorder="1" applyAlignment="1">
      <alignment horizontal="right" vertical="center"/>
    </xf>
    <xf numFmtId="39" fontId="28" fillId="10" borderId="27" xfId="0" applyNumberFormat="1" applyFont="1" applyFill="1" applyBorder="1" applyAlignment="1">
      <alignment horizontal="right" vertical="center"/>
    </xf>
    <xf numFmtId="49" fontId="29" fillId="2" borderId="30" xfId="0" applyNumberFormat="1" applyFont="1" applyFill="1" applyBorder="1" applyAlignment="1">
      <alignment horizontal="left" vertical="center" wrapText="1"/>
    </xf>
    <xf numFmtId="43" fontId="7" fillId="0" borderId="0" xfId="0" applyNumberFormat="1" applyFont="1"/>
    <xf numFmtId="168" fontId="45" fillId="2" borderId="20" xfId="0" applyNumberFormat="1" applyFont="1" applyFill="1" applyBorder="1" applyAlignment="1">
      <alignment horizontal="right" vertical="center"/>
    </xf>
    <xf numFmtId="0" fontId="21" fillId="8" borderId="33" xfId="0" applyFont="1" applyFill="1" applyBorder="1" applyAlignment="1">
      <alignment horizontal="center"/>
    </xf>
    <xf numFmtId="0" fontId="39" fillId="12" borderId="34" xfId="0" applyFont="1" applyFill="1" applyBorder="1" applyAlignment="1">
      <alignment horizontal="left" vertical="center"/>
    </xf>
    <xf numFmtId="49" fontId="34" fillId="12" borderId="35" xfId="0" applyNumberFormat="1" applyFont="1" applyFill="1" applyBorder="1" applyAlignment="1">
      <alignment horizontal="center" vertical="center"/>
    </xf>
    <xf numFmtId="49" fontId="34" fillId="12" borderId="36" xfId="0" applyNumberFormat="1" applyFont="1" applyFill="1" applyBorder="1" applyAlignment="1">
      <alignment horizontal="center" vertical="center"/>
    </xf>
    <xf numFmtId="49" fontId="21" fillId="8" borderId="15" xfId="0" applyNumberFormat="1" applyFont="1" applyFill="1" applyBorder="1" applyAlignment="1">
      <alignment horizontal="center" vertical="center" wrapText="1"/>
    </xf>
    <xf numFmtId="49" fontId="46" fillId="7" borderId="17" xfId="0" applyNumberFormat="1" applyFont="1" applyFill="1" applyBorder="1" applyAlignment="1">
      <alignment horizontal="left" vertical="center"/>
    </xf>
    <xf numFmtId="169" fontId="46" fillId="7" borderId="0" xfId="0" applyNumberFormat="1" applyFont="1" applyFill="1" applyAlignment="1">
      <alignment horizontal="right" vertical="center"/>
    </xf>
    <xf numFmtId="169" fontId="47" fillId="7" borderId="18" xfId="0" applyNumberFormat="1" applyFont="1" applyFill="1" applyBorder="1" applyAlignment="1">
      <alignment horizontal="right" vertical="center"/>
    </xf>
    <xf numFmtId="49" fontId="45" fillId="2" borderId="13" xfId="0" applyNumberFormat="1" applyFont="1" applyFill="1" applyBorder="1" applyAlignment="1">
      <alignment horizontal="left" vertical="center" wrapText="1"/>
    </xf>
    <xf numFmtId="169" fontId="47" fillId="2" borderId="19" xfId="0" applyNumberFormat="1" applyFont="1" applyFill="1" applyBorder="1" applyAlignment="1">
      <alignment horizontal="right" vertical="center"/>
    </xf>
    <xf numFmtId="169" fontId="47" fillId="2" borderId="20" xfId="0" applyNumberFormat="1" applyFont="1" applyFill="1" applyBorder="1" applyAlignment="1">
      <alignment horizontal="right" vertical="center"/>
    </xf>
    <xf numFmtId="49" fontId="36" fillId="15" borderId="22" xfId="0" applyNumberFormat="1" applyFont="1" applyFill="1" applyBorder="1" applyAlignment="1">
      <alignment horizontal="left" vertical="center" wrapText="1"/>
    </xf>
    <xf numFmtId="39" fontId="36" fillId="15" borderId="0" xfId="0" applyNumberFormat="1" applyFont="1" applyFill="1" applyAlignment="1">
      <alignment horizontal="right" vertical="center"/>
    </xf>
    <xf numFmtId="39" fontId="36" fillId="15" borderId="23" xfId="0" applyNumberFormat="1" applyFont="1" applyFill="1" applyBorder="1" applyAlignment="1">
      <alignment horizontal="right" vertical="center"/>
    </xf>
    <xf numFmtId="39" fontId="28" fillId="7" borderId="0" xfId="0" applyNumberFormat="1" applyFont="1" applyFill="1" applyBorder="1" applyAlignment="1">
      <alignment horizontal="right" vertical="center"/>
    </xf>
    <xf numFmtId="39" fontId="28" fillId="7" borderId="18" xfId="0" applyNumberFormat="1" applyFont="1" applyFill="1" applyBorder="1" applyAlignment="1">
      <alignment horizontal="right" vertical="center"/>
    </xf>
    <xf numFmtId="49" fontId="39" fillId="13" borderId="28" xfId="0" applyNumberFormat="1" applyFont="1" applyFill="1" applyBorder="1" applyAlignment="1">
      <alignment horizontal="left" vertical="center" wrapText="1"/>
    </xf>
    <xf numFmtId="39" fontId="28" fillId="7" borderId="0" xfId="0" applyNumberFormat="1" applyFont="1" applyFill="1" applyAlignment="1">
      <alignment horizontal="right" vertical="center"/>
    </xf>
    <xf numFmtId="49" fontId="28" fillId="7" borderId="0" xfId="0" applyNumberFormat="1" applyFont="1" applyFill="1" applyBorder="1" applyAlignment="1">
      <alignment horizontal="left" vertical="center" wrapText="1"/>
    </xf>
    <xf numFmtId="39" fontId="28" fillId="7" borderId="5" xfId="0" applyNumberFormat="1" applyFont="1" applyFill="1" applyBorder="1" applyAlignment="1">
      <alignment horizontal="right" vertical="center"/>
    </xf>
    <xf numFmtId="49" fontId="28" fillId="7" borderId="11" xfId="0" applyNumberFormat="1" applyFont="1" applyFill="1" applyBorder="1" applyAlignment="1">
      <alignment horizontal="left" vertical="center" wrapText="1"/>
    </xf>
    <xf numFmtId="39" fontId="28" fillId="7" borderId="11" xfId="0" applyNumberFormat="1" applyFont="1" applyFill="1" applyBorder="1" applyAlignment="1">
      <alignment horizontal="right" vertical="center"/>
    </xf>
    <xf numFmtId="39" fontId="28" fillId="7" borderId="12" xfId="0" applyNumberFormat="1" applyFont="1" applyFill="1" applyBorder="1" applyAlignment="1">
      <alignment horizontal="right" vertical="center"/>
    </xf>
    <xf numFmtId="39" fontId="0" fillId="0" borderId="0" xfId="0" applyNumberFormat="1"/>
    <xf numFmtId="49" fontId="21" fillId="8" borderId="21" xfId="0"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21" fillId="8" borderId="13" xfId="0" applyNumberFormat="1" applyFont="1" applyFill="1" applyBorder="1" applyAlignment="1">
      <alignment horizontal="center" vertical="center"/>
    </xf>
    <xf numFmtId="49" fontId="21" fillId="8" borderId="19" xfId="0" applyNumberFormat="1" applyFont="1" applyFill="1" applyBorder="1" applyAlignment="1">
      <alignment horizontal="center" vertical="center" wrapText="1"/>
    </xf>
    <xf numFmtId="49" fontId="21" fillId="8" borderId="20" xfId="0" applyNumberFormat="1" applyFont="1" applyFill="1" applyBorder="1" applyAlignment="1">
      <alignment horizontal="center" vertical="center" wrapText="1"/>
    </xf>
    <xf numFmtId="49" fontId="21" fillId="8" borderId="13" xfId="0" applyNumberFormat="1"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49" fontId="21" fillId="8" borderId="14" xfId="0" applyNumberFormat="1" applyFont="1" applyFill="1" applyBorder="1" applyAlignment="1">
      <alignment horizontal="center" vertical="center"/>
    </xf>
    <xf numFmtId="49" fontId="35" fillId="13" borderId="28" xfId="0" applyNumberFormat="1" applyFont="1" applyFill="1" applyBorder="1" applyAlignment="1">
      <alignment horizontal="left" vertical="center" wrapText="1"/>
    </xf>
    <xf numFmtId="39" fontId="29" fillId="2" borderId="2" xfId="0" applyNumberFormat="1" applyFont="1" applyFill="1" applyBorder="1" applyAlignment="1">
      <alignment horizontal="right" vertical="center" wrapText="1"/>
    </xf>
    <xf numFmtId="39" fontId="29" fillId="2" borderId="31" xfId="0" applyNumberFormat="1" applyFont="1" applyFill="1" applyBorder="1" applyAlignment="1">
      <alignment horizontal="right" vertical="center" wrapText="1"/>
    </xf>
    <xf numFmtId="49" fontId="36" fillId="11" borderId="10" xfId="0" applyNumberFormat="1" applyFont="1" applyFill="1" applyBorder="1" applyAlignment="1">
      <alignment horizontal="left" vertical="center" wrapText="1"/>
    </xf>
    <xf numFmtId="39" fontId="36" fillId="11" borderId="12" xfId="0" applyNumberFormat="1" applyFont="1" applyFill="1" applyBorder="1" applyAlignment="1">
      <alignment horizontal="right" vertical="center"/>
    </xf>
    <xf numFmtId="0" fontId="49" fillId="0" borderId="0" xfId="0" applyFont="1" applyBorder="1" applyAlignment="1">
      <alignment horizontal="left" vertical="center" wrapText="1"/>
    </xf>
    <xf numFmtId="0" fontId="50" fillId="0" borderId="0" xfId="0" applyFont="1" applyBorder="1" applyAlignment="1">
      <alignment horizontal="left"/>
    </xf>
    <xf numFmtId="0" fontId="49" fillId="0" borderId="0" xfId="0" applyFont="1" applyBorder="1" applyAlignment="1" applyProtection="1">
      <alignment horizontal="left" vertical="top" wrapText="1"/>
    </xf>
    <xf numFmtId="0" fontId="50" fillId="0" borderId="0" xfId="0" applyFont="1" applyBorder="1" applyAlignment="1" applyProtection="1">
      <alignment horizontal="left" vertical="top"/>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horizontal="justify" vertical="center" wrapText="1"/>
    </xf>
    <xf numFmtId="0" fontId="0" fillId="0" borderId="0" xfId="0" applyBorder="1" applyAlignment="1">
      <alignment horizontal="justify" wrapText="1"/>
    </xf>
    <xf numFmtId="0" fontId="20" fillId="7" borderId="0" xfId="24" applyFont="1" applyFill="1" applyAlignment="1">
      <alignment horizontal="center" vertical="center" wrapText="1"/>
    </xf>
    <xf numFmtId="49" fontId="21" fillId="8" borderId="14" xfId="0" applyNumberFormat="1" applyFont="1" applyFill="1" applyBorder="1" applyAlignment="1">
      <alignment horizontal="center" vertical="center"/>
    </xf>
    <xf numFmtId="49" fontId="21" fillId="8" borderId="13" xfId="0" applyNumberFormat="1" applyFont="1" applyFill="1" applyBorder="1" applyAlignment="1">
      <alignment horizontal="center" vertical="center"/>
    </xf>
    <xf numFmtId="49" fontId="25" fillId="7" borderId="21" xfId="0" applyNumberFormat="1" applyFont="1" applyFill="1" applyBorder="1" applyAlignment="1">
      <alignment horizontal="left" vertical="center"/>
    </xf>
    <xf numFmtId="49" fontId="25" fillId="7" borderId="0" xfId="0" applyNumberFormat="1" applyFont="1" applyFill="1" applyAlignment="1">
      <alignment horizontal="left" vertical="center"/>
    </xf>
    <xf numFmtId="0" fontId="38" fillId="0" borderId="0" xfId="21" applyFont="1" applyAlignment="1">
      <alignment horizontal="left" vertical="center"/>
    </xf>
    <xf numFmtId="49" fontId="24" fillId="7" borderId="0" xfId="0" applyNumberFormat="1" applyFont="1" applyFill="1" applyAlignment="1">
      <alignment horizontal="center" vertical="center"/>
    </xf>
    <xf numFmtId="49" fontId="25" fillId="7" borderId="0" xfId="25" applyNumberFormat="1" applyFont="1" applyFill="1" applyAlignment="1">
      <alignment horizontal="left" vertical="center"/>
    </xf>
    <xf numFmtId="0" fontId="0" fillId="0" borderId="0" xfId="0" applyAlignment="1">
      <alignment horizontal="left"/>
    </xf>
    <xf numFmtId="49" fontId="21" fillId="8" borderId="19" xfId="0" applyNumberFormat="1" applyFont="1" applyFill="1" applyBorder="1" applyAlignment="1">
      <alignment horizontal="center" vertical="center" wrapText="1"/>
    </xf>
    <xf numFmtId="49" fontId="21" fillId="8" borderId="20" xfId="0" applyNumberFormat="1" applyFont="1" applyFill="1" applyBorder="1" applyAlignment="1">
      <alignment horizontal="center" vertical="center" wrapText="1"/>
    </xf>
    <xf numFmtId="49" fontId="30" fillId="7" borderId="0" xfId="0" applyNumberFormat="1" applyFont="1" applyFill="1" applyAlignment="1">
      <alignment horizontal="center" vertical="center"/>
    </xf>
    <xf numFmtId="49" fontId="21" fillId="8" borderId="13" xfId="0" applyNumberFormat="1" applyFont="1" applyFill="1" applyBorder="1" applyAlignment="1">
      <alignment horizontal="center" vertical="center" wrapText="1"/>
    </xf>
    <xf numFmtId="49" fontId="21" fillId="8" borderId="21" xfId="0" applyNumberFormat="1" applyFont="1" applyFill="1" applyBorder="1" applyAlignment="1">
      <alignment horizontal="center" vertical="center" wrapText="1"/>
    </xf>
    <xf numFmtId="0" fontId="48" fillId="0" borderId="0" xfId="0" applyFont="1" applyAlignment="1">
      <alignment horizontal="justify" vertical="center" wrapText="1"/>
    </xf>
    <xf numFmtId="0" fontId="17" fillId="0" borderId="0" xfId="0" applyFont="1" applyAlignment="1">
      <alignment horizontal="justify" vertical="center" wrapText="1"/>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4" xfId="0" applyFont="1" applyFill="1" applyBorder="1" applyAlignment="1">
      <alignment horizontal="center" vertical="center"/>
    </xf>
    <xf numFmtId="0" fontId="7" fillId="0" borderId="8" xfId="0" applyFont="1" applyBorder="1" applyAlignment="1">
      <alignment horizontal="left" vertical="center" wrapText="1"/>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0B64A0"/>
      <color rgb="FFDBE5F1"/>
      <color rgb="FFFFFFFF"/>
      <color rgb="FFD8D8D8"/>
      <color rgb="FFD8F2F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Normal="100" workbookViewId="0">
      <selection activeCell="F5" sqref="F5"/>
    </sheetView>
  </sheetViews>
  <sheetFormatPr defaultRowHeight="12.5"/>
  <cols>
    <col min="1" max="1" width="23.453125" customWidth="1"/>
    <col min="2" max="2" width="22" customWidth="1"/>
    <col min="3" max="3" width="22.453125" customWidth="1"/>
    <col min="4" max="4" width="22.26953125" customWidth="1"/>
    <col min="5" max="5" width="19.1796875" bestFit="1" customWidth="1"/>
  </cols>
  <sheetData>
    <row r="1" spans="1:4">
      <c r="A1" s="91" t="s">
        <v>215</v>
      </c>
      <c r="B1" s="92"/>
      <c r="C1" s="92"/>
    </row>
    <row r="2" spans="1:4">
      <c r="A2" s="92"/>
      <c r="B2" s="92"/>
      <c r="C2" s="92"/>
    </row>
    <row r="3" spans="1:4">
      <c r="A3" s="92"/>
      <c r="B3" s="91" t="s">
        <v>936</v>
      </c>
      <c r="C3" s="92"/>
    </row>
    <row r="4" spans="1:4">
      <c r="A4" s="92"/>
      <c r="B4" s="92"/>
      <c r="C4" s="92"/>
    </row>
    <row r="5" spans="1:4" ht="30" customHeight="1">
      <c r="A5" s="27"/>
      <c r="B5" s="28" t="s">
        <v>6</v>
      </c>
      <c r="C5" s="28" t="s">
        <v>7</v>
      </c>
      <c r="D5" s="29" t="s">
        <v>8</v>
      </c>
    </row>
    <row r="6" spans="1:4" ht="15" customHeight="1">
      <c r="A6" s="54" t="s">
        <v>9</v>
      </c>
      <c r="B6" s="39"/>
      <c r="C6" s="39"/>
      <c r="D6" s="40"/>
    </row>
    <row r="7" spans="1:4" ht="15" customHeight="1">
      <c r="A7" s="53" t="s">
        <v>10</v>
      </c>
      <c r="B7" s="35">
        <v>323172473225.29999</v>
      </c>
      <c r="C7" s="39"/>
      <c r="D7" s="40"/>
    </row>
    <row r="8" spans="1:4" ht="15" customHeight="1">
      <c r="A8" s="53" t="s">
        <v>11</v>
      </c>
      <c r="B8" s="39"/>
      <c r="C8" s="35">
        <v>416282991153.91998</v>
      </c>
      <c r="D8" s="40"/>
    </row>
    <row r="9" spans="1:4" ht="15" customHeight="1">
      <c r="A9" s="53" t="s">
        <v>12</v>
      </c>
      <c r="B9" s="39"/>
      <c r="C9" s="35">
        <v>123618672011.46001</v>
      </c>
      <c r="D9" s="40"/>
    </row>
    <row r="10" spans="1:4" ht="15" customHeight="1">
      <c r="A10" s="53" t="s">
        <v>52</v>
      </c>
      <c r="B10" s="35">
        <v>180660243483.54999</v>
      </c>
      <c r="C10" s="39"/>
      <c r="D10" s="40"/>
    </row>
    <row r="11" spans="1:4" ht="25.5" customHeight="1">
      <c r="A11" s="69" t="s">
        <v>13</v>
      </c>
      <c r="B11" s="70">
        <f>SUM(B6:B10)</f>
        <v>503832716708.84998</v>
      </c>
      <c r="C11" s="70">
        <f t="shared" ref="C11" si="0">SUM(C6:C10)</f>
        <v>539901663165.38</v>
      </c>
      <c r="D11" s="71">
        <f>+B11-C11</f>
        <v>-36068946456.530029</v>
      </c>
    </row>
    <row r="12" spans="1:4" ht="15" customHeight="1">
      <c r="A12" s="54" t="s">
        <v>14</v>
      </c>
      <c r="B12" s="39"/>
      <c r="C12" s="39"/>
      <c r="D12" s="40"/>
    </row>
    <row r="13" spans="1:4" ht="15" customHeight="1">
      <c r="A13" s="53" t="s">
        <v>15</v>
      </c>
      <c r="B13" s="35">
        <v>1565958780356.6399</v>
      </c>
      <c r="C13" s="35">
        <v>1469914192441.3301</v>
      </c>
      <c r="D13" s="36">
        <f>B13-C13</f>
        <v>96044587915.309814</v>
      </c>
    </row>
    <row r="14" spans="1:4" ht="15" customHeight="1">
      <c r="A14" s="53" t="s">
        <v>16</v>
      </c>
      <c r="B14" s="35">
        <v>212359972515.76999</v>
      </c>
      <c r="C14" s="35">
        <v>272335613974.54999</v>
      </c>
      <c r="D14" s="36">
        <f>B14-C14</f>
        <v>-59975641458.779999</v>
      </c>
    </row>
    <row r="15" spans="1:4" ht="24" customHeight="1">
      <c r="A15" s="64" t="s">
        <v>709</v>
      </c>
      <c r="B15" s="65">
        <v>67645967745.269997</v>
      </c>
      <c r="C15" s="65">
        <v>26643623176.950001</v>
      </c>
      <c r="D15" s="76">
        <f>B15-C15</f>
        <v>41002344568.319992</v>
      </c>
    </row>
    <row r="16" spans="1:4" ht="25.5" customHeight="1">
      <c r="A16" s="72" t="s">
        <v>13</v>
      </c>
      <c r="B16" s="73">
        <f>SUM(B13:B14)</f>
        <v>1778318752872.4099</v>
      </c>
      <c r="C16" s="73">
        <f>SUM(C13:C14)</f>
        <v>1742249806415.8801</v>
      </c>
      <c r="D16" s="74">
        <f>+B16-C16</f>
        <v>36068946456.529785</v>
      </c>
    </row>
    <row r="17" spans="1:5" ht="15" customHeight="1">
      <c r="A17" s="53" t="s">
        <v>17</v>
      </c>
      <c r="B17" s="39"/>
      <c r="C17" s="39"/>
      <c r="D17" s="40"/>
    </row>
    <row r="18" spans="1:5" ht="25.5" customHeight="1">
      <c r="A18" s="61" t="s">
        <v>60</v>
      </c>
      <c r="B18" s="62">
        <f>+B11+B16</f>
        <v>2282151469581.2598</v>
      </c>
      <c r="C18" s="62">
        <f>+C11+C16</f>
        <v>2282151469581.2603</v>
      </c>
      <c r="D18" s="63"/>
      <c r="E18" s="68"/>
    </row>
    <row r="19" spans="1:5">
      <c r="A19" s="55" t="s">
        <v>81</v>
      </c>
      <c r="B19" s="56"/>
      <c r="C19" s="56"/>
      <c r="D19" s="57"/>
    </row>
    <row r="20" spans="1:5" ht="31.5">
      <c r="A20" s="58" t="s">
        <v>82</v>
      </c>
      <c r="B20" s="59">
        <f>B18-B15</f>
        <v>2214505501835.9897</v>
      </c>
      <c r="C20" s="59">
        <f>C18-C15</f>
        <v>2255507846404.3101</v>
      </c>
      <c r="D20" s="60">
        <f>B20-C20</f>
        <v>-41002344568.320313</v>
      </c>
    </row>
    <row r="23" spans="1:5">
      <c r="C23" s="6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zoomScale="80" zoomScaleNormal="80" workbookViewId="0">
      <selection activeCell="U3" sqref="U3"/>
    </sheetView>
  </sheetViews>
  <sheetFormatPr defaultColWidth="9.1796875" defaultRowHeight="12.5"/>
  <cols>
    <col min="1" max="1" width="43.90625" style="78" customWidth="1"/>
    <col min="2" max="21" width="14.81640625" style="78" customWidth="1"/>
    <col min="22" max="22" width="14.90625" style="78" customWidth="1"/>
    <col min="23" max="16384" width="9.1796875" style="78"/>
  </cols>
  <sheetData>
    <row r="1" spans="1:22" s="77" customFormat="1" ht="14.5" customHeight="1">
      <c r="A1" s="225" t="s">
        <v>229</v>
      </c>
      <c r="B1" s="225"/>
      <c r="C1" s="225"/>
      <c r="D1" s="225"/>
      <c r="E1" s="228"/>
      <c r="F1" s="228"/>
      <c r="G1" s="228"/>
      <c r="H1" s="228"/>
      <c r="I1" s="225"/>
      <c r="J1" s="225"/>
      <c r="K1" s="225"/>
      <c r="L1" s="225"/>
      <c r="M1" s="228"/>
      <c r="N1" s="228"/>
      <c r="O1" s="228"/>
      <c r="P1" s="228"/>
    </row>
    <row r="2" spans="1:22" s="77" customFormat="1" ht="18" customHeight="1">
      <c r="A2" s="226"/>
      <c r="B2" s="226"/>
      <c r="C2" s="226"/>
      <c r="D2" s="226"/>
      <c r="E2" s="226"/>
      <c r="F2" s="226"/>
      <c r="G2" s="226"/>
    </row>
    <row r="3" spans="1:22" s="77" customFormat="1" ht="18.25" customHeight="1">
      <c r="A3" s="95"/>
      <c r="B3" s="95" t="s">
        <v>936</v>
      </c>
      <c r="C3" s="95"/>
      <c r="D3" s="95"/>
      <c r="E3" s="95"/>
      <c r="F3" s="95"/>
      <c r="G3" s="95"/>
      <c r="I3" s="95"/>
      <c r="K3" s="95"/>
    </row>
    <row r="4" spans="1:22" s="77" customFormat="1" ht="14.25" customHeight="1"/>
    <row r="5" spans="1:22" s="77" customFormat="1" ht="18.25" customHeight="1"/>
    <row r="6" spans="1:22" s="77" customFormat="1" ht="0.75" customHeight="1"/>
    <row r="7" spans="1:22" s="77" customFormat="1" ht="62.25" customHeight="1">
      <c r="A7" s="201" t="s">
        <v>435</v>
      </c>
      <c r="B7" s="199" t="s">
        <v>472</v>
      </c>
      <c r="C7" s="199" t="s">
        <v>473</v>
      </c>
      <c r="D7" s="199" t="s">
        <v>474</v>
      </c>
      <c r="E7" s="199" t="s">
        <v>475</v>
      </c>
      <c r="F7" s="199" t="s">
        <v>476</v>
      </c>
      <c r="G7" s="199" t="s">
        <v>477</v>
      </c>
      <c r="H7" s="199" t="s">
        <v>478</v>
      </c>
      <c r="I7" s="199" t="s">
        <v>479</v>
      </c>
      <c r="J7" s="199" t="s">
        <v>480</v>
      </c>
      <c r="K7" s="199" t="s">
        <v>481</v>
      </c>
      <c r="L7" s="199" t="s">
        <v>482</v>
      </c>
      <c r="M7" s="199" t="s">
        <v>483</v>
      </c>
      <c r="N7" s="199" t="s">
        <v>484</v>
      </c>
      <c r="O7" s="199" t="s">
        <v>607</v>
      </c>
      <c r="P7" s="199" t="s">
        <v>485</v>
      </c>
      <c r="Q7" s="199" t="s">
        <v>486</v>
      </c>
      <c r="R7" s="199" t="s">
        <v>487</v>
      </c>
      <c r="S7" s="199" t="s">
        <v>488</v>
      </c>
      <c r="T7" s="199" t="s">
        <v>489</v>
      </c>
      <c r="U7" s="199" t="s">
        <v>490</v>
      </c>
      <c r="V7" s="200" t="s">
        <v>60</v>
      </c>
    </row>
    <row r="8" spans="1:22" s="77" customFormat="1" ht="22.9" customHeight="1">
      <c r="A8" s="132" t="s">
        <v>438</v>
      </c>
      <c r="B8" s="83"/>
      <c r="C8" s="83"/>
      <c r="D8" s="83"/>
      <c r="E8" s="83">
        <v>1753646294.0999999</v>
      </c>
      <c r="F8" s="83"/>
      <c r="G8" s="83"/>
      <c r="H8" s="83"/>
      <c r="I8" s="83"/>
      <c r="J8" s="83"/>
      <c r="K8" s="83"/>
      <c r="L8" s="83"/>
      <c r="M8" s="83"/>
      <c r="N8" s="83"/>
      <c r="O8" s="83">
        <v>17250000</v>
      </c>
      <c r="P8" s="83"/>
      <c r="Q8" s="83"/>
      <c r="R8" s="83"/>
      <c r="S8" s="83">
        <v>74500000</v>
      </c>
      <c r="T8" s="83"/>
      <c r="U8" s="83"/>
      <c r="V8" s="133">
        <v>1845396294.0999999</v>
      </c>
    </row>
    <row r="9" spans="1:22" s="77" customFormat="1" ht="32.5" customHeight="1">
      <c r="A9" s="132" t="s">
        <v>439</v>
      </c>
      <c r="B9" s="83">
        <v>245078491.66</v>
      </c>
      <c r="C9" s="83">
        <v>46079903.770000003</v>
      </c>
      <c r="D9" s="83">
        <v>15678158.93</v>
      </c>
      <c r="E9" s="83">
        <v>15109828.68</v>
      </c>
      <c r="F9" s="83"/>
      <c r="G9" s="83">
        <v>44118920.140000001</v>
      </c>
      <c r="H9" s="83"/>
      <c r="I9" s="83"/>
      <c r="J9" s="83"/>
      <c r="K9" s="83"/>
      <c r="L9" s="83"/>
      <c r="M9" s="83"/>
      <c r="N9" s="83">
        <v>1401865.1</v>
      </c>
      <c r="O9" s="83">
        <v>20000000</v>
      </c>
      <c r="P9" s="83"/>
      <c r="Q9" s="83"/>
      <c r="R9" s="83"/>
      <c r="S9" s="83"/>
      <c r="T9" s="83"/>
      <c r="U9" s="83"/>
      <c r="V9" s="133">
        <v>387467168.27999997</v>
      </c>
    </row>
    <row r="10" spans="1:22" s="77" customFormat="1" ht="18.25" customHeight="1">
      <c r="A10" s="132" t="s">
        <v>440</v>
      </c>
      <c r="B10" s="83">
        <v>21422224.329999998</v>
      </c>
      <c r="C10" s="83">
        <v>4994842.88</v>
      </c>
      <c r="D10" s="83">
        <v>1386131.06</v>
      </c>
      <c r="E10" s="83">
        <v>59929355996.849998</v>
      </c>
      <c r="F10" s="83">
        <v>240000</v>
      </c>
      <c r="G10" s="83"/>
      <c r="H10" s="83"/>
      <c r="I10" s="83"/>
      <c r="J10" s="83">
        <v>536174320.19</v>
      </c>
      <c r="K10" s="83"/>
      <c r="L10" s="83"/>
      <c r="M10" s="83">
        <v>30799.45</v>
      </c>
      <c r="N10" s="83">
        <v>2624703.7200000002</v>
      </c>
      <c r="O10" s="83">
        <v>1960833585.6700001</v>
      </c>
      <c r="P10" s="83"/>
      <c r="Q10" s="83"/>
      <c r="R10" s="83"/>
      <c r="S10" s="83"/>
      <c r="T10" s="83">
        <v>110620193.98</v>
      </c>
      <c r="U10" s="83">
        <v>491861540.83999997</v>
      </c>
      <c r="V10" s="133">
        <v>63059544338.970001</v>
      </c>
    </row>
    <row r="11" spans="1:22" s="77" customFormat="1" ht="18.25" customHeight="1">
      <c r="A11" s="132" t="s">
        <v>441</v>
      </c>
      <c r="B11" s="83">
        <v>396911944.36000001</v>
      </c>
      <c r="C11" s="83">
        <v>90623417.030000001</v>
      </c>
      <c r="D11" s="83">
        <v>4320896.99</v>
      </c>
      <c r="E11" s="83">
        <v>528853380.05000001</v>
      </c>
      <c r="F11" s="83">
        <v>15640902.6</v>
      </c>
      <c r="G11" s="83">
        <v>700000000</v>
      </c>
      <c r="H11" s="83">
        <v>647765382.95000005</v>
      </c>
      <c r="I11" s="83">
        <v>16150110605.290001</v>
      </c>
      <c r="J11" s="83">
        <v>45.84</v>
      </c>
      <c r="K11" s="83"/>
      <c r="L11" s="83"/>
      <c r="M11" s="83">
        <v>71601251.450000003</v>
      </c>
      <c r="N11" s="83">
        <v>7358572.2000000002</v>
      </c>
      <c r="O11" s="83">
        <v>58198900000</v>
      </c>
      <c r="P11" s="83"/>
      <c r="Q11" s="83"/>
      <c r="R11" s="83">
        <v>111959500</v>
      </c>
      <c r="S11" s="83"/>
      <c r="T11" s="83">
        <v>356498137</v>
      </c>
      <c r="U11" s="83"/>
      <c r="V11" s="133">
        <v>77280544035.759995</v>
      </c>
    </row>
    <row r="12" spans="1:22" s="77" customFormat="1" ht="18.25" customHeight="1">
      <c r="A12" s="132" t="s">
        <v>442</v>
      </c>
      <c r="B12" s="83">
        <v>9689866743.3999996</v>
      </c>
      <c r="C12" s="83">
        <v>716225708.83000004</v>
      </c>
      <c r="D12" s="83">
        <v>609464124.45000005</v>
      </c>
      <c r="E12" s="83"/>
      <c r="F12" s="83">
        <v>653193.92000000004</v>
      </c>
      <c r="G12" s="83"/>
      <c r="H12" s="83">
        <v>80486.399999999994</v>
      </c>
      <c r="I12" s="83"/>
      <c r="J12" s="83">
        <v>2357.92</v>
      </c>
      <c r="K12" s="83">
        <v>401268125.06</v>
      </c>
      <c r="L12" s="83"/>
      <c r="M12" s="83">
        <v>4309222.3</v>
      </c>
      <c r="N12" s="83">
        <v>1156434719.6900001</v>
      </c>
      <c r="O12" s="83"/>
      <c r="P12" s="83"/>
      <c r="Q12" s="83">
        <v>7308.16</v>
      </c>
      <c r="R12" s="83">
        <v>27896666.23</v>
      </c>
      <c r="S12" s="83"/>
      <c r="T12" s="83"/>
      <c r="U12" s="83"/>
      <c r="V12" s="133">
        <v>12606208656.360001</v>
      </c>
    </row>
    <row r="13" spans="1:22" s="77" customFormat="1" ht="18.25" customHeight="1">
      <c r="A13" s="132" t="s">
        <v>443</v>
      </c>
      <c r="B13" s="83">
        <v>3280599822.6900001</v>
      </c>
      <c r="C13" s="83">
        <v>1039378998.64</v>
      </c>
      <c r="D13" s="83">
        <v>212665930.66</v>
      </c>
      <c r="E13" s="83">
        <v>223583658.28</v>
      </c>
      <c r="F13" s="83">
        <v>96541195.620000005</v>
      </c>
      <c r="G13" s="83"/>
      <c r="H13" s="83"/>
      <c r="I13" s="83"/>
      <c r="J13" s="83">
        <v>28232.54</v>
      </c>
      <c r="K13" s="83"/>
      <c r="L13" s="83"/>
      <c r="M13" s="83">
        <v>5012074.7699999996</v>
      </c>
      <c r="N13" s="83">
        <v>138775996.50999999</v>
      </c>
      <c r="O13" s="83"/>
      <c r="P13" s="83"/>
      <c r="Q13" s="83"/>
      <c r="R13" s="83"/>
      <c r="S13" s="83"/>
      <c r="T13" s="83"/>
      <c r="U13" s="83"/>
      <c r="V13" s="133">
        <v>4996585909.71</v>
      </c>
    </row>
    <row r="14" spans="1:22" s="77" customFormat="1" ht="18.25" customHeight="1">
      <c r="A14" s="132" t="s">
        <v>444</v>
      </c>
      <c r="B14" s="83">
        <v>4609278885.5200005</v>
      </c>
      <c r="C14" s="83">
        <v>1478577276.3</v>
      </c>
      <c r="D14" s="83">
        <v>293876707.63999999</v>
      </c>
      <c r="E14" s="83">
        <v>33618883.920000002</v>
      </c>
      <c r="F14" s="83">
        <v>61726085.43</v>
      </c>
      <c r="G14" s="83"/>
      <c r="H14" s="83">
        <v>2459768</v>
      </c>
      <c r="I14" s="83"/>
      <c r="J14" s="83"/>
      <c r="K14" s="83">
        <v>48538765.380000003</v>
      </c>
      <c r="L14" s="83"/>
      <c r="M14" s="83">
        <v>9304120.5700000003</v>
      </c>
      <c r="N14" s="83">
        <v>221350922.5</v>
      </c>
      <c r="O14" s="83">
        <v>597816.5</v>
      </c>
      <c r="P14" s="83">
        <v>5860.23</v>
      </c>
      <c r="Q14" s="83"/>
      <c r="R14" s="83"/>
      <c r="S14" s="83"/>
      <c r="T14" s="83"/>
      <c r="U14" s="83">
        <v>45201.98</v>
      </c>
      <c r="V14" s="133">
        <v>6759380293.9700003</v>
      </c>
    </row>
    <row r="15" spans="1:22" s="77" customFormat="1" ht="18.25" customHeight="1">
      <c r="A15" s="132" t="s">
        <v>445</v>
      </c>
      <c r="B15" s="83">
        <v>952535456.88999999</v>
      </c>
      <c r="C15" s="83">
        <v>141574761.84999999</v>
      </c>
      <c r="D15" s="83">
        <v>60693759.759999998</v>
      </c>
      <c r="E15" s="83">
        <v>57484766.75</v>
      </c>
      <c r="F15" s="83">
        <v>16757295.34</v>
      </c>
      <c r="G15" s="83"/>
      <c r="H15" s="83"/>
      <c r="I15" s="83"/>
      <c r="J15" s="83">
        <v>2534757.33</v>
      </c>
      <c r="K15" s="83">
        <v>5954000</v>
      </c>
      <c r="L15" s="83"/>
      <c r="M15" s="83">
        <v>1140529.6200000001</v>
      </c>
      <c r="N15" s="83">
        <v>131687890.61</v>
      </c>
      <c r="O15" s="83">
        <v>250179923.21000001</v>
      </c>
      <c r="P15" s="83">
        <v>22870083.210000001</v>
      </c>
      <c r="Q15" s="83"/>
      <c r="R15" s="83"/>
      <c r="S15" s="83">
        <v>1121031855.51</v>
      </c>
      <c r="T15" s="83"/>
      <c r="U15" s="83">
        <v>19331367</v>
      </c>
      <c r="V15" s="133">
        <v>2783776447.0799999</v>
      </c>
    </row>
    <row r="16" spans="1:22" s="77" customFormat="1" ht="18.25" customHeight="1">
      <c r="A16" s="132" t="s">
        <v>446</v>
      </c>
      <c r="B16" s="83">
        <v>37346064.32</v>
      </c>
      <c r="C16" s="83">
        <v>12805549.18</v>
      </c>
      <c r="D16" s="83">
        <v>2413398.7799999998</v>
      </c>
      <c r="E16" s="83">
        <v>142379879.87</v>
      </c>
      <c r="F16" s="83">
        <v>40200.9</v>
      </c>
      <c r="G16" s="83">
        <v>75975827.959999993</v>
      </c>
      <c r="H16" s="83">
        <v>345642.07</v>
      </c>
      <c r="I16" s="83"/>
      <c r="J16" s="83"/>
      <c r="K16" s="83"/>
      <c r="L16" s="83"/>
      <c r="M16" s="83">
        <v>2279126.13</v>
      </c>
      <c r="N16" s="83">
        <v>12771478.66</v>
      </c>
      <c r="O16" s="83">
        <v>116579741.34999999</v>
      </c>
      <c r="P16" s="83">
        <v>115591607.11</v>
      </c>
      <c r="Q16" s="83"/>
      <c r="R16" s="83"/>
      <c r="S16" s="83"/>
      <c r="T16" s="83"/>
      <c r="U16" s="83"/>
      <c r="V16" s="133">
        <v>518528516.32999998</v>
      </c>
    </row>
    <row r="17" spans="1:22" s="77" customFormat="1" ht="18.25" customHeight="1">
      <c r="A17" s="132" t="s">
        <v>447</v>
      </c>
      <c r="B17" s="83">
        <v>5446391.2199999997</v>
      </c>
      <c r="C17" s="83">
        <v>856472.83</v>
      </c>
      <c r="D17" s="83">
        <v>350231.76</v>
      </c>
      <c r="E17" s="83">
        <v>6848038214.1400003</v>
      </c>
      <c r="F17" s="83"/>
      <c r="G17" s="83"/>
      <c r="H17" s="83">
        <v>212475.12</v>
      </c>
      <c r="I17" s="83"/>
      <c r="J17" s="83"/>
      <c r="K17" s="83"/>
      <c r="L17" s="83"/>
      <c r="M17" s="83">
        <v>238166.69</v>
      </c>
      <c r="N17" s="83">
        <v>5679248.2999999998</v>
      </c>
      <c r="O17" s="83">
        <v>225939233.09</v>
      </c>
      <c r="P17" s="83"/>
      <c r="Q17" s="83"/>
      <c r="R17" s="83"/>
      <c r="S17" s="83">
        <v>90000000</v>
      </c>
      <c r="T17" s="83"/>
      <c r="U17" s="83"/>
      <c r="V17" s="133">
        <v>7176760433.1499996</v>
      </c>
    </row>
    <row r="18" spans="1:22" s="77" customFormat="1" ht="18.25" customHeight="1">
      <c r="A18" s="132" t="s">
        <v>448</v>
      </c>
      <c r="B18" s="83">
        <v>19522452.370000001</v>
      </c>
      <c r="C18" s="83">
        <v>4174853.42</v>
      </c>
      <c r="D18" s="83">
        <v>1250510.54</v>
      </c>
      <c r="E18" s="83">
        <v>3000000</v>
      </c>
      <c r="F18" s="83">
        <v>5073988423.1300001</v>
      </c>
      <c r="G18" s="83">
        <v>206869585.84</v>
      </c>
      <c r="H18" s="83">
        <v>22191903.879999999</v>
      </c>
      <c r="I18" s="83"/>
      <c r="J18" s="83"/>
      <c r="K18" s="83"/>
      <c r="L18" s="83"/>
      <c r="M18" s="83">
        <v>433298.8</v>
      </c>
      <c r="N18" s="83">
        <v>19234558.059999999</v>
      </c>
      <c r="O18" s="83">
        <v>4423119.05</v>
      </c>
      <c r="P18" s="83">
        <v>3773685299.5700002</v>
      </c>
      <c r="Q18" s="83"/>
      <c r="R18" s="83"/>
      <c r="S18" s="83">
        <v>333400000</v>
      </c>
      <c r="T18" s="83">
        <v>166138149</v>
      </c>
      <c r="U18" s="83"/>
      <c r="V18" s="133">
        <v>9628312153.6599998</v>
      </c>
    </row>
    <row r="19" spans="1:22" s="77" customFormat="1" ht="18.25" customHeight="1">
      <c r="A19" s="132" t="s">
        <v>449</v>
      </c>
      <c r="B19" s="83">
        <v>3574657.16</v>
      </c>
      <c r="C19" s="83">
        <v>100539.87</v>
      </c>
      <c r="D19" s="83">
        <v>230570.58</v>
      </c>
      <c r="E19" s="83">
        <v>10701279.220000001</v>
      </c>
      <c r="F19" s="83">
        <v>161539.20000000001</v>
      </c>
      <c r="G19" s="83">
        <v>98967.82</v>
      </c>
      <c r="H19" s="83">
        <v>573833</v>
      </c>
      <c r="I19" s="83"/>
      <c r="J19" s="83"/>
      <c r="K19" s="83"/>
      <c r="L19" s="83"/>
      <c r="M19" s="83">
        <v>3260.29</v>
      </c>
      <c r="N19" s="83">
        <v>13139.51</v>
      </c>
      <c r="O19" s="83"/>
      <c r="P19" s="83"/>
      <c r="Q19" s="83"/>
      <c r="R19" s="83"/>
      <c r="S19" s="83"/>
      <c r="T19" s="83"/>
      <c r="U19" s="83"/>
      <c r="V19" s="133">
        <v>15457786.65</v>
      </c>
    </row>
    <row r="20" spans="1:22" s="77" customFormat="1" ht="22.9" customHeight="1">
      <c r="A20" s="132" t="s">
        <v>450</v>
      </c>
      <c r="B20" s="83">
        <v>84977324.290000007</v>
      </c>
      <c r="C20" s="83">
        <v>76805442.900000006</v>
      </c>
      <c r="D20" s="83">
        <v>5176751.83</v>
      </c>
      <c r="E20" s="83">
        <v>4069130609.77</v>
      </c>
      <c r="F20" s="83">
        <v>5000000</v>
      </c>
      <c r="G20" s="83">
        <v>1091533553.0599999</v>
      </c>
      <c r="H20" s="83">
        <v>615067.31000000006</v>
      </c>
      <c r="I20" s="83"/>
      <c r="J20" s="83"/>
      <c r="K20" s="83">
        <v>52130.79</v>
      </c>
      <c r="L20" s="83"/>
      <c r="M20" s="83">
        <v>6489.68</v>
      </c>
      <c r="N20" s="83">
        <v>4045973.41</v>
      </c>
      <c r="O20" s="83">
        <v>1374499027.74</v>
      </c>
      <c r="P20" s="83">
        <v>2276480427.2399998</v>
      </c>
      <c r="Q20" s="83"/>
      <c r="R20" s="83"/>
      <c r="S20" s="83"/>
      <c r="T20" s="83"/>
      <c r="U20" s="83"/>
      <c r="V20" s="133">
        <v>8988322798.0200005</v>
      </c>
    </row>
    <row r="21" spans="1:22" s="77" customFormat="1" ht="18.25" customHeight="1">
      <c r="A21" s="132" t="s">
        <v>451</v>
      </c>
      <c r="B21" s="83">
        <v>54360559.960000001</v>
      </c>
      <c r="C21" s="83">
        <v>11957093.640000001</v>
      </c>
      <c r="D21" s="83">
        <v>3417848.08</v>
      </c>
      <c r="E21" s="83">
        <v>25000000</v>
      </c>
      <c r="F21" s="83"/>
      <c r="G21" s="83"/>
      <c r="H21" s="83"/>
      <c r="I21" s="83"/>
      <c r="J21" s="83"/>
      <c r="K21" s="83"/>
      <c r="L21" s="83"/>
      <c r="M21" s="83"/>
      <c r="N21" s="83">
        <v>113996626.13</v>
      </c>
      <c r="O21" s="83">
        <v>1867563536.3</v>
      </c>
      <c r="P21" s="83">
        <v>271537453.92000002</v>
      </c>
      <c r="Q21" s="83">
        <v>1433183.38</v>
      </c>
      <c r="R21" s="83">
        <v>2095317</v>
      </c>
      <c r="S21" s="83">
        <v>210028814.71000001</v>
      </c>
      <c r="T21" s="83"/>
      <c r="U21" s="83"/>
      <c r="V21" s="133">
        <v>2561390433.1199999</v>
      </c>
    </row>
    <row r="22" spans="1:22" s="77" customFormat="1" ht="18.25" customHeight="1">
      <c r="A22" s="132" t="s">
        <v>452</v>
      </c>
      <c r="B22" s="83">
        <v>25798273.670000002</v>
      </c>
      <c r="C22" s="83">
        <v>3349249.28</v>
      </c>
      <c r="D22" s="83">
        <v>1649617.55</v>
      </c>
      <c r="E22" s="83">
        <v>113749709.94</v>
      </c>
      <c r="F22" s="83"/>
      <c r="G22" s="83">
        <v>238018819.25999999</v>
      </c>
      <c r="H22" s="83">
        <v>3602492.6</v>
      </c>
      <c r="I22" s="83"/>
      <c r="J22" s="83"/>
      <c r="K22" s="83"/>
      <c r="L22" s="83"/>
      <c r="M22" s="83">
        <v>4093.5</v>
      </c>
      <c r="N22" s="83">
        <v>332300.86</v>
      </c>
      <c r="O22" s="83"/>
      <c r="P22" s="83">
        <v>93504970.239999995</v>
      </c>
      <c r="Q22" s="83">
        <v>60000000</v>
      </c>
      <c r="R22" s="83"/>
      <c r="S22" s="83"/>
      <c r="T22" s="83"/>
      <c r="U22" s="83"/>
      <c r="V22" s="133">
        <v>540009526.89999998</v>
      </c>
    </row>
    <row r="23" spans="1:22" s="77" customFormat="1" ht="22.9" customHeight="1">
      <c r="A23" s="132" t="s">
        <v>453</v>
      </c>
      <c r="B23" s="83">
        <v>3464403.26</v>
      </c>
      <c r="C23" s="83">
        <v>4996130.4800000004</v>
      </c>
      <c r="D23" s="83">
        <v>202385.55</v>
      </c>
      <c r="E23" s="83">
        <v>81803721.75</v>
      </c>
      <c r="F23" s="83">
        <v>546644.92000000004</v>
      </c>
      <c r="G23" s="83"/>
      <c r="H23" s="83">
        <v>42135005.140000001</v>
      </c>
      <c r="I23" s="83"/>
      <c r="J23" s="83"/>
      <c r="K23" s="83"/>
      <c r="L23" s="83"/>
      <c r="M23" s="83"/>
      <c r="N23" s="83">
        <v>49416.74</v>
      </c>
      <c r="O23" s="83"/>
      <c r="P23" s="83">
        <v>200000000</v>
      </c>
      <c r="Q23" s="83"/>
      <c r="R23" s="83">
        <v>240104.33</v>
      </c>
      <c r="S23" s="83"/>
      <c r="T23" s="83"/>
      <c r="U23" s="83"/>
      <c r="V23" s="133">
        <v>333437812.17000002</v>
      </c>
    </row>
    <row r="24" spans="1:22" s="77" customFormat="1" ht="18.25" customHeight="1">
      <c r="A24" s="132" t="s">
        <v>454</v>
      </c>
      <c r="B24" s="83">
        <v>15016993.5</v>
      </c>
      <c r="C24" s="83">
        <v>12289993.23</v>
      </c>
      <c r="D24" s="83">
        <v>970226.02</v>
      </c>
      <c r="E24" s="83">
        <v>121130158.83</v>
      </c>
      <c r="F24" s="83">
        <v>86574282.140000001</v>
      </c>
      <c r="G24" s="83"/>
      <c r="H24" s="83">
        <v>154720</v>
      </c>
      <c r="I24" s="83"/>
      <c r="J24" s="83"/>
      <c r="K24" s="83"/>
      <c r="L24" s="83"/>
      <c r="M24" s="83"/>
      <c r="N24" s="83">
        <v>2334477.6800000002</v>
      </c>
      <c r="O24" s="83">
        <v>1809449092.46</v>
      </c>
      <c r="P24" s="83"/>
      <c r="Q24" s="83">
        <v>7000000</v>
      </c>
      <c r="R24" s="83"/>
      <c r="S24" s="83">
        <v>327922453.5</v>
      </c>
      <c r="T24" s="83"/>
      <c r="U24" s="83"/>
      <c r="V24" s="133">
        <v>2382842397.3600001</v>
      </c>
    </row>
    <row r="25" spans="1:22" s="77" customFormat="1" ht="22.9" customHeight="1">
      <c r="A25" s="132" t="s">
        <v>455</v>
      </c>
      <c r="B25" s="83">
        <v>269092359.20999998</v>
      </c>
      <c r="C25" s="83">
        <v>49124036.340000004</v>
      </c>
      <c r="D25" s="83">
        <v>17612753.050000001</v>
      </c>
      <c r="E25" s="83">
        <v>114474762.2</v>
      </c>
      <c r="F25" s="83">
        <v>16470</v>
      </c>
      <c r="G25" s="83">
        <v>852669.37</v>
      </c>
      <c r="H25" s="83">
        <v>447414</v>
      </c>
      <c r="I25" s="83"/>
      <c r="J25" s="83">
        <v>321834.34999999998</v>
      </c>
      <c r="K25" s="83"/>
      <c r="L25" s="83"/>
      <c r="M25" s="83">
        <v>2094</v>
      </c>
      <c r="N25" s="83">
        <v>22821039.760000002</v>
      </c>
      <c r="O25" s="83">
        <v>124187884.20999999</v>
      </c>
      <c r="P25" s="83">
        <v>1225432.56</v>
      </c>
      <c r="Q25" s="83"/>
      <c r="R25" s="83">
        <v>35048783.609999999</v>
      </c>
      <c r="S25" s="83">
        <v>300000</v>
      </c>
      <c r="T25" s="83"/>
      <c r="U25" s="83">
        <v>409392.82</v>
      </c>
      <c r="V25" s="133">
        <v>635936925.48000002</v>
      </c>
    </row>
    <row r="26" spans="1:22" s="77" customFormat="1" ht="18.25" customHeight="1">
      <c r="A26" s="132" t="s">
        <v>456</v>
      </c>
      <c r="B26" s="83">
        <v>2257334.54</v>
      </c>
      <c r="C26" s="83">
        <v>10593.47</v>
      </c>
      <c r="D26" s="83">
        <v>142676.53</v>
      </c>
      <c r="E26" s="83">
        <v>6829590.04</v>
      </c>
      <c r="F26" s="83">
        <v>396480</v>
      </c>
      <c r="G26" s="83">
        <v>13745991.689999999</v>
      </c>
      <c r="H26" s="83"/>
      <c r="I26" s="83"/>
      <c r="J26" s="83"/>
      <c r="K26" s="83"/>
      <c r="L26" s="83"/>
      <c r="M26" s="83"/>
      <c r="N26" s="83"/>
      <c r="O26" s="83">
        <v>59104833.119999997</v>
      </c>
      <c r="P26" s="83">
        <v>405095263.61000001</v>
      </c>
      <c r="Q26" s="83">
        <v>369000000</v>
      </c>
      <c r="R26" s="83"/>
      <c r="S26" s="83"/>
      <c r="T26" s="83"/>
      <c r="U26" s="83"/>
      <c r="V26" s="133">
        <v>856582763</v>
      </c>
    </row>
    <row r="27" spans="1:22" s="77" customFormat="1" ht="18.25" customHeight="1">
      <c r="A27" s="132" t="s">
        <v>457</v>
      </c>
      <c r="B27" s="83">
        <v>59993165</v>
      </c>
      <c r="C27" s="83">
        <v>36683482.140000001</v>
      </c>
      <c r="D27" s="83">
        <v>3825569.07</v>
      </c>
      <c r="E27" s="83">
        <v>151770502.55000001</v>
      </c>
      <c r="F27" s="83">
        <v>295477913.55000001</v>
      </c>
      <c r="G27" s="83"/>
      <c r="H27" s="83">
        <v>15133148.300000001</v>
      </c>
      <c r="I27" s="83"/>
      <c r="J27" s="83"/>
      <c r="K27" s="83"/>
      <c r="L27" s="83"/>
      <c r="M27" s="83"/>
      <c r="N27" s="83">
        <v>11325984.68</v>
      </c>
      <c r="O27" s="83">
        <v>65584133.420000002</v>
      </c>
      <c r="P27" s="83"/>
      <c r="Q27" s="83"/>
      <c r="R27" s="83"/>
      <c r="S27" s="83">
        <v>23402</v>
      </c>
      <c r="T27" s="83"/>
      <c r="U27" s="83"/>
      <c r="V27" s="133">
        <v>639817300.71000004</v>
      </c>
    </row>
    <row r="28" spans="1:22" s="77" customFormat="1" ht="22.9" customHeight="1">
      <c r="A28" s="132" t="s">
        <v>458</v>
      </c>
      <c r="B28" s="83">
        <v>288473346.27999997</v>
      </c>
      <c r="C28" s="83">
        <v>90777032.340000004</v>
      </c>
      <c r="D28" s="83">
        <v>18520063.899999999</v>
      </c>
      <c r="E28" s="83">
        <v>265556085.06</v>
      </c>
      <c r="F28" s="83">
        <v>122793838.12</v>
      </c>
      <c r="G28" s="83">
        <v>61525316.670000002</v>
      </c>
      <c r="H28" s="83">
        <v>400000</v>
      </c>
      <c r="I28" s="83"/>
      <c r="J28" s="83">
        <v>1703144.69</v>
      </c>
      <c r="K28" s="83"/>
      <c r="L28" s="83"/>
      <c r="M28" s="83">
        <v>208584.06</v>
      </c>
      <c r="N28" s="83">
        <v>97620857.650000006</v>
      </c>
      <c r="O28" s="83">
        <v>77567360.019999996</v>
      </c>
      <c r="P28" s="83">
        <v>203438825.87</v>
      </c>
      <c r="Q28" s="83">
        <v>8468201.5399999991</v>
      </c>
      <c r="R28" s="83"/>
      <c r="S28" s="83"/>
      <c r="T28" s="83"/>
      <c r="U28" s="83">
        <v>8596202.5099999998</v>
      </c>
      <c r="V28" s="133">
        <v>1245648858.71</v>
      </c>
    </row>
    <row r="29" spans="1:22" s="77" customFormat="1" ht="18.25" customHeight="1">
      <c r="A29" s="132" t="s">
        <v>459</v>
      </c>
      <c r="B29" s="83">
        <v>24954731206.540001</v>
      </c>
      <c r="C29" s="83">
        <v>326244740.69</v>
      </c>
      <c r="D29" s="83">
        <v>1585178817.51</v>
      </c>
      <c r="E29" s="83">
        <v>432347074.42000002</v>
      </c>
      <c r="F29" s="83">
        <v>7951860.9699999997</v>
      </c>
      <c r="G29" s="83">
        <v>332659846.77999997</v>
      </c>
      <c r="H29" s="83">
        <v>243545</v>
      </c>
      <c r="I29" s="83"/>
      <c r="J29" s="83"/>
      <c r="K29" s="83"/>
      <c r="L29" s="83"/>
      <c r="M29" s="83">
        <v>2313387</v>
      </c>
      <c r="N29" s="83">
        <v>12481321.859999999</v>
      </c>
      <c r="O29" s="83">
        <v>72152810.280000001</v>
      </c>
      <c r="P29" s="83"/>
      <c r="Q29" s="83"/>
      <c r="R29" s="83"/>
      <c r="S29" s="83"/>
      <c r="T29" s="83"/>
      <c r="U29" s="83"/>
      <c r="V29" s="133">
        <v>27726304611.049999</v>
      </c>
    </row>
    <row r="30" spans="1:22" s="77" customFormat="1" ht="22.9" customHeight="1">
      <c r="A30" s="132" t="s">
        <v>460</v>
      </c>
      <c r="B30" s="83">
        <v>246164566.63999999</v>
      </c>
      <c r="C30" s="83">
        <v>1022730</v>
      </c>
      <c r="D30" s="83">
        <v>15754787.970000001</v>
      </c>
      <c r="E30" s="83">
        <v>1605709249.22</v>
      </c>
      <c r="F30" s="83">
        <v>15000000</v>
      </c>
      <c r="G30" s="83"/>
      <c r="H30" s="83">
        <v>372493.73</v>
      </c>
      <c r="I30" s="83"/>
      <c r="J30" s="83">
        <v>1502492.22</v>
      </c>
      <c r="K30" s="83">
        <v>300</v>
      </c>
      <c r="L30" s="83"/>
      <c r="M30" s="83">
        <v>3018313.26</v>
      </c>
      <c r="N30" s="83"/>
      <c r="O30" s="83">
        <v>111102962</v>
      </c>
      <c r="P30" s="83">
        <v>7428711.1100000003</v>
      </c>
      <c r="Q30" s="83"/>
      <c r="R30" s="83">
        <v>174532000.25</v>
      </c>
      <c r="S30" s="83"/>
      <c r="T30" s="83"/>
      <c r="U30" s="83">
        <v>11986960.98</v>
      </c>
      <c r="V30" s="133">
        <v>2193595567.3800001</v>
      </c>
    </row>
    <row r="31" spans="1:22" s="77" customFormat="1" ht="18.25" customHeight="1">
      <c r="A31" s="132" t="s">
        <v>461</v>
      </c>
      <c r="B31" s="83">
        <v>10296777.949999999</v>
      </c>
      <c r="C31" s="83">
        <v>6207075</v>
      </c>
      <c r="D31" s="83">
        <v>649431.79</v>
      </c>
      <c r="E31" s="83">
        <v>36238290827.790001</v>
      </c>
      <c r="F31" s="83">
        <v>260997401.77000001</v>
      </c>
      <c r="G31" s="83"/>
      <c r="H31" s="83"/>
      <c r="I31" s="83"/>
      <c r="J31" s="83"/>
      <c r="K31" s="83"/>
      <c r="L31" s="83"/>
      <c r="M31" s="83">
        <v>1048765.06</v>
      </c>
      <c r="N31" s="83"/>
      <c r="O31" s="83"/>
      <c r="P31" s="83"/>
      <c r="Q31" s="83"/>
      <c r="R31" s="83"/>
      <c r="S31" s="83"/>
      <c r="T31" s="83"/>
      <c r="U31" s="83"/>
      <c r="V31" s="133">
        <v>36517490279.360001</v>
      </c>
    </row>
    <row r="32" spans="1:22" s="77" customFormat="1" ht="18.25" customHeight="1">
      <c r="A32" s="132" t="s">
        <v>462</v>
      </c>
      <c r="B32" s="83">
        <v>8388537302.7799997</v>
      </c>
      <c r="C32" s="83">
        <v>75819.14</v>
      </c>
      <c r="D32" s="83">
        <v>147137.98000000001</v>
      </c>
      <c r="E32" s="83">
        <v>40024193251.75</v>
      </c>
      <c r="F32" s="83">
        <v>346050100.16000003</v>
      </c>
      <c r="G32" s="83">
        <v>1500000</v>
      </c>
      <c r="H32" s="83"/>
      <c r="I32" s="83"/>
      <c r="J32" s="83"/>
      <c r="K32" s="83"/>
      <c r="L32" s="83"/>
      <c r="M32" s="83"/>
      <c r="N32" s="83">
        <v>175.13</v>
      </c>
      <c r="O32" s="83"/>
      <c r="P32" s="83"/>
      <c r="Q32" s="83"/>
      <c r="R32" s="83"/>
      <c r="S32" s="83"/>
      <c r="T32" s="83"/>
      <c r="U32" s="83"/>
      <c r="V32" s="133">
        <v>48760503786.940002</v>
      </c>
    </row>
    <row r="33" spans="1:22" s="77" customFormat="1" ht="18.25" customHeight="1">
      <c r="A33" s="132" t="s">
        <v>463</v>
      </c>
      <c r="B33" s="83">
        <v>10975882.539999999</v>
      </c>
      <c r="C33" s="83">
        <v>12844375.41</v>
      </c>
      <c r="D33" s="83">
        <v>702442.47</v>
      </c>
      <c r="E33" s="83">
        <v>6732648949.3000002</v>
      </c>
      <c r="F33" s="83">
        <v>61740677.909999996</v>
      </c>
      <c r="G33" s="83"/>
      <c r="H33" s="83"/>
      <c r="I33" s="83"/>
      <c r="J33" s="83"/>
      <c r="K33" s="83">
        <v>42000000</v>
      </c>
      <c r="L33" s="83"/>
      <c r="M33" s="83">
        <v>50759.78</v>
      </c>
      <c r="N33" s="83">
        <v>7490919.4500000002</v>
      </c>
      <c r="O33" s="83">
        <v>8334933</v>
      </c>
      <c r="P33" s="83"/>
      <c r="Q33" s="83"/>
      <c r="R33" s="83"/>
      <c r="S33" s="83"/>
      <c r="T33" s="83"/>
      <c r="U33" s="83"/>
      <c r="V33" s="133">
        <v>6876788939.8599997</v>
      </c>
    </row>
    <row r="34" spans="1:22" s="77" customFormat="1" ht="18.25" customHeight="1">
      <c r="A34" s="132" t="s">
        <v>464</v>
      </c>
      <c r="B34" s="83">
        <v>12472784.130000001</v>
      </c>
      <c r="C34" s="83">
        <v>13878410.199999999</v>
      </c>
      <c r="D34" s="83">
        <v>799644.62</v>
      </c>
      <c r="E34" s="83">
        <v>209280155.13999999</v>
      </c>
      <c r="F34" s="83">
        <v>1546482399.54</v>
      </c>
      <c r="G34" s="83"/>
      <c r="H34" s="83">
        <v>2009622.34</v>
      </c>
      <c r="I34" s="83"/>
      <c r="J34" s="83"/>
      <c r="K34" s="83">
        <v>81600</v>
      </c>
      <c r="L34" s="83"/>
      <c r="M34" s="83">
        <v>76002.25</v>
      </c>
      <c r="N34" s="83">
        <v>5232345.01</v>
      </c>
      <c r="O34" s="83"/>
      <c r="P34" s="83"/>
      <c r="Q34" s="83"/>
      <c r="R34" s="83"/>
      <c r="S34" s="83"/>
      <c r="T34" s="83"/>
      <c r="U34" s="83"/>
      <c r="V34" s="133">
        <v>1790312963.23</v>
      </c>
    </row>
    <row r="35" spans="1:22" s="77" customFormat="1" ht="18.25" customHeight="1">
      <c r="A35" s="132" t="s">
        <v>465</v>
      </c>
      <c r="B35" s="83"/>
      <c r="C35" s="83"/>
      <c r="D35" s="83"/>
      <c r="E35" s="83">
        <v>11983987.5</v>
      </c>
      <c r="F35" s="83"/>
      <c r="G35" s="83"/>
      <c r="H35" s="83"/>
      <c r="I35" s="83"/>
      <c r="J35" s="83"/>
      <c r="K35" s="83"/>
      <c r="L35" s="83"/>
      <c r="M35" s="83"/>
      <c r="N35" s="83"/>
      <c r="O35" s="83">
        <v>2444739403.98</v>
      </c>
      <c r="P35" s="83"/>
      <c r="Q35" s="83"/>
      <c r="R35" s="83"/>
      <c r="S35" s="83"/>
      <c r="T35" s="83"/>
      <c r="U35" s="83"/>
      <c r="V35" s="133">
        <v>2456723391.48</v>
      </c>
    </row>
    <row r="36" spans="1:22" s="77" customFormat="1" ht="22.9" customHeight="1">
      <c r="A36" s="132" t="s">
        <v>466</v>
      </c>
      <c r="B36" s="83">
        <v>1613452697.1700001</v>
      </c>
      <c r="C36" s="83">
        <v>492711704.56</v>
      </c>
      <c r="D36" s="83">
        <v>102319430.73</v>
      </c>
      <c r="E36" s="83">
        <v>2671723925.1399999</v>
      </c>
      <c r="F36" s="83">
        <v>195432562.55000001</v>
      </c>
      <c r="G36" s="83">
        <v>12209938.42</v>
      </c>
      <c r="H36" s="83">
        <v>25841006.960000001</v>
      </c>
      <c r="I36" s="83"/>
      <c r="J36" s="83">
        <v>1617295069.0699999</v>
      </c>
      <c r="K36" s="83">
        <v>43121959237.800003</v>
      </c>
      <c r="L36" s="83"/>
      <c r="M36" s="83">
        <v>2408683.98</v>
      </c>
      <c r="N36" s="83">
        <v>98992016.420000002</v>
      </c>
      <c r="O36" s="83">
        <v>30910880.789999999</v>
      </c>
      <c r="P36" s="83">
        <v>43958257.57</v>
      </c>
      <c r="Q36" s="83"/>
      <c r="R36" s="83"/>
      <c r="S36" s="83">
        <v>215356207.06999999</v>
      </c>
      <c r="T36" s="83">
        <v>930000000</v>
      </c>
      <c r="U36" s="83"/>
      <c r="V36" s="133">
        <v>51174571618.230003</v>
      </c>
    </row>
    <row r="37" spans="1:22" s="77" customFormat="1" ht="18.25" customHeight="1">
      <c r="A37" s="132" t="s">
        <v>467</v>
      </c>
      <c r="B37" s="83"/>
      <c r="C37" s="83"/>
      <c r="D37" s="83"/>
      <c r="E37" s="83">
        <v>953348550</v>
      </c>
      <c r="F37" s="83"/>
      <c r="G37" s="83"/>
      <c r="H37" s="83"/>
      <c r="I37" s="83"/>
      <c r="J37" s="83"/>
      <c r="K37" s="83"/>
      <c r="L37" s="83"/>
      <c r="M37" s="83"/>
      <c r="N37" s="83"/>
      <c r="O37" s="83"/>
      <c r="P37" s="83"/>
      <c r="Q37" s="83"/>
      <c r="R37" s="83"/>
      <c r="S37" s="83">
        <v>92144563.75</v>
      </c>
      <c r="T37" s="83"/>
      <c r="U37" s="83"/>
      <c r="V37" s="133">
        <v>1045493113.75</v>
      </c>
    </row>
    <row r="38" spans="1:22" s="77" customFormat="1" ht="18.25" customHeight="1">
      <c r="A38" s="132" t="s">
        <v>468</v>
      </c>
      <c r="B38" s="83">
        <v>1704997.34</v>
      </c>
      <c r="C38" s="83">
        <v>55325.2</v>
      </c>
      <c r="D38" s="83">
        <v>114327.09</v>
      </c>
      <c r="E38" s="83">
        <v>3467628.86</v>
      </c>
      <c r="F38" s="83">
        <v>4794000</v>
      </c>
      <c r="G38" s="83">
        <v>91938843.189999998</v>
      </c>
      <c r="H38" s="83"/>
      <c r="I38" s="83"/>
      <c r="J38" s="83"/>
      <c r="K38" s="83"/>
      <c r="L38" s="83"/>
      <c r="M38" s="83"/>
      <c r="N38" s="83">
        <v>18245.25</v>
      </c>
      <c r="O38" s="83">
        <v>43433</v>
      </c>
      <c r="P38" s="83"/>
      <c r="Q38" s="83"/>
      <c r="R38" s="83"/>
      <c r="S38" s="83"/>
      <c r="T38" s="83"/>
      <c r="U38" s="83"/>
      <c r="V38" s="133">
        <v>102136799.93000001</v>
      </c>
    </row>
    <row r="39" spans="1:22" s="77" customFormat="1" ht="22.9" customHeight="1">
      <c r="A39" s="132" t="s">
        <v>469</v>
      </c>
      <c r="B39" s="83">
        <v>603012629.64999998</v>
      </c>
      <c r="C39" s="83">
        <v>316379672.19999999</v>
      </c>
      <c r="D39" s="83">
        <v>20880066.579999998</v>
      </c>
      <c r="E39" s="83">
        <v>230171497</v>
      </c>
      <c r="F39" s="83">
        <v>50283168.950000003</v>
      </c>
      <c r="G39" s="83"/>
      <c r="H39" s="83">
        <v>94033483.239999995</v>
      </c>
      <c r="I39" s="83"/>
      <c r="J39" s="83">
        <v>8512170.7100000009</v>
      </c>
      <c r="K39" s="83">
        <v>12524871.01</v>
      </c>
      <c r="L39" s="83"/>
      <c r="M39" s="83">
        <v>6904409.0599999996</v>
      </c>
      <c r="N39" s="83">
        <v>67612388.280000001</v>
      </c>
      <c r="O39" s="83">
        <v>73405000</v>
      </c>
      <c r="P39" s="83">
        <v>1275000</v>
      </c>
      <c r="Q39" s="83"/>
      <c r="R39" s="83"/>
      <c r="S39" s="83">
        <v>57750000</v>
      </c>
      <c r="T39" s="83"/>
      <c r="U39" s="83"/>
      <c r="V39" s="133">
        <v>1542744356.6800001</v>
      </c>
    </row>
    <row r="40" spans="1:22" s="77" customFormat="1" ht="18.25" customHeight="1">
      <c r="A40" s="132" t="s">
        <v>470</v>
      </c>
      <c r="B40" s="83">
        <v>1012255371</v>
      </c>
      <c r="C40" s="83"/>
      <c r="D40" s="83"/>
      <c r="E40" s="83"/>
      <c r="F40" s="83"/>
      <c r="G40" s="83"/>
      <c r="H40" s="83"/>
      <c r="I40" s="83"/>
      <c r="J40" s="83"/>
      <c r="K40" s="83"/>
      <c r="L40" s="83"/>
      <c r="M40" s="83"/>
      <c r="N40" s="83"/>
      <c r="O40" s="83"/>
      <c r="P40" s="83"/>
      <c r="Q40" s="83"/>
      <c r="R40" s="83"/>
      <c r="S40" s="83"/>
      <c r="T40" s="83"/>
      <c r="U40" s="83"/>
      <c r="V40" s="133">
        <v>1012255371</v>
      </c>
    </row>
    <row r="41" spans="1:22" s="77" customFormat="1" ht="18.25" customHeight="1">
      <c r="A41" s="132" t="s">
        <v>471</v>
      </c>
      <c r="B41" s="83"/>
      <c r="C41" s="83">
        <v>483301956.10000002</v>
      </c>
      <c r="D41" s="83"/>
      <c r="E41" s="83"/>
      <c r="F41" s="83"/>
      <c r="G41" s="83"/>
      <c r="H41" s="83"/>
      <c r="I41" s="83"/>
      <c r="J41" s="83">
        <v>29891048215.57</v>
      </c>
      <c r="K41" s="83"/>
      <c r="L41" s="83"/>
      <c r="M41" s="83"/>
      <c r="N41" s="83"/>
      <c r="O41" s="83"/>
      <c r="P41" s="83"/>
      <c r="Q41" s="83"/>
      <c r="R41" s="83"/>
      <c r="S41" s="83"/>
      <c r="T41" s="83"/>
      <c r="U41" s="83">
        <v>123086441345.33</v>
      </c>
      <c r="V41" s="133">
        <v>153460791517</v>
      </c>
    </row>
    <row r="42" spans="1:22" s="77" customFormat="1" ht="26.15" customHeight="1">
      <c r="A42" s="85" t="s">
        <v>60</v>
      </c>
      <c r="B42" s="86">
        <v>56918621109.370003</v>
      </c>
      <c r="C42" s="86">
        <v>5474107186.9200001</v>
      </c>
      <c r="D42" s="86">
        <v>2980394399.4699998</v>
      </c>
      <c r="E42" s="86">
        <v>163608382418.12</v>
      </c>
      <c r="F42" s="86">
        <v>8265286636.7200003</v>
      </c>
      <c r="G42" s="86">
        <v>2871048280.1999998</v>
      </c>
      <c r="H42" s="86">
        <v>858617490.03999996</v>
      </c>
      <c r="I42" s="86">
        <v>16150110605.290001</v>
      </c>
      <c r="J42" s="86">
        <v>32059122640.43</v>
      </c>
      <c r="K42" s="86">
        <v>43632379030.040001</v>
      </c>
      <c r="L42" s="86"/>
      <c r="M42" s="86">
        <v>110393431.7</v>
      </c>
      <c r="N42" s="86">
        <v>2141687183.1700001</v>
      </c>
      <c r="O42" s="86">
        <v>68913348709.190002</v>
      </c>
      <c r="P42" s="86">
        <v>7416097192.2399998</v>
      </c>
      <c r="Q42" s="86">
        <v>445908693.07999998</v>
      </c>
      <c r="R42" s="86">
        <v>351772371.42000002</v>
      </c>
      <c r="S42" s="86">
        <v>2522457296.54</v>
      </c>
      <c r="T42" s="86">
        <v>1563256479.98</v>
      </c>
      <c r="U42" s="86">
        <v>123618672011.46001</v>
      </c>
      <c r="V42" s="170">
        <v>539901663165.38</v>
      </c>
    </row>
    <row r="43" spans="1:22" s="77" customFormat="1" ht="75.25" customHeight="1"/>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showGridLines="0" zoomScaleNormal="100" workbookViewId="0">
      <selection activeCell="I2" sqref="I2"/>
    </sheetView>
  </sheetViews>
  <sheetFormatPr defaultColWidth="9.1796875" defaultRowHeight="12.5"/>
  <cols>
    <col min="1" max="1" width="48.1796875" style="78" customWidth="1"/>
    <col min="2" max="2" width="15.26953125" style="78" customWidth="1"/>
    <col min="3" max="3" width="17.1796875" style="78" customWidth="1"/>
    <col min="4" max="4" width="16.26953125" style="78" customWidth="1"/>
    <col min="5" max="6" width="15.08984375" style="78" customWidth="1"/>
    <col min="7" max="10" width="16.54296875" style="78" customWidth="1"/>
    <col min="11" max="11" width="4.7265625" style="78" customWidth="1"/>
    <col min="12" max="16384" width="9.1796875" style="78"/>
  </cols>
  <sheetData>
    <row r="1" spans="1:10" s="77" customFormat="1" ht="14.5" customHeight="1">
      <c r="A1" s="97" t="s">
        <v>221</v>
      </c>
      <c r="B1" s="81"/>
      <c r="C1" s="81"/>
      <c r="D1" s="81"/>
      <c r="E1" s="81"/>
      <c r="F1" s="81"/>
      <c r="G1" s="81"/>
      <c r="H1" s="81"/>
    </row>
    <row r="2" spans="1:10" s="77" customFormat="1" ht="14.25" customHeight="1">
      <c r="A2" s="231"/>
      <c r="B2" s="231"/>
      <c r="C2" s="231"/>
      <c r="D2" s="231"/>
      <c r="E2" s="231"/>
      <c r="F2" s="231"/>
      <c r="G2" s="231"/>
      <c r="H2" s="231"/>
    </row>
    <row r="3" spans="1:10" s="77" customFormat="1" ht="15" customHeight="1">
      <c r="A3" s="81"/>
      <c r="B3" s="98" t="s">
        <v>936</v>
      </c>
      <c r="C3" s="95"/>
      <c r="D3" s="98"/>
      <c r="E3" s="98"/>
      <c r="F3" s="98"/>
      <c r="G3" s="98"/>
      <c r="H3" s="98"/>
    </row>
    <row r="4" spans="1:10" s="77" customFormat="1" ht="15" customHeight="1">
      <c r="A4" s="89"/>
      <c r="B4" s="89"/>
      <c r="C4" s="89"/>
      <c r="D4" s="89"/>
      <c r="E4" s="89"/>
      <c r="F4" s="89"/>
      <c r="G4" s="89"/>
      <c r="H4" s="89"/>
    </row>
    <row r="5" spans="1:10" ht="12.5" customHeight="1">
      <c r="A5" s="232" t="s">
        <v>491</v>
      </c>
      <c r="B5" s="233" t="s">
        <v>732</v>
      </c>
      <c r="C5" s="233"/>
      <c r="D5" s="233"/>
      <c r="E5" s="233" t="s">
        <v>733</v>
      </c>
      <c r="F5" s="233"/>
      <c r="G5" s="233" t="s">
        <v>492</v>
      </c>
      <c r="H5" s="233"/>
      <c r="I5" s="229" t="s">
        <v>493</v>
      </c>
      <c r="J5" s="230" t="s">
        <v>60</v>
      </c>
    </row>
    <row r="6" spans="1:10" ht="31.5" customHeight="1">
      <c r="A6" s="232"/>
      <c r="B6" s="175" t="s">
        <v>734</v>
      </c>
      <c r="C6" s="175" t="s">
        <v>735</v>
      </c>
      <c r="D6" s="175" t="s">
        <v>736</v>
      </c>
      <c r="E6" s="175" t="s">
        <v>735</v>
      </c>
      <c r="F6" s="175" t="s">
        <v>737</v>
      </c>
      <c r="G6" s="175" t="s">
        <v>494</v>
      </c>
      <c r="H6" s="175" t="s">
        <v>98</v>
      </c>
      <c r="I6" s="229"/>
      <c r="J6" s="230"/>
    </row>
    <row r="7" spans="1:10">
      <c r="A7" s="176" t="s">
        <v>472</v>
      </c>
      <c r="B7" s="177">
        <v>1434140364.8399999</v>
      </c>
      <c r="C7" s="177">
        <v>8117890245.54</v>
      </c>
      <c r="D7" s="177">
        <v>393013631.80000001</v>
      </c>
      <c r="E7" s="177">
        <v>0</v>
      </c>
      <c r="F7" s="177">
        <v>358830336.89999998</v>
      </c>
      <c r="G7" s="177">
        <v>46327751038.980003</v>
      </c>
      <c r="H7" s="177">
        <v>286995491.31</v>
      </c>
      <c r="I7" s="177"/>
      <c r="J7" s="178">
        <v>56918621109.370003</v>
      </c>
    </row>
    <row r="8" spans="1:10">
      <c r="A8" s="176" t="s">
        <v>473</v>
      </c>
      <c r="B8" s="177">
        <v>236319531.93000001</v>
      </c>
      <c r="C8" s="177">
        <v>1738379820.29</v>
      </c>
      <c r="D8" s="177">
        <v>1493297761.8099999</v>
      </c>
      <c r="E8" s="177">
        <v>1500000</v>
      </c>
      <c r="F8" s="177">
        <v>1958093403.74</v>
      </c>
      <c r="G8" s="177">
        <v>46516669.149999999</v>
      </c>
      <c r="H8" s="177">
        <v>0</v>
      </c>
      <c r="I8" s="177"/>
      <c r="J8" s="178">
        <v>5474107186.9200001</v>
      </c>
    </row>
    <row r="9" spans="1:10">
      <c r="A9" s="176" t="s">
        <v>474</v>
      </c>
      <c r="B9" s="177">
        <v>4103409.28</v>
      </c>
      <c r="C9" s="177">
        <v>2864860.99</v>
      </c>
      <c r="D9" s="177">
        <v>140332.48000000001</v>
      </c>
      <c r="E9" s="177">
        <v>0</v>
      </c>
      <c r="F9" s="177">
        <v>1653286.76</v>
      </c>
      <c r="G9" s="177">
        <v>2971632509.96</v>
      </c>
      <c r="H9" s="177">
        <v>0</v>
      </c>
      <c r="I9" s="177"/>
      <c r="J9" s="178">
        <v>2980394399.4699998</v>
      </c>
    </row>
    <row r="10" spans="1:10" ht="20" customHeight="1">
      <c r="A10" s="176" t="s">
        <v>475</v>
      </c>
      <c r="B10" s="177">
        <v>18212606.809999999</v>
      </c>
      <c r="C10" s="177">
        <v>154200592912.01999</v>
      </c>
      <c r="D10" s="177">
        <v>9041889598.2900009</v>
      </c>
      <c r="E10" s="177">
        <v>0</v>
      </c>
      <c r="F10" s="177">
        <v>347574563.89999998</v>
      </c>
      <c r="G10" s="177">
        <v>112737.1</v>
      </c>
      <c r="H10" s="177">
        <v>0</v>
      </c>
      <c r="I10" s="177"/>
      <c r="J10" s="178">
        <v>163608382418.12</v>
      </c>
    </row>
    <row r="11" spans="1:10" ht="20" customHeight="1">
      <c r="A11" s="176" t="s">
        <v>476</v>
      </c>
      <c r="B11" s="177">
        <v>3180828.8</v>
      </c>
      <c r="C11" s="177">
        <v>5290285498.5299997</v>
      </c>
      <c r="D11" s="177">
        <v>2177170749.1799998</v>
      </c>
      <c r="E11" s="177">
        <v>0</v>
      </c>
      <c r="F11" s="177">
        <v>398849673.31999999</v>
      </c>
      <c r="G11" s="177">
        <v>0</v>
      </c>
      <c r="H11" s="177">
        <v>395799886.88999999</v>
      </c>
      <c r="I11" s="177"/>
      <c r="J11" s="178">
        <v>8265286636.7200003</v>
      </c>
    </row>
    <row r="12" spans="1:10">
      <c r="A12" s="176" t="s">
        <v>477</v>
      </c>
      <c r="B12" s="177">
        <v>33849830.789999999</v>
      </c>
      <c r="C12" s="177">
        <v>1868609008.76</v>
      </c>
      <c r="D12" s="177">
        <v>945302936.19000006</v>
      </c>
      <c r="E12" s="177">
        <v>0</v>
      </c>
      <c r="F12" s="177">
        <v>23286504.460000001</v>
      </c>
      <c r="G12" s="177">
        <v>0</v>
      </c>
      <c r="H12" s="177">
        <v>0</v>
      </c>
      <c r="I12" s="177"/>
      <c r="J12" s="178">
        <v>2871048280.1999998</v>
      </c>
    </row>
    <row r="13" spans="1:10">
      <c r="A13" s="176" t="s">
        <v>478</v>
      </c>
      <c r="B13" s="177">
        <v>570821.07999999996</v>
      </c>
      <c r="C13" s="177">
        <v>234547863.5</v>
      </c>
      <c r="D13" s="177">
        <v>622711704.30999994</v>
      </c>
      <c r="E13" s="177">
        <v>0</v>
      </c>
      <c r="F13" s="177">
        <v>787101.15</v>
      </c>
      <c r="G13" s="177">
        <v>0</v>
      </c>
      <c r="H13" s="177">
        <v>0</v>
      </c>
      <c r="I13" s="177"/>
      <c r="J13" s="178">
        <v>858617490.03999996</v>
      </c>
    </row>
    <row r="14" spans="1:10">
      <c r="A14" s="176" t="s">
        <v>479</v>
      </c>
      <c r="B14" s="177">
        <v>0</v>
      </c>
      <c r="C14" s="177">
        <v>16150110605.290001</v>
      </c>
      <c r="D14" s="177">
        <v>0</v>
      </c>
      <c r="E14" s="177">
        <v>0</v>
      </c>
      <c r="F14" s="177">
        <v>0</v>
      </c>
      <c r="G14" s="177">
        <v>0</v>
      </c>
      <c r="H14" s="177">
        <v>0</v>
      </c>
      <c r="I14" s="177"/>
      <c r="J14" s="178">
        <v>16150110605.290001</v>
      </c>
    </row>
    <row r="15" spans="1:10">
      <c r="A15" s="176" t="s">
        <v>480</v>
      </c>
      <c r="B15" s="177">
        <v>7744.71</v>
      </c>
      <c r="C15" s="177">
        <v>5338305865.1000004</v>
      </c>
      <c r="D15" s="177">
        <v>2409888288.5500002</v>
      </c>
      <c r="E15" s="177">
        <v>0</v>
      </c>
      <c r="F15" s="177">
        <v>109913024.42</v>
      </c>
      <c r="G15" s="177">
        <v>0</v>
      </c>
      <c r="H15" s="177">
        <v>0</v>
      </c>
      <c r="I15" s="177">
        <v>24201007717.650002</v>
      </c>
      <c r="J15" s="178">
        <v>32059122640.43</v>
      </c>
    </row>
    <row r="16" spans="1:10">
      <c r="A16" s="176" t="s">
        <v>481</v>
      </c>
      <c r="B16" s="177">
        <v>486522885.01999998</v>
      </c>
      <c r="C16" s="177">
        <v>39844174960.599998</v>
      </c>
      <c r="D16" s="177">
        <v>2429615127.3600001</v>
      </c>
      <c r="E16" s="177">
        <v>0</v>
      </c>
      <c r="F16" s="177">
        <v>872066057.05999994</v>
      </c>
      <c r="G16" s="177">
        <v>0</v>
      </c>
      <c r="H16" s="177">
        <v>0</v>
      </c>
      <c r="I16" s="177"/>
      <c r="J16" s="178">
        <v>43632379030.040001</v>
      </c>
    </row>
    <row r="17" spans="1:10">
      <c r="A17" s="176" t="s">
        <v>482</v>
      </c>
      <c r="B17" s="177"/>
      <c r="C17" s="177"/>
      <c r="D17" s="177"/>
      <c r="E17" s="177"/>
      <c r="F17" s="177"/>
      <c r="G17" s="177"/>
      <c r="H17" s="177"/>
      <c r="I17" s="177"/>
      <c r="J17" s="178"/>
    </row>
    <row r="18" spans="1:10">
      <c r="A18" s="176" t="s">
        <v>483</v>
      </c>
      <c r="B18" s="177">
        <v>3926597.75</v>
      </c>
      <c r="C18" s="177">
        <v>48620024.689999998</v>
      </c>
      <c r="D18" s="177">
        <v>48014456.619999997</v>
      </c>
      <c r="E18" s="177">
        <v>0</v>
      </c>
      <c r="F18" s="177">
        <v>9832352.6400000006</v>
      </c>
      <c r="G18" s="177">
        <v>0</v>
      </c>
      <c r="H18" s="177">
        <v>0</v>
      </c>
      <c r="I18" s="177"/>
      <c r="J18" s="178">
        <v>110393431.7</v>
      </c>
    </row>
    <row r="19" spans="1:10" ht="20" customHeight="1">
      <c r="A19" s="176" t="s">
        <v>484</v>
      </c>
      <c r="B19" s="177">
        <v>98559729.980000004</v>
      </c>
      <c r="C19" s="177">
        <v>198854154.75</v>
      </c>
      <c r="D19" s="177">
        <v>1618990940.5599999</v>
      </c>
      <c r="E19" s="177">
        <v>0</v>
      </c>
      <c r="F19" s="177">
        <v>225282357.88</v>
      </c>
      <c r="G19" s="177">
        <v>0</v>
      </c>
      <c r="H19" s="177">
        <v>0</v>
      </c>
      <c r="I19" s="177"/>
      <c r="J19" s="178">
        <v>2141687183.1700001</v>
      </c>
    </row>
    <row r="20" spans="1:10" ht="20" customHeight="1">
      <c r="A20" s="176" t="s">
        <v>607</v>
      </c>
      <c r="B20" s="177">
        <v>152048775.81999999</v>
      </c>
      <c r="C20" s="177">
        <v>68449849413.360001</v>
      </c>
      <c r="D20" s="177">
        <v>301692291.20999998</v>
      </c>
      <c r="E20" s="177">
        <v>0</v>
      </c>
      <c r="F20" s="177">
        <v>9758228.8000000007</v>
      </c>
      <c r="G20" s="177">
        <v>0</v>
      </c>
      <c r="H20" s="177">
        <v>0</v>
      </c>
      <c r="I20" s="177"/>
      <c r="J20" s="178">
        <v>68913348709.190002</v>
      </c>
    </row>
    <row r="21" spans="1:10">
      <c r="A21" s="176" t="s">
        <v>485</v>
      </c>
      <c r="B21" s="177">
        <v>6885275.6699999999</v>
      </c>
      <c r="C21" s="177">
        <v>6296657276.6000004</v>
      </c>
      <c r="D21" s="177">
        <v>1101375895.9000001</v>
      </c>
      <c r="E21" s="177">
        <v>0</v>
      </c>
      <c r="F21" s="177">
        <v>11178744.07</v>
      </c>
      <c r="G21" s="177">
        <v>0</v>
      </c>
      <c r="H21" s="177">
        <v>0</v>
      </c>
      <c r="I21" s="177"/>
      <c r="J21" s="178">
        <v>7416097192.2399998</v>
      </c>
    </row>
    <row r="22" spans="1:10" ht="20" customHeight="1">
      <c r="A22" s="176" t="s">
        <v>486</v>
      </c>
      <c r="B22" s="177">
        <v>0</v>
      </c>
      <c r="C22" s="177">
        <v>430620798.50999999</v>
      </c>
      <c r="D22" s="177">
        <v>7000000</v>
      </c>
      <c r="E22" s="177">
        <v>0</v>
      </c>
      <c r="F22" s="177">
        <v>8287894.5700000003</v>
      </c>
      <c r="G22" s="177">
        <v>0</v>
      </c>
      <c r="H22" s="177">
        <v>0</v>
      </c>
      <c r="I22" s="177"/>
      <c r="J22" s="178">
        <v>445908693.07999998</v>
      </c>
    </row>
    <row r="23" spans="1:10">
      <c r="A23" s="176" t="s">
        <v>487</v>
      </c>
      <c r="B23" s="177">
        <v>43297.51</v>
      </c>
      <c r="C23" s="177">
        <v>196806.82</v>
      </c>
      <c r="D23" s="177">
        <v>351532267.08999997</v>
      </c>
      <c r="E23" s="177">
        <v>0</v>
      </c>
      <c r="F23" s="177">
        <v>0</v>
      </c>
      <c r="G23" s="177">
        <v>0</v>
      </c>
      <c r="H23" s="177">
        <v>0</v>
      </c>
      <c r="I23" s="177"/>
      <c r="J23" s="178">
        <v>351772371.42000002</v>
      </c>
    </row>
    <row r="24" spans="1:10">
      <c r="A24" s="176" t="s">
        <v>488</v>
      </c>
      <c r="B24" s="177">
        <v>0</v>
      </c>
      <c r="C24" s="177">
        <v>2166533562.9099998</v>
      </c>
      <c r="D24" s="177">
        <v>140567526.56</v>
      </c>
      <c r="E24" s="177">
        <v>0</v>
      </c>
      <c r="F24" s="177">
        <v>215356207.06999999</v>
      </c>
      <c r="G24" s="177">
        <v>0</v>
      </c>
      <c r="H24" s="177">
        <v>0</v>
      </c>
      <c r="I24" s="177"/>
      <c r="J24" s="178">
        <v>2522457296.54</v>
      </c>
    </row>
    <row r="25" spans="1:10">
      <c r="A25" s="176" t="s">
        <v>489</v>
      </c>
      <c r="B25" s="177">
        <v>925000000</v>
      </c>
      <c r="C25" s="177">
        <v>271758342.98000002</v>
      </c>
      <c r="D25" s="177">
        <v>366498137</v>
      </c>
      <c r="E25" s="177">
        <v>0</v>
      </c>
      <c r="F25" s="177">
        <v>0</v>
      </c>
      <c r="G25" s="177">
        <v>0</v>
      </c>
      <c r="H25" s="177">
        <v>0</v>
      </c>
      <c r="I25" s="177"/>
      <c r="J25" s="178">
        <v>1563256479.98</v>
      </c>
    </row>
    <row r="26" spans="1:10">
      <c r="A26" s="176" t="s">
        <v>490</v>
      </c>
      <c r="B26" s="177">
        <v>0</v>
      </c>
      <c r="C26" s="177">
        <v>440545374.23000002</v>
      </c>
      <c r="D26" s="177">
        <v>3461550576.9000001</v>
      </c>
      <c r="E26" s="177">
        <v>0</v>
      </c>
      <c r="F26" s="177">
        <v>256713.64</v>
      </c>
      <c r="G26" s="177">
        <v>0</v>
      </c>
      <c r="H26" s="177">
        <v>0</v>
      </c>
      <c r="I26" s="177">
        <v>119716319346.69</v>
      </c>
      <c r="J26" s="178">
        <v>123618672011.46001</v>
      </c>
    </row>
    <row r="27" spans="1:10" ht="20.5" customHeight="1">
      <c r="A27" s="179" t="s">
        <v>60</v>
      </c>
      <c r="B27" s="180">
        <v>3403371699.9899998</v>
      </c>
      <c r="C27" s="180">
        <v>311089397395.46997</v>
      </c>
      <c r="D27" s="180">
        <v>26910252221.810001</v>
      </c>
      <c r="E27" s="180">
        <v>1500000</v>
      </c>
      <c r="F27" s="180">
        <v>4551006450.3800001</v>
      </c>
      <c r="G27" s="180">
        <v>49346012955.190002</v>
      </c>
      <c r="H27" s="180">
        <v>682795378.20000005</v>
      </c>
      <c r="I27" s="180">
        <v>143917327064.34</v>
      </c>
      <c r="J27" s="181">
        <v>539901663165.38</v>
      </c>
    </row>
  </sheetData>
  <mergeCells count="7">
    <mergeCell ref="I5:I6"/>
    <mergeCell ref="J5:J6"/>
    <mergeCell ref="A2:H2"/>
    <mergeCell ref="A5:A6"/>
    <mergeCell ref="B5:D5"/>
    <mergeCell ref="E5:F5"/>
    <mergeCell ref="G5:H5"/>
  </mergeCells>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topLeftCell="A19" zoomScale="110" zoomScaleNormal="110" workbookViewId="0">
      <selection activeCell="C15" sqref="C15"/>
    </sheetView>
  </sheetViews>
  <sheetFormatPr defaultColWidth="9.1796875" defaultRowHeight="12.5"/>
  <cols>
    <col min="1" max="1" width="30" style="80" customWidth="1"/>
    <col min="2" max="2" width="17.54296875" style="80" bestFit="1" customWidth="1"/>
    <col min="3" max="5" width="16.7265625" style="80" customWidth="1"/>
    <col min="6" max="6" width="4.7265625" style="80" customWidth="1"/>
    <col min="7" max="16384" width="9.1796875" style="80"/>
  </cols>
  <sheetData>
    <row r="1" spans="1:8" s="90" customFormat="1" ht="16" customHeight="1">
      <c r="A1" s="91" t="s">
        <v>222</v>
      </c>
      <c r="B1" s="81"/>
      <c r="C1" s="81"/>
      <c r="D1" s="81"/>
      <c r="E1" s="81"/>
      <c r="F1" s="81"/>
      <c r="G1" s="81"/>
      <c r="H1" s="81"/>
    </row>
    <row r="2" spans="1:8" s="90" customFormat="1" ht="16" customHeight="1">
      <c r="A2" s="231"/>
      <c r="B2" s="231"/>
      <c r="C2" s="231"/>
      <c r="D2" s="231"/>
      <c r="E2" s="231"/>
      <c r="F2" s="231"/>
      <c r="G2" s="231"/>
      <c r="H2" s="231"/>
    </row>
    <row r="3" spans="1:8" s="90" customFormat="1" ht="12.25" customHeight="1">
      <c r="A3" s="158"/>
      <c r="B3" s="98" t="s">
        <v>936</v>
      </c>
      <c r="C3" s="95"/>
      <c r="D3" s="98"/>
      <c r="E3" s="98"/>
      <c r="F3" s="98"/>
      <c r="G3" s="98"/>
      <c r="H3" s="98"/>
    </row>
    <row r="4" spans="1:8" ht="26.5" customHeight="1">
      <c r="A4" s="171"/>
      <c r="B4" s="195" t="s">
        <v>746</v>
      </c>
      <c r="C4" s="195" t="s">
        <v>99</v>
      </c>
      <c r="D4" s="195" t="s">
        <v>100</v>
      </c>
      <c r="E4" s="204" t="s">
        <v>101</v>
      </c>
    </row>
    <row r="5" spans="1:8" ht="22" customHeight="1">
      <c r="A5" s="168" t="s">
        <v>60</v>
      </c>
      <c r="B5" s="121">
        <v>218117902356.04001</v>
      </c>
      <c r="C5" s="121">
        <v>153078898999.23001</v>
      </c>
      <c r="D5" s="121">
        <v>116086166342.61002</v>
      </c>
      <c r="E5" s="122">
        <v>255110635012.65997</v>
      </c>
    </row>
    <row r="6" spans="1:8">
      <c r="A6" s="110" t="s">
        <v>233</v>
      </c>
      <c r="B6" s="111">
        <v>855211389</v>
      </c>
      <c r="C6" s="111">
        <v>0</v>
      </c>
      <c r="D6" s="111">
        <v>48911271.229999997</v>
      </c>
      <c r="E6" s="112">
        <v>806300117.76999998</v>
      </c>
    </row>
    <row r="7" spans="1:8">
      <c r="A7" s="110" t="s">
        <v>102</v>
      </c>
      <c r="B7" s="111">
        <v>33230631457.970001</v>
      </c>
      <c r="C7" s="111">
        <v>0</v>
      </c>
      <c r="D7" s="111">
        <v>2154064398.0799999</v>
      </c>
      <c r="E7" s="112">
        <v>31076567059.889999</v>
      </c>
    </row>
    <row r="8" spans="1:8">
      <c r="A8" s="110" t="s">
        <v>103</v>
      </c>
      <c r="B8" s="111">
        <v>1990251990.1700001</v>
      </c>
      <c r="C8" s="111">
        <v>54710686659.730003</v>
      </c>
      <c r="D8" s="111">
        <v>56400174149.610001</v>
      </c>
      <c r="E8" s="112">
        <v>300764500.29000002</v>
      </c>
    </row>
    <row r="9" spans="1:8">
      <c r="A9" s="110" t="s">
        <v>104</v>
      </c>
      <c r="B9" s="111">
        <v>807580590.76999998</v>
      </c>
      <c r="C9" s="111">
        <v>2393561841.54</v>
      </c>
      <c r="D9" s="111">
        <v>2135009008.3299999</v>
      </c>
      <c r="E9" s="112">
        <v>1066133423.98</v>
      </c>
    </row>
    <row r="10" spans="1:8">
      <c r="A10" s="110" t="s">
        <v>105</v>
      </c>
      <c r="B10" s="111">
        <v>40554634.770000003</v>
      </c>
      <c r="C10" s="111">
        <v>583381441.95000005</v>
      </c>
      <c r="D10" s="111">
        <v>452254731.22000003</v>
      </c>
      <c r="E10" s="112">
        <v>171681345.5</v>
      </c>
    </row>
    <row r="11" spans="1:8">
      <c r="A11" s="110" t="s">
        <v>106</v>
      </c>
      <c r="B11" s="111">
        <v>91938625.030000001</v>
      </c>
      <c r="C11" s="111">
        <v>14734930.02</v>
      </c>
      <c r="D11" s="111">
        <v>15765974.82</v>
      </c>
      <c r="E11" s="112">
        <v>90907580.230000004</v>
      </c>
    </row>
    <row r="12" spans="1:8">
      <c r="A12" s="110" t="s">
        <v>107</v>
      </c>
      <c r="B12" s="111">
        <v>23003209.23</v>
      </c>
      <c r="C12" s="111">
        <v>0</v>
      </c>
      <c r="D12" s="111">
        <v>350000</v>
      </c>
      <c r="E12" s="112">
        <v>22653209.23</v>
      </c>
    </row>
    <row r="13" spans="1:8">
      <c r="A13" s="110" t="s">
        <v>108</v>
      </c>
      <c r="B13" s="111">
        <v>2434643299</v>
      </c>
      <c r="C13" s="111">
        <v>15522686386.66</v>
      </c>
      <c r="D13" s="111">
        <v>11949623750</v>
      </c>
      <c r="E13" s="112">
        <v>6007705935.6599998</v>
      </c>
    </row>
    <row r="14" spans="1:8">
      <c r="A14" s="110" t="s">
        <v>109</v>
      </c>
      <c r="B14" s="111">
        <v>30874697.760000002</v>
      </c>
      <c r="C14" s="111">
        <v>16283558.439999999</v>
      </c>
      <c r="D14" s="111">
        <v>47000000</v>
      </c>
      <c r="E14" s="112">
        <v>158256.20000000001</v>
      </c>
    </row>
    <row r="15" spans="1:8">
      <c r="A15" s="110" t="s">
        <v>728</v>
      </c>
      <c r="B15" s="111">
        <v>101000</v>
      </c>
      <c r="C15" s="111">
        <v>8264390651.1899996</v>
      </c>
      <c r="D15" s="111">
        <v>2303875000</v>
      </c>
      <c r="E15" s="112">
        <v>5960616651.1899996</v>
      </c>
    </row>
    <row r="16" spans="1:8">
      <c r="A16" s="110" t="s">
        <v>328</v>
      </c>
      <c r="B16" s="111">
        <v>5188018.5</v>
      </c>
      <c r="C16" s="111">
        <v>136344711.77000001</v>
      </c>
      <c r="D16" s="111">
        <v>122698854.72</v>
      </c>
      <c r="E16" s="112">
        <v>18833875.550000001</v>
      </c>
    </row>
    <row r="17" spans="1:5">
      <c r="A17" s="110" t="s">
        <v>110</v>
      </c>
      <c r="B17" s="111">
        <v>1311224649.52</v>
      </c>
      <c r="C17" s="111">
        <v>71661343.900000006</v>
      </c>
      <c r="D17" s="111">
        <v>49128074.020000003</v>
      </c>
      <c r="E17" s="112">
        <v>1333757919.4000001</v>
      </c>
    </row>
    <row r="18" spans="1:5">
      <c r="A18" s="110" t="s">
        <v>111</v>
      </c>
      <c r="B18" s="111">
        <v>204410200.88</v>
      </c>
      <c r="C18" s="111">
        <v>232679510</v>
      </c>
      <c r="D18" s="111">
        <v>100000000</v>
      </c>
      <c r="E18" s="112">
        <v>337089710.88</v>
      </c>
    </row>
    <row r="19" spans="1:5">
      <c r="A19" s="110" t="s">
        <v>901</v>
      </c>
      <c r="B19" s="111">
        <v>21194419313.66</v>
      </c>
      <c r="C19" s="111">
        <v>43870196598</v>
      </c>
      <c r="D19" s="111">
        <v>11889081587.59</v>
      </c>
      <c r="E19" s="112">
        <v>53175534324.07</v>
      </c>
    </row>
    <row r="20" spans="1:5">
      <c r="A20" s="110" t="s">
        <v>112</v>
      </c>
      <c r="B20" s="111">
        <v>155811020909.62</v>
      </c>
      <c r="C20" s="111">
        <v>27120230685.82</v>
      </c>
      <c r="D20" s="111">
        <v>28293724674.619999</v>
      </c>
      <c r="E20" s="112">
        <v>154637526920.82001</v>
      </c>
    </row>
    <row r="21" spans="1:5">
      <c r="A21" s="110" t="s">
        <v>213</v>
      </c>
      <c r="B21" s="111">
        <v>7926843.6900000004</v>
      </c>
      <c r="C21" s="111">
        <v>100459762.17</v>
      </c>
      <c r="D21" s="111">
        <v>83693219.769999996</v>
      </c>
      <c r="E21" s="112">
        <v>24693386.09</v>
      </c>
    </row>
    <row r="22" spans="1:5" ht="20">
      <c r="A22" s="110" t="s">
        <v>214</v>
      </c>
      <c r="B22" s="111">
        <v>26600949.600000001</v>
      </c>
      <c r="C22" s="111">
        <v>12600223.369999999</v>
      </c>
      <c r="D22" s="111">
        <v>8155110.8600000003</v>
      </c>
      <c r="E22" s="112">
        <v>31046062.109999999</v>
      </c>
    </row>
    <row r="23" spans="1:5" ht="20">
      <c r="A23" s="113" t="s">
        <v>212</v>
      </c>
      <c r="B23" s="166">
        <v>52320576.869999997</v>
      </c>
      <c r="C23" s="166">
        <v>29000694.670000002</v>
      </c>
      <c r="D23" s="166">
        <v>32656537.739999998</v>
      </c>
      <c r="E23" s="167">
        <v>48664733.799999997</v>
      </c>
    </row>
    <row r="24" spans="1:5">
      <c r="A24"/>
      <c r="B24" s="194"/>
      <c r="C24" s="194"/>
      <c r="D24" s="194"/>
      <c r="E24" s="194"/>
    </row>
    <row r="25" spans="1:5" ht="80.5" customHeight="1">
      <c r="A25" s="234" t="s">
        <v>941</v>
      </c>
      <c r="B25" s="235"/>
      <c r="C25" s="235"/>
      <c r="D25" s="235"/>
      <c r="E25" s="235"/>
    </row>
    <row r="26" spans="1:5" ht="55.5" customHeight="1">
      <c r="A26" s="234" t="s">
        <v>935</v>
      </c>
      <c r="B26" s="235"/>
      <c r="C26" s="235"/>
      <c r="D26" s="235"/>
      <c r="E26" s="235"/>
    </row>
  </sheetData>
  <mergeCells count="3">
    <mergeCell ref="A2:H2"/>
    <mergeCell ref="A26:E26"/>
    <mergeCell ref="A25:E25"/>
  </mergeCells>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8"/>
  <sheetViews>
    <sheetView showGridLines="0" zoomScaleNormal="100" workbookViewId="0">
      <selection activeCell="I6" sqref="I6"/>
    </sheetView>
  </sheetViews>
  <sheetFormatPr defaultColWidth="9.1796875" defaultRowHeight="12.5"/>
  <cols>
    <col min="1" max="1" width="30" style="80" customWidth="1"/>
    <col min="2" max="5" width="16.7265625" style="80" customWidth="1"/>
    <col min="6" max="6" width="4.7265625" style="80" customWidth="1"/>
    <col min="7" max="7" width="16.81640625" style="80" bestFit="1" customWidth="1"/>
    <col min="8" max="16384" width="9.1796875" style="80"/>
  </cols>
  <sheetData>
    <row r="1" spans="1:5" s="90" customFormat="1" ht="16" customHeight="1">
      <c r="A1" s="91" t="s">
        <v>223</v>
      </c>
      <c r="B1"/>
      <c r="C1"/>
      <c r="D1" s="100"/>
    </row>
    <row r="2" spans="1:5" s="90" customFormat="1" ht="12.25" customHeight="1">
      <c r="A2" s="91"/>
      <c r="B2"/>
      <c r="C2"/>
      <c r="D2" s="99"/>
    </row>
    <row r="3" spans="1:5" s="90" customFormat="1" ht="12.25" customHeight="1">
      <c r="A3" s="101"/>
      <c r="B3" s="149" t="s">
        <v>936</v>
      </c>
      <c r="C3" s="95"/>
      <c r="D3" s="99"/>
    </row>
    <row r="4" spans="1:5" s="90" customFormat="1" ht="19.149999999999999" customHeight="1">
      <c r="A4" s="99"/>
      <c r="B4" s="99"/>
      <c r="C4" s="99"/>
      <c r="D4" s="99"/>
    </row>
    <row r="5" spans="1:5" ht="20" customHeight="1">
      <c r="A5" s="171"/>
      <c r="B5" s="195" t="s">
        <v>746</v>
      </c>
      <c r="C5" s="195" t="s">
        <v>99</v>
      </c>
      <c r="D5" s="195" t="s">
        <v>100</v>
      </c>
      <c r="E5" s="204" t="s">
        <v>101</v>
      </c>
    </row>
    <row r="6" spans="1:5" ht="21.5" customHeight="1">
      <c r="A6" s="168" t="s">
        <v>60</v>
      </c>
      <c r="B6" s="121">
        <v>263506096536.06</v>
      </c>
      <c r="C6" s="121">
        <v>366010090344.89001</v>
      </c>
      <c r="D6" s="121">
        <v>332653966934.63</v>
      </c>
      <c r="E6" s="122">
        <v>296862219946.32001</v>
      </c>
    </row>
    <row r="7" spans="1:5" ht="21">
      <c r="A7" s="129" t="s">
        <v>113</v>
      </c>
      <c r="B7" s="130">
        <v>674380490.82000005</v>
      </c>
      <c r="C7" s="130">
        <v>397275763.80000001</v>
      </c>
      <c r="D7" s="130">
        <v>335892551.05000001</v>
      </c>
      <c r="E7" s="131">
        <v>735763703.57000005</v>
      </c>
    </row>
    <row r="8" spans="1:5">
      <c r="A8" s="110" t="s">
        <v>236</v>
      </c>
      <c r="B8" s="111">
        <v>378823859.72000003</v>
      </c>
      <c r="C8" s="111">
        <v>249161782.12</v>
      </c>
      <c r="D8" s="111">
        <v>186256360.19999999</v>
      </c>
      <c r="E8" s="112">
        <v>441729281.63999999</v>
      </c>
    </row>
    <row r="9" spans="1:5">
      <c r="A9" s="110" t="s">
        <v>237</v>
      </c>
      <c r="B9" s="111">
        <v>9856624.25</v>
      </c>
      <c r="C9" s="111">
        <v>5388134.6399999997</v>
      </c>
      <c r="D9" s="111">
        <v>3913350.62</v>
      </c>
      <c r="E9" s="112">
        <v>11331408.27</v>
      </c>
    </row>
    <row r="10" spans="1:5">
      <c r="A10" s="110" t="s">
        <v>238</v>
      </c>
      <c r="B10" s="111">
        <v>285700006.85000002</v>
      </c>
      <c r="C10" s="111">
        <v>142725847.03999999</v>
      </c>
      <c r="D10" s="111">
        <v>145722840.22999999</v>
      </c>
      <c r="E10" s="112">
        <v>282703013.66000003</v>
      </c>
    </row>
    <row r="11" spans="1:5" ht="17" customHeight="1">
      <c r="A11" s="129" t="s">
        <v>114</v>
      </c>
      <c r="B11" s="130">
        <v>142408374824.04999</v>
      </c>
      <c r="C11" s="130">
        <v>17350985403.029999</v>
      </c>
      <c r="D11" s="130">
        <v>16693444272.469999</v>
      </c>
      <c r="E11" s="131">
        <v>143065915954.60999</v>
      </c>
    </row>
    <row r="12" spans="1:5">
      <c r="A12" s="110" t="s">
        <v>239</v>
      </c>
      <c r="B12" s="111">
        <v>48553852.869999997</v>
      </c>
      <c r="C12" s="111">
        <v>0</v>
      </c>
      <c r="D12" s="111">
        <v>3262.99</v>
      </c>
      <c r="E12" s="112">
        <v>48550589.880000003</v>
      </c>
    </row>
    <row r="13" spans="1:5">
      <c r="A13" s="110" t="s">
        <v>240</v>
      </c>
      <c r="B13" s="111">
        <v>66415073.229999997</v>
      </c>
      <c r="C13" s="111">
        <v>0</v>
      </c>
      <c r="D13" s="111">
        <v>0</v>
      </c>
      <c r="E13" s="112">
        <v>66415073.229999997</v>
      </c>
    </row>
    <row r="14" spans="1:5">
      <c r="A14" s="110" t="s">
        <v>241</v>
      </c>
      <c r="B14" s="111">
        <v>202822339.72</v>
      </c>
      <c r="C14" s="111">
        <v>0</v>
      </c>
      <c r="D14" s="111">
        <v>0</v>
      </c>
      <c r="E14" s="112">
        <v>202822339.72</v>
      </c>
    </row>
    <row r="15" spans="1:5">
      <c r="A15" s="110" t="s">
        <v>242</v>
      </c>
      <c r="B15" s="111">
        <v>19538143.370000001</v>
      </c>
      <c r="C15" s="111">
        <v>0</v>
      </c>
      <c r="D15" s="111">
        <v>0</v>
      </c>
      <c r="E15" s="112">
        <v>19538143.370000001</v>
      </c>
    </row>
    <row r="16" spans="1:5">
      <c r="A16" s="110" t="s">
        <v>243</v>
      </c>
      <c r="B16" s="111">
        <v>393987177.56999999</v>
      </c>
      <c r="C16" s="111">
        <v>0</v>
      </c>
      <c r="D16" s="111">
        <v>1842613.34</v>
      </c>
      <c r="E16" s="112">
        <v>392144564.23000002</v>
      </c>
    </row>
    <row r="17" spans="1:5">
      <c r="A17" s="110" t="s">
        <v>244</v>
      </c>
      <c r="B17" s="111">
        <v>1020789805.35</v>
      </c>
      <c r="C17" s="111">
        <v>55269.69</v>
      </c>
      <c r="D17" s="111">
        <v>74731241.319999993</v>
      </c>
      <c r="E17" s="112">
        <v>946113833.72000003</v>
      </c>
    </row>
    <row r="18" spans="1:5">
      <c r="A18" s="110" t="s">
        <v>245</v>
      </c>
      <c r="B18" s="111">
        <v>406532372.37</v>
      </c>
      <c r="C18" s="111">
        <v>0</v>
      </c>
      <c r="D18" s="111">
        <v>6585762.2599999998</v>
      </c>
      <c r="E18" s="112">
        <v>399946610.11000001</v>
      </c>
    </row>
    <row r="19" spans="1:5">
      <c r="A19" s="110" t="s">
        <v>246</v>
      </c>
      <c r="B19" s="111">
        <v>9350313735.0300007</v>
      </c>
      <c r="C19" s="111">
        <v>3400000000</v>
      </c>
      <c r="D19" s="111">
        <v>4702383534.0600004</v>
      </c>
      <c r="E19" s="112">
        <v>8047930200.9700003</v>
      </c>
    </row>
    <row r="20" spans="1:5">
      <c r="A20" s="110" t="s">
        <v>247</v>
      </c>
      <c r="B20" s="111">
        <v>41141482901.830002</v>
      </c>
      <c r="C20" s="111">
        <v>393055812.92000002</v>
      </c>
      <c r="D20" s="111">
        <v>433723068.57999998</v>
      </c>
      <c r="E20" s="112">
        <v>41100815646.169998</v>
      </c>
    </row>
    <row r="21" spans="1:5">
      <c r="A21" s="110" t="s">
        <v>248</v>
      </c>
      <c r="B21" s="111">
        <v>715393562.17999995</v>
      </c>
      <c r="C21" s="111">
        <v>0</v>
      </c>
      <c r="D21" s="111">
        <v>5347182.3</v>
      </c>
      <c r="E21" s="112">
        <v>710046379.88</v>
      </c>
    </row>
    <row r="22" spans="1:5">
      <c r="A22" s="110" t="s">
        <v>249</v>
      </c>
      <c r="B22" s="111">
        <v>14369851.83</v>
      </c>
      <c r="C22" s="111">
        <v>29450525.73</v>
      </c>
      <c r="D22" s="111">
        <v>36049041.549999997</v>
      </c>
      <c r="E22" s="112">
        <v>7771336.0099999998</v>
      </c>
    </row>
    <row r="23" spans="1:5">
      <c r="A23" s="110" t="s">
        <v>250</v>
      </c>
      <c r="B23" s="111">
        <v>123330894.22</v>
      </c>
      <c r="C23" s="111">
        <v>1296.5</v>
      </c>
      <c r="D23" s="111">
        <v>0</v>
      </c>
      <c r="E23" s="112">
        <v>123332190.72</v>
      </c>
    </row>
    <row r="24" spans="1:5">
      <c r="A24" s="110" t="s">
        <v>251</v>
      </c>
      <c r="B24" s="111">
        <v>0.38</v>
      </c>
      <c r="C24" s="111">
        <v>0</v>
      </c>
      <c r="D24" s="111">
        <v>0</v>
      </c>
      <c r="E24" s="112">
        <v>0.38</v>
      </c>
    </row>
    <row r="25" spans="1:5">
      <c r="A25" s="110" t="s">
        <v>881</v>
      </c>
      <c r="B25" s="111">
        <v>0</v>
      </c>
      <c r="C25" s="111">
        <v>1558034.94</v>
      </c>
      <c r="D25" s="111">
        <v>1558034.94</v>
      </c>
      <c r="E25" s="112">
        <v>0</v>
      </c>
    </row>
    <row r="26" spans="1:5">
      <c r="A26" s="110" t="s">
        <v>252</v>
      </c>
      <c r="B26" s="111">
        <v>8772971.3399999999</v>
      </c>
      <c r="C26" s="111">
        <v>13510422.59</v>
      </c>
      <c r="D26" s="111">
        <v>3500</v>
      </c>
      <c r="E26" s="112">
        <v>22279893.93</v>
      </c>
    </row>
    <row r="27" spans="1:5">
      <c r="A27" s="110" t="s">
        <v>253</v>
      </c>
      <c r="B27" s="111">
        <v>580091.84</v>
      </c>
      <c r="C27" s="111">
        <v>0</v>
      </c>
      <c r="D27" s="111">
        <v>0</v>
      </c>
      <c r="E27" s="112">
        <v>580091.84</v>
      </c>
    </row>
    <row r="28" spans="1:5">
      <c r="A28" s="110" t="s">
        <v>254</v>
      </c>
      <c r="B28" s="111">
        <v>14261049.859999999</v>
      </c>
      <c r="C28" s="111">
        <v>0</v>
      </c>
      <c r="D28" s="111">
        <v>14261000</v>
      </c>
      <c r="E28" s="112">
        <v>49.86</v>
      </c>
    </row>
    <row r="29" spans="1:5">
      <c r="A29" s="110" t="s">
        <v>255</v>
      </c>
      <c r="B29" s="111">
        <v>31195841.539999999</v>
      </c>
      <c r="C29" s="111">
        <v>9270.07</v>
      </c>
      <c r="D29" s="111">
        <v>0</v>
      </c>
      <c r="E29" s="112">
        <v>31205111.609999999</v>
      </c>
    </row>
    <row r="30" spans="1:5">
      <c r="A30" s="110" t="s">
        <v>256</v>
      </c>
      <c r="B30" s="111">
        <v>83177156.799999997</v>
      </c>
      <c r="C30" s="111">
        <v>0</v>
      </c>
      <c r="D30" s="111">
        <v>174551.5</v>
      </c>
      <c r="E30" s="112">
        <v>83002605.299999997</v>
      </c>
    </row>
    <row r="31" spans="1:5">
      <c r="A31" s="110" t="s">
        <v>257</v>
      </c>
      <c r="B31" s="111">
        <v>89389798.390000001</v>
      </c>
      <c r="C31" s="111">
        <v>0</v>
      </c>
      <c r="D31" s="111">
        <v>73163.7</v>
      </c>
      <c r="E31" s="112">
        <v>89316634.689999998</v>
      </c>
    </row>
    <row r="32" spans="1:5">
      <c r="A32" s="110" t="s">
        <v>258</v>
      </c>
      <c r="B32" s="111">
        <v>157360451.43000001</v>
      </c>
      <c r="C32" s="111">
        <v>0</v>
      </c>
      <c r="D32" s="111">
        <v>0</v>
      </c>
      <c r="E32" s="112">
        <v>157360451.43000001</v>
      </c>
    </row>
    <row r="33" spans="1:5">
      <c r="A33" s="110" t="s">
        <v>259</v>
      </c>
      <c r="B33" s="111">
        <v>17066287114.4</v>
      </c>
      <c r="C33" s="111">
        <v>1223594462.99</v>
      </c>
      <c r="D33" s="111">
        <v>137025983.37</v>
      </c>
      <c r="E33" s="112">
        <v>18152855594.02</v>
      </c>
    </row>
    <row r="34" spans="1:5">
      <c r="A34" s="110" t="s">
        <v>260</v>
      </c>
      <c r="B34" s="111">
        <v>3636432580.7800002</v>
      </c>
      <c r="C34" s="111">
        <v>109038461.5</v>
      </c>
      <c r="D34" s="111">
        <v>0</v>
      </c>
      <c r="E34" s="112">
        <v>3745471042.2800002</v>
      </c>
    </row>
    <row r="35" spans="1:5">
      <c r="A35" s="110" t="s">
        <v>261</v>
      </c>
      <c r="B35" s="111">
        <v>64695556.32</v>
      </c>
      <c r="C35" s="111">
        <v>0</v>
      </c>
      <c r="D35" s="111">
        <v>556090.73</v>
      </c>
      <c r="E35" s="112">
        <v>64139465.590000004</v>
      </c>
    </row>
    <row r="36" spans="1:5">
      <c r="A36" s="110" t="s">
        <v>262</v>
      </c>
      <c r="B36" s="111">
        <v>2549050301.75</v>
      </c>
      <c r="C36" s="111">
        <v>735000000</v>
      </c>
      <c r="D36" s="111">
        <v>203000000</v>
      </c>
      <c r="E36" s="112">
        <v>3081050301.75</v>
      </c>
    </row>
    <row r="37" spans="1:5">
      <c r="A37" s="110" t="s">
        <v>263</v>
      </c>
      <c r="B37" s="111">
        <v>138535026.16999999</v>
      </c>
      <c r="C37" s="111">
        <v>200000000</v>
      </c>
      <c r="D37" s="111">
        <v>14000000</v>
      </c>
      <c r="E37" s="112">
        <v>324535026.17000002</v>
      </c>
    </row>
    <row r="38" spans="1:5">
      <c r="A38" s="110" t="s">
        <v>264</v>
      </c>
      <c r="B38" s="111">
        <v>212126309.06</v>
      </c>
      <c r="C38" s="111">
        <v>0</v>
      </c>
      <c r="D38" s="111">
        <v>0</v>
      </c>
      <c r="E38" s="112">
        <v>212126309.06</v>
      </c>
    </row>
    <row r="39" spans="1:5">
      <c r="A39" s="110" t="s">
        <v>265</v>
      </c>
      <c r="B39" s="111">
        <v>5618697.8600000003</v>
      </c>
      <c r="C39" s="111">
        <v>0</v>
      </c>
      <c r="D39" s="111">
        <v>0</v>
      </c>
      <c r="E39" s="112">
        <v>5618697.8600000003</v>
      </c>
    </row>
    <row r="40" spans="1:5">
      <c r="A40" s="110" t="s">
        <v>266</v>
      </c>
      <c r="B40" s="111">
        <v>10376040.57</v>
      </c>
      <c r="C40" s="111">
        <v>0</v>
      </c>
      <c r="D40" s="111">
        <v>0</v>
      </c>
      <c r="E40" s="112">
        <v>10376040.57</v>
      </c>
    </row>
    <row r="41" spans="1:5">
      <c r="A41" s="110" t="s">
        <v>267</v>
      </c>
      <c r="B41" s="111">
        <v>8114975.7800000003</v>
      </c>
      <c r="C41" s="111">
        <v>0</v>
      </c>
      <c r="D41" s="111">
        <v>2929263.47</v>
      </c>
      <c r="E41" s="112">
        <v>5185712.3099999996</v>
      </c>
    </row>
    <row r="42" spans="1:5">
      <c r="A42" s="110" t="s">
        <v>268</v>
      </c>
      <c r="B42" s="111">
        <v>9351877.2100000009</v>
      </c>
      <c r="C42" s="111">
        <v>0</v>
      </c>
      <c r="D42" s="111">
        <v>0</v>
      </c>
      <c r="E42" s="112">
        <v>9351877.2100000009</v>
      </c>
    </row>
    <row r="43" spans="1:5">
      <c r="A43" s="110" t="s">
        <v>269</v>
      </c>
      <c r="B43" s="111">
        <v>23195172.449999999</v>
      </c>
      <c r="C43" s="111">
        <v>10416265.289999999</v>
      </c>
      <c r="D43" s="111">
        <v>8327806.4800000004</v>
      </c>
      <c r="E43" s="112">
        <v>25283631.260000002</v>
      </c>
    </row>
    <row r="44" spans="1:5">
      <c r="A44" s="110" t="s">
        <v>270</v>
      </c>
      <c r="B44" s="111">
        <v>13815489932.049999</v>
      </c>
      <c r="C44" s="111">
        <v>3606909402.3499999</v>
      </c>
      <c r="D44" s="111">
        <v>5962553898.3299999</v>
      </c>
      <c r="E44" s="112">
        <v>11459845436.07</v>
      </c>
    </row>
    <row r="45" spans="1:5">
      <c r="A45" s="110" t="s">
        <v>272</v>
      </c>
      <c r="B45" s="111">
        <v>86682596.799999997</v>
      </c>
      <c r="C45" s="111">
        <v>0</v>
      </c>
      <c r="D45" s="111">
        <v>12622137.77</v>
      </c>
      <c r="E45" s="112">
        <v>74060459.030000001</v>
      </c>
    </row>
    <row r="46" spans="1:5">
      <c r="A46" s="110" t="s">
        <v>273</v>
      </c>
      <c r="B46" s="111">
        <v>2607443967.3400002</v>
      </c>
      <c r="C46" s="111">
        <v>54844145.329999998</v>
      </c>
      <c r="D46" s="111">
        <v>26933560.559999999</v>
      </c>
      <c r="E46" s="112">
        <v>2635354552.1100001</v>
      </c>
    </row>
    <row r="47" spans="1:5">
      <c r="A47" s="110" t="s">
        <v>274</v>
      </c>
      <c r="B47" s="111">
        <v>190809.02</v>
      </c>
      <c r="C47" s="111">
        <v>0</v>
      </c>
      <c r="D47" s="111">
        <v>0</v>
      </c>
      <c r="E47" s="112">
        <v>190809.02</v>
      </c>
    </row>
    <row r="48" spans="1:5">
      <c r="A48" s="110" t="s">
        <v>275</v>
      </c>
      <c r="B48" s="111">
        <v>32251980.949999999</v>
      </c>
      <c r="C48" s="111">
        <v>0</v>
      </c>
      <c r="D48" s="111">
        <v>0</v>
      </c>
      <c r="E48" s="112">
        <v>32251980.949999999</v>
      </c>
    </row>
    <row r="49" spans="1:5">
      <c r="A49" s="110" t="s">
        <v>276</v>
      </c>
      <c r="B49" s="111">
        <v>2277470.81</v>
      </c>
      <c r="C49" s="111">
        <v>0</v>
      </c>
      <c r="D49" s="111">
        <v>0</v>
      </c>
      <c r="E49" s="112">
        <v>2277470.81</v>
      </c>
    </row>
    <row r="50" spans="1:5">
      <c r="A50" s="110" t="s">
        <v>277</v>
      </c>
      <c r="B50" s="111">
        <v>2674165.06</v>
      </c>
      <c r="C50" s="111">
        <v>46636.05</v>
      </c>
      <c r="D50" s="111">
        <v>32104.3</v>
      </c>
      <c r="E50" s="112">
        <v>2688696.81</v>
      </c>
    </row>
    <row r="51" spans="1:5">
      <c r="A51" s="110" t="s">
        <v>278</v>
      </c>
      <c r="B51" s="111">
        <v>560699048.03999996</v>
      </c>
      <c r="C51" s="111">
        <v>2871030.79</v>
      </c>
      <c r="D51" s="111">
        <v>5147145.1399999997</v>
      </c>
      <c r="E51" s="112">
        <v>558422933.69000006</v>
      </c>
    </row>
    <row r="52" spans="1:5">
      <c r="A52" s="110" t="s">
        <v>279</v>
      </c>
      <c r="B52" s="111">
        <v>357242779.75999999</v>
      </c>
      <c r="C52" s="111">
        <v>16880.28</v>
      </c>
      <c r="D52" s="111">
        <v>20869023.25</v>
      </c>
      <c r="E52" s="112">
        <v>336390636.79000002</v>
      </c>
    </row>
    <row r="53" spans="1:5">
      <c r="A53" s="110" t="s">
        <v>280</v>
      </c>
      <c r="B53" s="111">
        <v>107843732</v>
      </c>
      <c r="C53" s="111">
        <v>0</v>
      </c>
      <c r="D53" s="111">
        <v>11468400</v>
      </c>
      <c r="E53" s="112">
        <v>96375332</v>
      </c>
    </row>
    <row r="54" spans="1:5">
      <c r="A54" s="110" t="s">
        <v>281</v>
      </c>
      <c r="B54" s="111">
        <v>1111865844.8499999</v>
      </c>
      <c r="C54" s="111">
        <v>369000000</v>
      </c>
      <c r="D54" s="111">
        <v>3408916.97</v>
      </c>
      <c r="E54" s="112">
        <v>1477456927.8800001</v>
      </c>
    </row>
    <row r="55" spans="1:5">
      <c r="A55" s="110" t="s">
        <v>282</v>
      </c>
      <c r="B55" s="111">
        <v>16406304.949999999</v>
      </c>
      <c r="C55" s="111">
        <v>4548.1000000000004</v>
      </c>
      <c r="D55" s="111">
        <v>141725.43</v>
      </c>
      <c r="E55" s="112">
        <v>16269127.619999999</v>
      </c>
    </row>
    <row r="56" spans="1:5">
      <c r="A56" s="110" t="s">
        <v>283</v>
      </c>
      <c r="B56" s="111">
        <v>770547.33</v>
      </c>
      <c r="C56" s="111">
        <v>0</v>
      </c>
      <c r="D56" s="111">
        <v>1830</v>
      </c>
      <c r="E56" s="112">
        <v>768717.33</v>
      </c>
    </row>
    <row r="57" spans="1:5">
      <c r="A57" s="110" t="s">
        <v>284</v>
      </c>
      <c r="B57" s="111">
        <v>32101347.66</v>
      </c>
      <c r="C57" s="111">
        <v>322763700.43000001</v>
      </c>
      <c r="D57" s="111">
        <v>11378450.74</v>
      </c>
      <c r="E57" s="112">
        <v>343486597.35000002</v>
      </c>
    </row>
    <row r="58" spans="1:5">
      <c r="A58" s="110" t="s">
        <v>690</v>
      </c>
      <c r="B58" s="111">
        <v>19461977.129999999</v>
      </c>
      <c r="C58" s="111">
        <v>29320279.530000001</v>
      </c>
      <c r="D58" s="111">
        <v>0</v>
      </c>
      <c r="E58" s="112">
        <v>48782256.659999996</v>
      </c>
    </row>
    <row r="59" spans="1:5">
      <c r="A59" s="110" t="s">
        <v>691</v>
      </c>
      <c r="B59" s="111">
        <v>1794533425.6800001</v>
      </c>
      <c r="C59" s="111">
        <v>1927726848.0899999</v>
      </c>
      <c r="D59" s="111">
        <v>0</v>
      </c>
      <c r="E59" s="112">
        <v>3722260273.77</v>
      </c>
    </row>
    <row r="60" spans="1:5">
      <c r="A60" s="110" t="s">
        <v>285</v>
      </c>
      <c r="B60" s="111">
        <v>82664751.25</v>
      </c>
      <c r="C60" s="111">
        <v>0</v>
      </c>
      <c r="D60" s="111">
        <v>22394.03</v>
      </c>
      <c r="E60" s="112">
        <v>82642357.219999999</v>
      </c>
    </row>
    <row r="61" spans="1:5">
      <c r="A61" s="110" t="s">
        <v>286</v>
      </c>
      <c r="B61" s="111">
        <v>2537609.5499999998</v>
      </c>
      <c r="C61" s="111">
        <v>2537609.5499999998</v>
      </c>
      <c r="D61" s="111">
        <v>0</v>
      </c>
      <c r="E61" s="112">
        <v>5075219.0999999996</v>
      </c>
    </row>
    <row r="62" spans="1:5">
      <c r="A62" s="110" t="s">
        <v>287</v>
      </c>
      <c r="B62" s="111">
        <v>1692620806.6900001</v>
      </c>
      <c r="C62" s="111">
        <v>2133242350.1400001</v>
      </c>
      <c r="D62" s="111">
        <v>2722338762.0500002</v>
      </c>
      <c r="E62" s="112">
        <v>1103524394.78</v>
      </c>
    </row>
    <row r="63" spans="1:5">
      <c r="A63" s="110" t="s">
        <v>288</v>
      </c>
      <c r="B63" s="111">
        <v>1702555072.8399999</v>
      </c>
      <c r="C63" s="111">
        <v>0</v>
      </c>
      <c r="D63" s="111">
        <v>1702553830.26</v>
      </c>
      <c r="E63" s="112">
        <v>1242.58</v>
      </c>
    </row>
    <row r="64" spans="1:5">
      <c r="A64" s="110" t="s">
        <v>289</v>
      </c>
      <c r="B64" s="111">
        <v>457736090.06999999</v>
      </c>
      <c r="C64" s="111">
        <v>43953934</v>
      </c>
      <c r="D64" s="111">
        <v>508564.03</v>
      </c>
      <c r="E64" s="112">
        <v>501181460.04000002</v>
      </c>
    </row>
    <row r="65" spans="1:5">
      <c r="A65" s="110" t="s">
        <v>290</v>
      </c>
      <c r="B65" s="111">
        <v>1783803.48</v>
      </c>
      <c r="C65" s="111">
        <v>12987553.380000001</v>
      </c>
      <c r="D65" s="111">
        <v>12943446.59</v>
      </c>
      <c r="E65" s="112">
        <v>1827910.27</v>
      </c>
    </row>
    <row r="66" spans="1:5">
      <c r="A66" s="110" t="s">
        <v>291</v>
      </c>
      <c r="B66" s="111">
        <v>103098534.26000001</v>
      </c>
      <c r="C66" s="111">
        <v>0</v>
      </c>
      <c r="D66" s="111">
        <v>10000000</v>
      </c>
      <c r="E66" s="112">
        <v>93098534.260000005</v>
      </c>
    </row>
    <row r="67" spans="1:5">
      <c r="A67" s="110" t="s">
        <v>292</v>
      </c>
      <c r="B67" s="111">
        <v>4408733977</v>
      </c>
      <c r="C67" s="111">
        <v>0</v>
      </c>
      <c r="D67" s="111">
        <v>0</v>
      </c>
      <c r="E67" s="112">
        <v>4408733977</v>
      </c>
    </row>
    <row r="68" spans="1:5">
      <c r="A68" s="110" t="s">
        <v>687</v>
      </c>
      <c r="B68" s="111">
        <v>75065485.329999998</v>
      </c>
      <c r="C68" s="111">
        <v>0</v>
      </c>
      <c r="D68" s="111">
        <v>93583.71</v>
      </c>
      <c r="E68" s="112">
        <v>74971901.620000005</v>
      </c>
    </row>
    <row r="69" spans="1:5">
      <c r="A69" s="110" t="s">
        <v>609</v>
      </c>
      <c r="B69" s="111">
        <v>20908720.350000001</v>
      </c>
      <c r="C69" s="111">
        <v>51681739.380000003</v>
      </c>
      <c r="D69" s="111">
        <v>65681739.390000001</v>
      </c>
      <c r="E69" s="112">
        <v>6908720.3399999999</v>
      </c>
    </row>
    <row r="70" spans="1:5">
      <c r="A70" s="110" t="s">
        <v>704</v>
      </c>
      <c r="B70" s="111">
        <v>321911780</v>
      </c>
      <c r="C70" s="111">
        <v>0</v>
      </c>
      <c r="D70" s="111">
        <v>0</v>
      </c>
      <c r="E70" s="112">
        <v>321911780</v>
      </c>
    </row>
    <row r="71" spans="1:5">
      <c r="A71" s="110" t="s">
        <v>710</v>
      </c>
      <c r="B71" s="111">
        <v>9150000</v>
      </c>
      <c r="C71" s="111">
        <v>0</v>
      </c>
      <c r="D71" s="111">
        <v>0</v>
      </c>
      <c r="E71" s="112">
        <v>9150000</v>
      </c>
    </row>
    <row r="72" spans="1:5">
      <c r="A72" s="110" t="s">
        <v>712</v>
      </c>
      <c r="B72" s="111">
        <v>429999994</v>
      </c>
      <c r="C72" s="111">
        <v>0</v>
      </c>
      <c r="D72" s="111">
        <v>80025000</v>
      </c>
      <c r="E72" s="112">
        <v>349974994</v>
      </c>
    </row>
    <row r="73" spans="1:5">
      <c r="A73" s="110" t="s">
        <v>711</v>
      </c>
      <c r="B73" s="111">
        <v>75132231.140000001</v>
      </c>
      <c r="C73" s="111">
        <v>7732744.5800000001</v>
      </c>
      <c r="D73" s="111">
        <v>75816159.090000004</v>
      </c>
      <c r="E73" s="112">
        <v>7048816.6299999999</v>
      </c>
    </row>
    <row r="74" spans="1:5">
      <c r="A74" s="110" t="s">
        <v>739</v>
      </c>
      <c r="B74" s="111">
        <v>0.11</v>
      </c>
      <c r="C74" s="111">
        <v>0</v>
      </c>
      <c r="D74" s="111">
        <v>0</v>
      </c>
      <c r="E74" s="112">
        <v>0.11</v>
      </c>
    </row>
    <row r="75" spans="1:5">
      <c r="A75" s="110" t="s">
        <v>738</v>
      </c>
      <c r="B75" s="111">
        <v>58940472.57</v>
      </c>
      <c r="C75" s="111">
        <v>238033926.97</v>
      </c>
      <c r="D75" s="111">
        <v>228417979.19</v>
      </c>
      <c r="E75" s="112">
        <v>68556420.349999994</v>
      </c>
    </row>
    <row r="76" spans="1:5">
      <c r="A76" s="110" t="s">
        <v>731</v>
      </c>
      <c r="B76" s="111">
        <v>29996534.629999999</v>
      </c>
      <c r="C76" s="111">
        <v>0</v>
      </c>
      <c r="D76" s="111">
        <v>30000</v>
      </c>
      <c r="E76" s="112">
        <v>29966534.629999999</v>
      </c>
    </row>
    <row r="77" spans="1:5">
      <c r="A77" s="110" t="s">
        <v>713</v>
      </c>
      <c r="B77" s="111">
        <v>31388147063.880001</v>
      </c>
      <c r="C77" s="111">
        <v>128984603.83</v>
      </c>
      <c r="D77" s="111">
        <v>17065345.68</v>
      </c>
      <c r="E77" s="112">
        <v>31500066322.029999</v>
      </c>
    </row>
    <row r="78" spans="1:5">
      <c r="A78" s="110" t="s">
        <v>723</v>
      </c>
      <c r="B78" s="111">
        <v>1033580591.99</v>
      </c>
      <c r="C78" s="111">
        <v>2014259809.8599999</v>
      </c>
      <c r="D78" s="111">
        <v>44162072.700000003</v>
      </c>
      <c r="E78" s="112">
        <v>3003678329.1500001</v>
      </c>
    </row>
    <row r="79" spans="1:5">
      <c r="A79" s="110" t="s">
        <v>714</v>
      </c>
      <c r="B79" s="111">
        <v>942384672.47000003</v>
      </c>
      <c r="C79" s="111">
        <v>8377838.1699999999</v>
      </c>
      <c r="D79" s="111">
        <v>0</v>
      </c>
      <c r="E79" s="112">
        <v>950762510.63999999</v>
      </c>
    </row>
    <row r="80" spans="1:5">
      <c r="A80" s="110" t="s">
        <v>715</v>
      </c>
      <c r="B80" s="111">
        <v>1000000000</v>
      </c>
      <c r="C80" s="111">
        <v>0</v>
      </c>
      <c r="D80" s="111">
        <v>563330.56999999995</v>
      </c>
      <c r="E80" s="112">
        <v>999436669.42999995</v>
      </c>
    </row>
    <row r="81" spans="1:5">
      <c r="A81" s="110" t="s">
        <v>716</v>
      </c>
      <c r="B81" s="111">
        <v>30000000</v>
      </c>
      <c r="C81" s="111">
        <v>0</v>
      </c>
      <c r="D81" s="111">
        <v>30000000</v>
      </c>
      <c r="E81" s="112">
        <v>0</v>
      </c>
    </row>
    <row r="82" spans="1:5">
      <c r="A82" s="110" t="s">
        <v>942</v>
      </c>
      <c r="B82" s="111">
        <v>0</v>
      </c>
      <c r="C82" s="111">
        <v>200000000</v>
      </c>
      <c r="D82" s="111">
        <v>0</v>
      </c>
      <c r="E82" s="112">
        <v>200000000</v>
      </c>
    </row>
    <row r="83" spans="1:5" ht="17" customHeight="1">
      <c r="A83" s="110" t="s">
        <v>926</v>
      </c>
      <c r="B83" s="111">
        <v>0</v>
      </c>
      <c r="C83" s="111">
        <v>80000000</v>
      </c>
      <c r="D83" s="111">
        <v>0</v>
      </c>
      <c r="E83" s="112">
        <v>80000000</v>
      </c>
    </row>
    <row r="84" spans="1:5">
      <c r="A84" s="110" t="s">
        <v>293</v>
      </c>
      <c r="B84" s="111">
        <v>100325.49</v>
      </c>
      <c r="C84" s="111">
        <v>0</v>
      </c>
      <c r="D84" s="111">
        <v>236.26</v>
      </c>
      <c r="E84" s="112">
        <v>100089.23</v>
      </c>
    </row>
    <row r="85" spans="1:5">
      <c r="A85" s="110" t="s">
        <v>294</v>
      </c>
      <c r="B85" s="111">
        <v>104392364.38</v>
      </c>
      <c r="C85" s="111">
        <v>0</v>
      </c>
      <c r="D85" s="111">
        <v>121560.46</v>
      </c>
      <c r="E85" s="112">
        <v>104270803.92</v>
      </c>
    </row>
    <row r="86" spans="1:5">
      <c r="A86" s="110" t="s">
        <v>295</v>
      </c>
      <c r="B86" s="111">
        <v>276947289.63999999</v>
      </c>
      <c r="C86" s="111">
        <v>0</v>
      </c>
      <c r="D86" s="111">
        <v>5967975.3799999999</v>
      </c>
      <c r="E86" s="112">
        <v>270979314.25999999</v>
      </c>
    </row>
    <row r="87" spans="1:5" ht="20.5" customHeight="1">
      <c r="A87" s="129" t="s">
        <v>115</v>
      </c>
      <c r="B87" s="130">
        <v>1280724089.1600001</v>
      </c>
      <c r="C87" s="130">
        <v>112415471.79000001</v>
      </c>
      <c r="D87" s="130">
        <v>1287573404.6900001</v>
      </c>
      <c r="E87" s="131">
        <v>105566156.26000001</v>
      </c>
    </row>
    <row r="88" spans="1:5">
      <c r="A88" s="110" t="s">
        <v>296</v>
      </c>
      <c r="B88" s="111">
        <v>130718097.75</v>
      </c>
      <c r="C88" s="111">
        <v>112412207.64</v>
      </c>
      <c r="D88" s="111">
        <v>137573404.69</v>
      </c>
      <c r="E88" s="112">
        <v>105556900.7</v>
      </c>
    </row>
    <row r="89" spans="1:5">
      <c r="A89" s="110" t="s">
        <v>297</v>
      </c>
      <c r="B89" s="111">
        <v>750004292.46000004</v>
      </c>
      <c r="C89" s="111">
        <v>304.13</v>
      </c>
      <c r="D89" s="111">
        <v>750000000</v>
      </c>
      <c r="E89" s="112">
        <v>4596.59</v>
      </c>
    </row>
    <row r="90" spans="1:5">
      <c r="A90" s="110" t="s">
        <v>298</v>
      </c>
      <c r="B90" s="111">
        <v>400001698.94999999</v>
      </c>
      <c r="C90" s="111">
        <v>2960.02</v>
      </c>
      <c r="D90" s="111">
        <v>400000000</v>
      </c>
      <c r="E90" s="112">
        <v>4658.97</v>
      </c>
    </row>
    <row r="91" spans="1:5">
      <c r="A91" s="129" t="s">
        <v>116</v>
      </c>
      <c r="B91" s="130">
        <v>1196971668.1700001</v>
      </c>
      <c r="C91" s="130">
        <v>3933431996.6999998</v>
      </c>
      <c r="D91" s="130">
        <v>4645278457.96</v>
      </c>
      <c r="E91" s="131">
        <v>485125206.91000003</v>
      </c>
    </row>
    <row r="92" spans="1:5">
      <c r="A92" s="110" t="s">
        <v>299</v>
      </c>
      <c r="B92" s="111">
        <v>204061793.21000001</v>
      </c>
      <c r="C92" s="111">
        <v>946427299.94000006</v>
      </c>
      <c r="D92" s="111">
        <v>957213710.94000006</v>
      </c>
      <c r="E92" s="112">
        <v>193275382.21000001</v>
      </c>
    </row>
    <row r="93" spans="1:5" ht="19" customHeight="1">
      <c r="A93" s="110" t="s">
        <v>300</v>
      </c>
      <c r="B93" s="111">
        <v>19003108.329999998</v>
      </c>
      <c r="C93" s="111">
        <v>1391394.91</v>
      </c>
      <c r="D93" s="111">
        <v>2854027.46</v>
      </c>
      <c r="E93" s="112">
        <v>17540475.780000001</v>
      </c>
    </row>
    <row r="94" spans="1:5">
      <c r="A94" s="110" t="s">
        <v>301</v>
      </c>
      <c r="B94" s="111">
        <v>13037368.58</v>
      </c>
      <c r="C94" s="111">
        <v>0</v>
      </c>
      <c r="D94" s="111">
        <v>0</v>
      </c>
      <c r="E94" s="112">
        <v>13037368.58</v>
      </c>
    </row>
    <row r="95" spans="1:5" ht="18.5" customHeight="1">
      <c r="A95" s="110" t="s">
        <v>302</v>
      </c>
      <c r="B95" s="111">
        <v>252938092.22999999</v>
      </c>
      <c r="C95" s="111">
        <v>82931226.790000007</v>
      </c>
      <c r="D95" s="111">
        <v>174686058.88999999</v>
      </c>
      <c r="E95" s="112">
        <v>161183260.13</v>
      </c>
    </row>
    <row r="96" spans="1:5">
      <c r="A96" s="110" t="s">
        <v>707</v>
      </c>
      <c r="B96" s="111">
        <v>707931305.82000005</v>
      </c>
      <c r="C96" s="111">
        <v>2902682075.0599999</v>
      </c>
      <c r="D96" s="111">
        <v>3510524660.6700001</v>
      </c>
      <c r="E96" s="112">
        <v>100088720.20999999</v>
      </c>
    </row>
    <row r="97" spans="1:5">
      <c r="A97" s="129" t="s">
        <v>117</v>
      </c>
      <c r="B97" s="130">
        <v>2765.24</v>
      </c>
      <c r="C97" s="130">
        <v>0</v>
      </c>
      <c r="D97" s="130">
        <v>0</v>
      </c>
      <c r="E97" s="131">
        <v>2765.24</v>
      </c>
    </row>
    <row r="98" spans="1:5">
      <c r="A98" s="110" t="s">
        <v>303</v>
      </c>
      <c r="B98" s="111">
        <v>2765.24</v>
      </c>
      <c r="C98" s="111">
        <v>0</v>
      </c>
      <c r="D98" s="111">
        <v>0</v>
      </c>
      <c r="E98" s="112">
        <v>2765.24</v>
      </c>
    </row>
    <row r="99" spans="1:5">
      <c r="A99" s="129" t="s">
        <v>118</v>
      </c>
      <c r="B99" s="130">
        <v>44414691752.519997</v>
      </c>
      <c r="C99" s="130">
        <v>84600683458.139999</v>
      </c>
      <c r="D99" s="130">
        <v>57721943336.650002</v>
      </c>
      <c r="E99" s="131">
        <v>71293431874.009995</v>
      </c>
    </row>
    <row r="100" spans="1:5">
      <c r="A100" s="110" t="s">
        <v>304</v>
      </c>
      <c r="B100" s="111">
        <v>469150208.87</v>
      </c>
      <c r="C100" s="111">
        <v>2424371008.8800001</v>
      </c>
      <c r="D100" s="111">
        <v>1867800797.6700001</v>
      </c>
      <c r="E100" s="112">
        <v>1025720420.08</v>
      </c>
    </row>
    <row r="101" spans="1:5">
      <c r="A101" s="110" t="s">
        <v>316</v>
      </c>
      <c r="B101" s="111">
        <v>84018250.280000001</v>
      </c>
      <c r="C101" s="111">
        <v>266304.12</v>
      </c>
      <c r="D101" s="111">
        <v>266304.12</v>
      </c>
      <c r="E101" s="112">
        <v>84018250.280000001</v>
      </c>
    </row>
    <row r="102" spans="1:5">
      <c r="A102" s="110" t="s">
        <v>305</v>
      </c>
      <c r="B102" s="111">
        <v>671423905.55999994</v>
      </c>
      <c r="C102" s="111">
        <v>40000000</v>
      </c>
      <c r="D102" s="111">
        <v>9950826.0800000001</v>
      </c>
      <c r="E102" s="112">
        <v>701473079.48000002</v>
      </c>
    </row>
    <row r="103" spans="1:5">
      <c r="A103" s="110" t="s">
        <v>306</v>
      </c>
      <c r="B103" s="111">
        <v>365219155.60000002</v>
      </c>
      <c r="C103" s="111">
        <v>0</v>
      </c>
      <c r="D103" s="111">
        <v>0</v>
      </c>
      <c r="E103" s="112">
        <v>365219155.60000002</v>
      </c>
    </row>
    <row r="104" spans="1:5">
      <c r="A104" s="110" t="s">
        <v>307</v>
      </c>
      <c r="B104" s="111">
        <v>0</v>
      </c>
      <c r="C104" s="111">
        <v>14630000000</v>
      </c>
      <c r="D104" s="111">
        <v>12710899162.940001</v>
      </c>
      <c r="E104" s="112">
        <v>1919100837.0599999</v>
      </c>
    </row>
    <row r="105" spans="1:5">
      <c r="A105" s="110" t="s">
        <v>308</v>
      </c>
      <c r="B105" s="111">
        <v>18977423.039999999</v>
      </c>
      <c r="C105" s="111">
        <v>4188997653.3000002</v>
      </c>
      <c r="D105" s="111">
        <v>3902600000</v>
      </c>
      <c r="E105" s="112">
        <v>305375076.33999997</v>
      </c>
    </row>
    <row r="106" spans="1:5">
      <c r="A106" s="110" t="s">
        <v>309</v>
      </c>
      <c r="B106" s="111">
        <v>10836550898.42</v>
      </c>
      <c r="C106" s="111">
        <v>8563415569.6700001</v>
      </c>
      <c r="D106" s="111">
        <v>2605931901.6100001</v>
      </c>
      <c r="E106" s="112">
        <v>16794034566.48</v>
      </c>
    </row>
    <row r="107" spans="1:5">
      <c r="A107" s="110" t="s">
        <v>310</v>
      </c>
      <c r="B107" s="111">
        <v>1252449321.48</v>
      </c>
      <c r="C107" s="111">
        <v>25355924094.950001</v>
      </c>
      <c r="D107" s="111">
        <v>26094383471.549999</v>
      </c>
      <c r="E107" s="112">
        <v>513989944.88</v>
      </c>
    </row>
    <row r="108" spans="1:5">
      <c r="A108" s="110" t="s">
        <v>271</v>
      </c>
      <c r="B108" s="111">
        <v>46412.04</v>
      </c>
      <c r="C108" s="111">
        <v>0</v>
      </c>
      <c r="D108" s="111">
        <v>0</v>
      </c>
      <c r="E108" s="112">
        <v>46412.04</v>
      </c>
    </row>
    <row r="109" spans="1:5">
      <c r="A109" s="110" t="s">
        <v>311</v>
      </c>
      <c r="B109" s="111">
        <v>18634547490.139999</v>
      </c>
      <c r="C109" s="111">
        <v>1042778479.34</v>
      </c>
      <c r="D109" s="111">
        <v>353631172.68000001</v>
      </c>
      <c r="E109" s="112">
        <v>19323694796.799999</v>
      </c>
    </row>
    <row r="110" spans="1:5">
      <c r="A110" s="110" t="s">
        <v>692</v>
      </c>
      <c r="B110" s="111">
        <v>262290244.09</v>
      </c>
      <c r="C110" s="111">
        <v>129203849.88</v>
      </c>
      <c r="D110" s="111">
        <v>8500000</v>
      </c>
      <c r="E110" s="112">
        <v>382994093.97000003</v>
      </c>
    </row>
    <row r="111" spans="1:5">
      <c r="A111" s="110" t="s">
        <v>740</v>
      </c>
      <c r="B111" s="111">
        <v>11820018443</v>
      </c>
      <c r="C111" s="111">
        <v>28225726498</v>
      </c>
      <c r="D111" s="111">
        <v>10167979700</v>
      </c>
      <c r="E111" s="112">
        <v>29877765241</v>
      </c>
    </row>
    <row r="112" spans="1:5" ht="21">
      <c r="A112" s="129" t="s">
        <v>119</v>
      </c>
      <c r="B112" s="130">
        <v>242926092.13</v>
      </c>
      <c r="C112" s="130">
        <v>364835662.86000001</v>
      </c>
      <c r="D112" s="130">
        <v>365416310.69</v>
      </c>
      <c r="E112" s="131">
        <v>242345444.30000001</v>
      </c>
    </row>
    <row r="113" spans="1:5" ht="18.5" customHeight="1">
      <c r="A113" s="110" t="s">
        <v>312</v>
      </c>
      <c r="B113" s="111">
        <v>38018532.520000003</v>
      </c>
      <c r="C113" s="111">
        <v>7598613.79</v>
      </c>
      <c r="D113" s="111">
        <v>7117311.0199999996</v>
      </c>
      <c r="E113" s="112">
        <v>38499835.289999999</v>
      </c>
    </row>
    <row r="114" spans="1:5">
      <c r="A114" s="110" t="s">
        <v>693</v>
      </c>
      <c r="B114" s="111">
        <v>63454191.899999999</v>
      </c>
      <c r="C114" s="111">
        <v>30513893.199999999</v>
      </c>
      <c r="D114" s="111">
        <v>38606068.119999997</v>
      </c>
      <c r="E114" s="112">
        <v>55362016.979999997</v>
      </c>
    </row>
    <row r="115" spans="1:5">
      <c r="A115" s="110" t="s">
        <v>694</v>
      </c>
      <c r="B115" s="111">
        <v>140996499.71000001</v>
      </c>
      <c r="C115" s="111">
        <v>324371729.56</v>
      </c>
      <c r="D115" s="111">
        <v>319692931.55000001</v>
      </c>
      <c r="E115" s="112">
        <v>145675297.72</v>
      </c>
    </row>
    <row r="116" spans="1:5">
      <c r="A116" s="110" t="s">
        <v>695</v>
      </c>
      <c r="B116" s="111">
        <v>456868</v>
      </c>
      <c r="C116" s="111">
        <v>2351426.31</v>
      </c>
      <c r="D116" s="111">
        <v>0</v>
      </c>
      <c r="E116" s="112">
        <v>2808294.31</v>
      </c>
    </row>
    <row r="117" spans="1:5">
      <c r="A117" s="129" t="s">
        <v>120</v>
      </c>
      <c r="B117" s="130">
        <v>360627825.36000001</v>
      </c>
      <c r="C117" s="130">
        <v>230626591.19999999</v>
      </c>
      <c r="D117" s="130">
        <v>237733243.44</v>
      </c>
      <c r="E117" s="131">
        <v>353521173.12</v>
      </c>
    </row>
    <row r="118" spans="1:5" ht="17.5" customHeight="1">
      <c r="A118" s="110" t="s">
        <v>313</v>
      </c>
      <c r="B118" s="111">
        <v>10099994.32</v>
      </c>
      <c r="C118" s="111">
        <v>0</v>
      </c>
      <c r="D118" s="111">
        <v>0</v>
      </c>
      <c r="E118" s="112">
        <v>10099994.32</v>
      </c>
    </row>
    <row r="119" spans="1:5">
      <c r="A119" s="110" t="s">
        <v>314</v>
      </c>
      <c r="B119" s="111">
        <v>123141233.86</v>
      </c>
      <c r="C119" s="111">
        <v>130442622.45</v>
      </c>
      <c r="D119" s="111">
        <v>119871386.20999999</v>
      </c>
      <c r="E119" s="112">
        <v>133712470.09999999</v>
      </c>
    </row>
    <row r="120" spans="1:5">
      <c r="A120" s="110" t="s">
        <v>315</v>
      </c>
      <c r="B120" s="111">
        <v>187372597.75</v>
      </c>
      <c r="C120" s="111">
        <v>70183968.75</v>
      </c>
      <c r="D120" s="111">
        <v>87097857.799999997</v>
      </c>
      <c r="E120" s="112">
        <v>170458708.69999999</v>
      </c>
    </row>
    <row r="121" spans="1:5">
      <c r="A121" s="110" t="s">
        <v>717</v>
      </c>
      <c r="B121" s="111">
        <v>40013999.43</v>
      </c>
      <c r="C121" s="111">
        <v>30000000</v>
      </c>
      <c r="D121" s="111">
        <v>30763999.43</v>
      </c>
      <c r="E121" s="112">
        <v>39250000</v>
      </c>
    </row>
    <row r="122" spans="1:5">
      <c r="A122" s="129" t="s">
        <v>98</v>
      </c>
      <c r="B122" s="130">
        <v>15190830222.200001</v>
      </c>
      <c r="C122" s="130">
        <v>100954316931.91</v>
      </c>
      <c r="D122" s="130">
        <v>95263162148.229996</v>
      </c>
      <c r="E122" s="131">
        <v>20881985005.880001</v>
      </c>
    </row>
    <row r="123" spans="1:5">
      <c r="A123" s="110" t="s">
        <v>317</v>
      </c>
      <c r="B123" s="111">
        <v>12711610631.93</v>
      </c>
      <c r="C123" s="111">
        <v>51559731933.169998</v>
      </c>
      <c r="D123" s="111">
        <v>50714046280.790001</v>
      </c>
      <c r="E123" s="112">
        <v>13557296284.309999</v>
      </c>
    </row>
    <row r="124" spans="1:5">
      <c r="A124" s="110" t="s">
        <v>318</v>
      </c>
      <c r="B124" s="111">
        <v>1550587.16</v>
      </c>
      <c r="C124" s="111">
        <v>0</v>
      </c>
      <c r="D124" s="111">
        <v>0</v>
      </c>
      <c r="E124" s="112">
        <v>1550587.16</v>
      </c>
    </row>
    <row r="125" spans="1:5">
      <c r="A125" s="110" t="s">
        <v>319</v>
      </c>
      <c r="B125" s="111">
        <v>81576136.370000005</v>
      </c>
      <c r="C125" s="111">
        <v>260610713.55000001</v>
      </c>
      <c r="D125" s="111">
        <v>334327314.06999999</v>
      </c>
      <c r="E125" s="112">
        <v>7859535.8499999996</v>
      </c>
    </row>
    <row r="126" spans="1:5">
      <c r="A126" s="110" t="s">
        <v>320</v>
      </c>
      <c r="B126" s="111">
        <v>13747063.75</v>
      </c>
      <c r="C126" s="111">
        <v>2903799.05</v>
      </c>
      <c r="D126" s="111">
        <v>833083.18</v>
      </c>
      <c r="E126" s="112">
        <v>15817779.619999999</v>
      </c>
    </row>
    <row r="127" spans="1:5">
      <c r="A127" s="110" t="s">
        <v>321</v>
      </c>
      <c r="B127" s="111">
        <v>43143945.299999997</v>
      </c>
      <c r="C127" s="111">
        <v>0</v>
      </c>
      <c r="D127" s="111">
        <v>373164.87</v>
      </c>
      <c r="E127" s="112">
        <v>42770780.43</v>
      </c>
    </row>
    <row r="128" spans="1:5">
      <c r="A128" s="110" t="s">
        <v>322</v>
      </c>
      <c r="B128" s="111">
        <v>750</v>
      </c>
      <c r="C128" s="111">
        <v>0</v>
      </c>
      <c r="D128" s="111">
        <v>0</v>
      </c>
      <c r="E128" s="112">
        <v>750</v>
      </c>
    </row>
    <row r="129" spans="1:5">
      <c r="A129" s="110" t="s">
        <v>323</v>
      </c>
      <c r="B129" s="111">
        <v>142.86000000000001</v>
      </c>
      <c r="C129" s="111">
        <v>0</v>
      </c>
      <c r="D129" s="111">
        <v>0</v>
      </c>
      <c r="E129" s="112">
        <v>142.86000000000001</v>
      </c>
    </row>
    <row r="130" spans="1:5">
      <c r="A130" s="110" t="s">
        <v>324</v>
      </c>
      <c r="B130" s="111">
        <v>315662.24</v>
      </c>
      <c r="C130" s="111">
        <v>131.27000000000001</v>
      </c>
      <c r="D130" s="111">
        <v>130.11000000000001</v>
      </c>
      <c r="E130" s="112">
        <v>315663.40000000002</v>
      </c>
    </row>
    <row r="131" spans="1:5">
      <c r="A131" s="110" t="s">
        <v>325</v>
      </c>
      <c r="B131" s="111">
        <v>104575475.78</v>
      </c>
      <c r="C131" s="111">
        <v>0</v>
      </c>
      <c r="D131" s="111">
        <v>0</v>
      </c>
      <c r="E131" s="112">
        <v>104575475.78</v>
      </c>
    </row>
    <row r="132" spans="1:5">
      <c r="A132" s="110" t="s">
        <v>326</v>
      </c>
      <c r="B132" s="111">
        <v>26618060.41</v>
      </c>
      <c r="C132" s="111">
        <v>0</v>
      </c>
      <c r="D132" s="111">
        <v>0</v>
      </c>
      <c r="E132" s="112">
        <v>26618060.41</v>
      </c>
    </row>
    <row r="133" spans="1:5">
      <c r="A133" s="110" t="s">
        <v>327</v>
      </c>
      <c r="B133" s="111">
        <v>32523281.079999998</v>
      </c>
      <c r="C133" s="111">
        <v>0</v>
      </c>
      <c r="D133" s="111">
        <v>0</v>
      </c>
      <c r="E133" s="112">
        <v>32523281.079999998</v>
      </c>
    </row>
    <row r="134" spans="1:5">
      <c r="A134" s="110" t="s">
        <v>696</v>
      </c>
      <c r="B134" s="111">
        <v>905435.65</v>
      </c>
      <c r="C134" s="111">
        <v>0</v>
      </c>
      <c r="D134" s="111">
        <v>0</v>
      </c>
      <c r="E134" s="112">
        <v>905435.65</v>
      </c>
    </row>
    <row r="135" spans="1:5">
      <c r="A135" s="110" t="s">
        <v>329</v>
      </c>
      <c r="B135" s="111">
        <v>64516440.32</v>
      </c>
      <c r="C135" s="111">
        <v>13829955.02</v>
      </c>
      <c r="D135" s="111">
        <v>26377494.859999999</v>
      </c>
      <c r="E135" s="112">
        <v>51968900.479999997</v>
      </c>
    </row>
    <row r="136" spans="1:5">
      <c r="A136" s="110" t="s">
        <v>330</v>
      </c>
      <c r="B136" s="111">
        <v>106557793.94</v>
      </c>
      <c r="C136" s="111">
        <v>1786732</v>
      </c>
      <c r="D136" s="111">
        <v>60000000</v>
      </c>
      <c r="E136" s="112">
        <v>48344525.939999998</v>
      </c>
    </row>
    <row r="137" spans="1:5">
      <c r="A137" s="110" t="s">
        <v>331</v>
      </c>
      <c r="B137" s="111">
        <v>1259531003.8800001</v>
      </c>
      <c r="C137" s="111">
        <v>0</v>
      </c>
      <c r="D137" s="111">
        <v>0</v>
      </c>
      <c r="E137" s="112">
        <v>1259531003.8800001</v>
      </c>
    </row>
    <row r="138" spans="1:5">
      <c r="A138" s="110" t="s">
        <v>332</v>
      </c>
      <c r="B138" s="111">
        <v>242727370.12</v>
      </c>
      <c r="C138" s="111">
        <v>626186.78</v>
      </c>
      <c r="D138" s="111">
        <v>2331746.67</v>
      </c>
      <c r="E138" s="112">
        <v>241021810.22999999</v>
      </c>
    </row>
    <row r="139" spans="1:5">
      <c r="A139" s="110" t="s">
        <v>699</v>
      </c>
      <c r="B139" s="111">
        <v>33257179.920000002</v>
      </c>
      <c r="C139" s="111">
        <v>0</v>
      </c>
      <c r="D139" s="111">
        <v>0</v>
      </c>
      <c r="E139" s="112">
        <v>33257179.920000002</v>
      </c>
    </row>
    <row r="140" spans="1:5">
      <c r="A140" s="110" t="s">
        <v>700</v>
      </c>
      <c r="B140" s="111">
        <v>67400086.480000004</v>
      </c>
      <c r="C140" s="111">
        <v>0</v>
      </c>
      <c r="D140" s="111">
        <v>0</v>
      </c>
      <c r="E140" s="112">
        <v>67400086.480000004</v>
      </c>
    </row>
    <row r="141" spans="1:5">
      <c r="A141" s="110" t="s">
        <v>333</v>
      </c>
      <c r="B141" s="111">
        <v>400273174.76999998</v>
      </c>
      <c r="C141" s="111">
        <v>49114827481.07</v>
      </c>
      <c r="D141" s="111">
        <v>44124872933.68</v>
      </c>
      <c r="E141" s="112">
        <v>5390227722.1599998</v>
      </c>
    </row>
    <row r="142" spans="1:5">
      <c r="A142" s="110" t="s">
        <v>606</v>
      </c>
      <c r="B142" s="111">
        <v>0.24</v>
      </c>
      <c r="C142" s="111">
        <v>0</v>
      </c>
      <c r="D142" s="111">
        <v>0</v>
      </c>
      <c r="E142" s="112">
        <v>0.24</v>
      </c>
    </row>
    <row r="143" spans="1:5" ht="21">
      <c r="A143" s="129" t="s">
        <v>121</v>
      </c>
      <c r="B143" s="130">
        <v>46310339653.290001</v>
      </c>
      <c r="C143" s="130">
        <v>137998898366.89001</v>
      </c>
      <c r="D143" s="130">
        <v>135062244912.61</v>
      </c>
      <c r="E143" s="131">
        <v>49246993107.57</v>
      </c>
    </row>
    <row r="144" spans="1:5">
      <c r="A144" s="110" t="s">
        <v>334</v>
      </c>
      <c r="B144" s="111">
        <v>215479004.78999999</v>
      </c>
      <c r="C144" s="111">
        <v>1062941785.8</v>
      </c>
      <c r="D144" s="111">
        <v>1171000000</v>
      </c>
      <c r="E144" s="112">
        <v>107420790.59</v>
      </c>
    </row>
    <row r="145" spans="1:5">
      <c r="A145" s="110" t="s">
        <v>335</v>
      </c>
      <c r="B145" s="111">
        <v>8801376.6300000008</v>
      </c>
      <c r="C145" s="111">
        <v>4793750.5599999996</v>
      </c>
      <c r="D145" s="111">
        <v>0</v>
      </c>
      <c r="E145" s="112">
        <v>13595127.189999999</v>
      </c>
    </row>
    <row r="146" spans="1:5">
      <c r="A146" s="110" t="s">
        <v>336</v>
      </c>
      <c r="B146" s="111">
        <v>952982059.98000002</v>
      </c>
      <c r="C146" s="111">
        <v>2553596226.25</v>
      </c>
      <c r="D146" s="111">
        <v>3188000000</v>
      </c>
      <c r="E146" s="112">
        <v>318578286.23000002</v>
      </c>
    </row>
    <row r="147" spans="1:5">
      <c r="A147" s="110" t="s">
        <v>337</v>
      </c>
      <c r="B147" s="111">
        <v>928681.88</v>
      </c>
      <c r="C147" s="111">
        <v>35131898.090000004</v>
      </c>
      <c r="D147" s="111">
        <v>36060579.969999999</v>
      </c>
      <c r="E147" s="112">
        <v>0</v>
      </c>
    </row>
    <row r="148" spans="1:5">
      <c r="A148" s="110" t="s">
        <v>338</v>
      </c>
      <c r="B148" s="111">
        <v>3352198243.5100002</v>
      </c>
      <c r="C148" s="111">
        <v>101407259764.78</v>
      </c>
      <c r="D148" s="111">
        <v>95029741595</v>
      </c>
      <c r="E148" s="112">
        <v>9729716413.2900009</v>
      </c>
    </row>
    <row r="149" spans="1:5">
      <c r="A149" s="110" t="s">
        <v>339</v>
      </c>
      <c r="B149" s="111">
        <v>139496606.06</v>
      </c>
      <c r="C149" s="111">
        <v>247622759.84999999</v>
      </c>
      <c r="D149" s="111">
        <v>179000000</v>
      </c>
      <c r="E149" s="112">
        <v>208119365.91</v>
      </c>
    </row>
    <row r="150" spans="1:5">
      <c r="A150" s="110" t="s">
        <v>340</v>
      </c>
      <c r="B150" s="111">
        <v>14935385131.620001</v>
      </c>
      <c r="C150" s="111">
        <v>476181545.16000003</v>
      </c>
      <c r="D150" s="111">
        <v>4390705059.0799999</v>
      </c>
      <c r="E150" s="112">
        <v>11020861617.700001</v>
      </c>
    </row>
    <row r="151" spans="1:5">
      <c r="A151" s="110" t="s">
        <v>341</v>
      </c>
      <c r="B151" s="111">
        <v>19639395935.240002</v>
      </c>
      <c r="C151" s="111">
        <v>5021911778.2600002</v>
      </c>
      <c r="D151" s="111">
        <v>0</v>
      </c>
      <c r="E151" s="112">
        <v>24661307713.5</v>
      </c>
    </row>
    <row r="152" spans="1:5">
      <c r="A152" s="110" t="s">
        <v>342</v>
      </c>
      <c r="B152" s="111">
        <v>5153050573.75</v>
      </c>
      <c r="C152" s="111">
        <v>14080641943.77</v>
      </c>
      <c r="D152" s="111">
        <v>17136000000</v>
      </c>
      <c r="E152" s="112">
        <v>2097692517.52</v>
      </c>
    </row>
    <row r="153" spans="1:5" ht="23.5" customHeight="1">
      <c r="A153" s="110" t="s">
        <v>874</v>
      </c>
      <c r="B153" s="111">
        <v>0</v>
      </c>
      <c r="C153" s="111">
        <v>3949737678.5599999</v>
      </c>
      <c r="D153" s="111">
        <v>3949737678.5599999</v>
      </c>
      <c r="E153" s="112">
        <v>0</v>
      </c>
    </row>
    <row r="154" spans="1:5">
      <c r="A154" s="110" t="s">
        <v>343</v>
      </c>
      <c r="B154" s="111">
        <v>1492526761.6800001</v>
      </c>
      <c r="C154" s="111">
        <v>7050665234.9099998</v>
      </c>
      <c r="D154" s="111">
        <v>7780000000</v>
      </c>
      <c r="E154" s="112">
        <v>763191996.59000003</v>
      </c>
    </row>
    <row r="155" spans="1:5">
      <c r="A155" s="110" t="s">
        <v>344</v>
      </c>
      <c r="B155" s="111">
        <v>335670641.43000001</v>
      </c>
      <c r="C155" s="111">
        <v>1968791688.5</v>
      </c>
      <c r="D155" s="111">
        <v>2094000000</v>
      </c>
      <c r="E155" s="112">
        <v>210462329.93000001</v>
      </c>
    </row>
    <row r="156" spans="1:5">
      <c r="A156" s="110" t="s">
        <v>345</v>
      </c>
      <c r="B156" s="111">
        <v>49117471.380000003</v>
      </c>
      <c r="C156" s="111">
        <v>113715255.90000001</v>
      </c>
      <c r="D156" s="111">
        <v>71000000</v>
      </c>
      <c r="E156" s="112">
        <v>91832727.280000001</v>
      </c>
    </row>
    <row r="157" spans="1:5">
      <c r="A157" s="110" t="s">
        <v>346</v>
      </c>
      <c r="B157" s="111">
        <v>35307165.340000004</v>
      </c>
      <c r="C157" s="111">
        <v>25907056.5</v>
      </c>
      <c r="D157" s="111">
        <v>37000000</v>
      </c>
      <c r="E157" s="112">
        <v>24214221.84</v>
      </c>
    </row>
    <row r="158" spans="1:5">
      <c r="A158" s="129" t="s">
        <v>122</v>
      </c>
      <c r="B158" s="130">
        <v>11426227153.120001</v>
      </c>
      <c r="C158" s="130">
        <v>20066620698.57</v>
      </c>
      <c r="D158" s="130">
        <v>21041278296.84</v>
      </c>
      <c r="E158" s="131">
        <v>10451569554.85</v>
      </c>
    </row>
    <row r="159" spans="1:5">
      <c r="A159" s="110" t="s">
        <v>347</v>
      </c>
      <c r="B159" s="111">
        <v>925054899.49000001</v>
      </c>
      <c r="C159" s="111">
        <v>0</v>
      </c>
      <c r="D159" s="111">
        <v>38025539.159999996</v>
      </c>
      <c r="E159" s="112">
        <v>887029360.33000004</v>
      </c>
    </row>
    <row r="160" spans="1:5">
      <c r="A160" s="110" t="s">
        <v>348</v>
      </c>
      <c r="B160" s="111">
        <v>880830819.83000004</v>
      </c>
      <c r="C160" s="111">
        <v>919902984.27999997</v>
      </c>
      <c r="D160" s="111">
        <v>1039871372.13</v>
      </c>
      <c r="E160" s="112">
        <v>760862431.98000002</v>
      </c>
    </row>
    <row r="161" spans="1:5">
      <c r="A161" s="110" t="s">
        <v>349</v>
      </c>
      <c r="B161" s="111">
        <v>89730013.650000006</v>
      </c>
      <c r="C161" s="111">
        <v>65229936.869999997</v>
      </c>
      <c r="D161" s="111">
        <v>103592052.65000001</v>
      </c>
      <c r="E161" s="112">
        <v>51367897.869999997</v>
      </c>
    </row>
    <row r="162" spans="1:5">
      <c r="A162" s="110" t="s">
        <v>350</v>
      </c>
      <c r="B162" s="111">
        <v>48937857.700000003</v>
      </c>
      <c r="C162" s="111">
        <v>43374464.039999999</v>
      </c>
      <c r="D162" s="111">
        <v>58055029.579999998</v>
      </c>
      <c r="E162" s="112">
        <v>34257292.159999996</v>
      </c>
    </row>
    <row r="163" spans="1:5">
      <c r="A163" s="110" t="s">
        <v>351</v>
      </c>
      <c r="B163" s="111">
        <v>332543390.20999998</v>
      </c>
      <c r="C163" s="111">
        <v>313101479.55000001</v>
      </c>
      <c r="D163" s="111">
        <v>377138461.10000002</v>
      </c>
      <c r="E163" s="112">
        <v>268506408.66000003</v>
      </c>
    </row>
    <row r="164" spans="1:5">
      <c r="A164" s="110" t="s">
        <v>352</v>
      </c>
      <c r="B164" s="111">
        <v>12009472.25</v>
      </c>
      <c r="C164" s="111">
        <v>7842444</v>
      </c>
      <c r="D164" s="111">
        <v>13890250.359999999</v>
      </c>
      <c r="E164" s="112">
        <v>5961665.8899999997</v>
      </c>
    </row>
    <row r="165" spans="1:5">
      <c r="A165" s="110" t="s">
        <v>353</v>
      </c>
      <c r="B165" s="111">
        <v>195922706.50999999</v>
      </c>
      <c r="C165" s="111">
        <v>126579960.72</v>
      </c>
      <c r="D165" s="111">
        <v>222794996.72</v>
      </c>
      <c r="E165" s="112">
        <v>99707670.510000005</v>
      </c>
    </row>
    <row r="166" spans="1:5">
      <c r="A166" s="110" t="s">
        <v>354</v>
      </c>
      <c r="B166" s="111">
        <v>131198625.8</v>
      </c>
      <c r="C166" s="111">
        <v>108318687.56</v>
      </c>
      <c r="D166" s="111">
        <v>143602659.94</v>
      </c>
      <c r="E166" s="112">
        <v>95914653.420000002</v>
      </c>
    </row>
    <row r="167" spans="1:5">
      <c r="A167" s="110" t="s">
        <v>355</v>
      </c>
      <c r="B167" s="111">
        <v>57238104.520000003</v>
      </c>
      <c r="C167" s="111">
        <v>42346429.229999997</v>
      </c>
      <c r="D167" s="111">
        <v>64382240.850000001</v>
      </c>
      <c r="E167" s="112">
        <v>35202292.899999999</v>
      </c>
    </row>
    <row r="168" spans="1:5">
      <c r="A168" s="110" t="s">
        <v>356</v>
      </c>
      <c r="B168" s="111">
        <v>122118854.06999999</v>
      </c>
      <c r="C168" s="111">
        <v>113660222.75</v>
      </c>
      <c r="D168" s="111">
        <v>137045999.06999999</v>
      </c>
      <c r="E168" s="112">
        <v>98733077.75</v>
      </c>
    </row>
    <row r="169" spans="1:5">
      <c r="A169" s="110" t="s">
        <v>357</v>
      </c>
      <c r="B169" s="111">
        <v>46319586.950000003</v>
      </c>
      <c r="C169" s="111">
        <v>44630330.350000001</v>
      </c>
      <c r="D169" s="111">
        <v>56033567.020000003</v>
      </c>
      <c r="E169" s="112">
        <v>34916350.280000001</v>
      </c>
    </row>
    <row r="170" spans="1:5">
      <c r="A170" s="110" t="s">
        <v>358</v>
      </c>
      <c r="B170" s="111">
        <v>397312373.27999997</v>
      </c>
      <c r="C170" s="111">
        <v>379014838.33999997</v>
      </c>
      <c r="D170" s="111">
        <v>446441955.14999998</v>
      </c>
      <c r="E170" s="112">
        <v>329885256.47000003</v>
      </c>
    </row>
    <row r="171" spans="1:5">
      <c r="A171" s="110" t="s">
        <v>359</v>
      </c>
      <c r="B171" s="111">
        <v>287343194.89999998</v>
      </c>
      <c r="C171" s="111">
        <v>218220405.49000001</v>
      </c>
      <c r="D171" s="111">
        <v>333695171.18000001</v>
      </c>
      <c r="E171" s="112">
        <v>171868429.21000001</v>
      </c>
    </row>
    <row r="172" spans="1:5">
      <c r="A172" s="110" t="s">
        <v>360</v>
      </c>
      <c r="B172" s="111">
        <v>22261059.850000001</v>
      </c>
      <c r="C172" s="111">
        <v>25151010.41</v>
      </c>
      <c r="D172" s="111">
        <v>27579159.780000001</v>
      </c>
      <c r="E172" s="112">
        <v>19832910.48</v>
      </c>
    </row>
    <row r="173" spans="1:5">
      <c r="A173" s="110" t="s">
        <v>361</v>
      </c>
      <c r="B173" s="111">
        <v>539300826.86000001</v>
      </c>
      <c r="C173" s="111">
        <v>571924221.98000002</v>
      </c>
      <c r="D173" s="111">
        <v>616768619.88</v>
      </c>
      <c r="E173" s="112">
        <v>494456428.95999998</v>
      </c>
    </row>
    <row r="174" spans="1:5">
      <c r="A174" s="110" t="s">
        <v>362</v>
      </c>
      <c r="B174" s="111">
        <v>115838141.61</v>
      </c>
      <c r="C174" s="111">
        <v>124282379.3</v>
      </c>
      <c r="D174" s="111">
        <v>133342929.95999999</v>
      </c>
      <c r="E174" s="112">
        <v>106777590.95</v>
      </c>
    </row>
    <row r="175" spans="1:5">
      <c r="A175" s="110" t="s">
        <v>363</v>
      </c>
      <c r="B175" s="111">
        <v>36838028.350000001</v>
      </c>
      <c r="C175" s="111">
        <v>54078817.899999999</v>
      </c>
      <c r="D175" s="111">
        <v>42563836.740000002</v>
      </c>
      <c r="E175" s="112">
        <v>48353009.509999998</v>
      </c>
    </row>
    <row r="176" spans="1:5">
      <c r="A176" s="110" t="s">
        <v>364</v>
      </c>
      <c r="B176" s="111">
        <v>55626454.200000003</v>
      </c>
      <c r="C176" s="111">
        <v>68246319.090000004</v>
      </c>
      <c r="D176" s="111">
        <v>59843733.25</v>
      </c>
      <c r="E176" s="112">
        <v>64029040.039999999</v>
      </c>
    </row>
    <row r="177" spans="1:5">
      <c r="A177" s="110" t="s">
        <v>365</v>
      </c>
      <c r="B177" s="111">
        <v>541692984.02999997</v>
      </c>
      <c r="C177" s="111">
        <v>533700744.94</v>
      </c>
      <c r="D177" s="111">
        <v>599694050.46000004</v>
      </c>
      <c r="E177" s="112">
        <v>475699678.50999999</v>
      </c>
    </row>
    <row r="178" spans="1:5">
      <c r="A178" s="110" t="s">
        <v>366</v>
      </c>
      <c r="B178" s="111">
        <v>1503188588.1700001</v>
      </c>
      <c r="C178" s="111">
        <v>1734695619.76</v>
      </c>
      <c r="D178" s="111">
        <v>1724466076.9000001</v>
      </c>
      <c r="E178" s="112">
        <v>1513418131.03</v>
      </c>
    </row>
    <row r="179" spans="1:5">
      <c r="A179" s="110" t="s">
        <v>367</v>
      </c>
      <c r="B179" s="111">
        <v>8493588.7200000007</v>
      </c>
      <c r="C179" s="111">
        <v>7865670.4100000001</v>
      </c>
      <c r="D179" s="111">
        <v>9224171.6500000004</v>
      </c>
      <c r="E179" s="112">
        <v>7135087.4800000004</v>
      </c>
    </row>
    <row r="180" spans="1:5">
      <c r="A180" s="110" t="s">
        <v>368</v>
      </c>
      <c r="B180" s="111">
        <v>122667038.09</v>
      </c>
      <c r="C180" s="111">
        <v>106869064.63</v>
      </c>
      <c r="D180" s="111">
        <v>159077117.78999999</v>
      </c>
      <c r="E180" s="112">
        <v>70458984.930000007</v>
      </c>
    </row>
    <row r="181" spans="1:5">
      <c r="A181" s="110" t="s">
        <v>369</v>
      </c>
      <c r="B181" s="111">
        <v>289978569.85000002</v>
      </c>
      <c r="C181" s="111">
        <v>0</v>
      </c>
      <c r="D181" s="111">
        <v>0</v>
      </c>
      <c r="E181" s="112">
        <v>289978569.85000002</v>
      </c>
    </row>
    <row r="182" spans="1:5">
      <c r="A182" s="110" t="s">
        <v>370</v>
      </c>
      <c r="B182" s="111">
        <v>823437.59</v>
      </c>
      <c r="C182" s="111">
        <v>22063748.210000001</v>
      </c>
      <c r="D182" s="111">
        <v>22654123.890000001</v>
      </c>
      <c r="E182" s="112">
        <v>233061.91</v>
      </c>
    </row>
    <row r="183" spans="1:5">
      <c r="A183" s="110" t="s">
        <v>371</v>
      </c>
      <c r="B183" s="111">
        <v>5997454.3399999999</v>
      </c>
      <c r="C183" s="111">
        <v>24158618.399999999</v>
      </c>
      <c r="D183" s="111">
        <v>6500000</v>
      </c>
      <c r="E183" s="112">
        <v>23656072.739999998</v>
      </c>
    </row>
    <row r="184" spans="1:5">
      <c r="A184" s="110" t="s">
        <v>372</v>
      </c>
      <c r="B184" s="111">
        <v>316055373.14999998</v>
      </c>
      <c r="C184" s="111">
        <v>124888214.13</v>
      </c>
      <c r="D184" s="111">
        <v>0</v>
      </c>
      <c r="E184" s="112">
        <v>440943587.27999997</v>
      </c>
    </row>
    <row r="185" spans="1:5">
      <c r="A185" s="110" t="s">
        <v>373</v>
      </c>
      <c r="B185" s="111">
        <v>3937205.87</v>
      </c>
      <c r="C185" s="111">
        <v>181184891.46000001</v>
      </c>
      <c r="D185" s="111">
        <v>142292736.75</v>
      </c>
      <c r="E185" s="112">
        <v>42829360.579999998</v>
      </c>
    </row>
    <row r="186" spans="1:5">
      <c r="A186" s="110" t="s">
        <v>374</v>
      </c>
      <c r="B186" s="111">
        <v>1041705.28</v>
      </c>
      <c r="C186" s="111">
        <v>3384061.51</v>
      </c>
      <c r="D186" s="111">
        <v>0</v>
      </c>
      <c r="E186" s="112">
        <v>4425766.79</v>
      </c>
    </row>
    <row r="187" spans="1:5">
      <c r="A187" s="110" t="s">
        <v>375</v>
      </c>
      <c r="B187" s="111">
        <v>809430360.63</v>
      </c>
      <c r="C187" s="111">
        <v>292276085.60000002</v>
      </c>
      <c r="D187" s="111">
        <v>800000000</v>
      </c>
      <c r="E187" s="112">
        <v>301706446.23000002</v>
      </c>
    </row>
    <row r="188" spans="1:5">
      <c r="A188" s="110" t="s">
        <v>376</v>
      </c>
      <c r="B188" s="111">
        <v>228540025.00999999</v>
      </c>
      <c r="C188" s="111">
        <v>49856440.850000001</v>
      </c>
      <c r="D188" s="111">
        <v>33443869.68</v>
      </c>
      <c r="E188" s="112">
        <v>244952596.18000001</v>
      </c>
    </row>
    <row r="189" spans="1:5">
      <c r="A189" s="110" t="s">
        <v>377</v>
      </c>
      <c r="B189" s="111">
        <v>178104146.66999999</v>
      </c>
      <c r="C189" s="111">
        <v>33748646.859999999</v>
      </c>
      <c r="D189" s="111">
        <v>20000000</v>
      </c>
      <c r="E189" s="112">
        <v>191852793.53</v>
      </c>
    </row>
    <row r="190" spans="1:5">
      <c r="A190" s="110" t="s">
        <v>378</v>
      </c>
      <c r="B190" s="111">
        <v>207960884.97</v>
      </c>
      <c r="C190" s="111">
        <v>36165079.490000002</v>
      </c>
      <c r="D190" s="111">
        <v>0</v>
      </c>
      <c r="E190" s="112">
        <v>244125964.46000001</v>
      </c>
    </row>
    <row r="191" spans="1:5">
      <c r="A191" s="110" t="s">
        <v>902</v>
      </c>
      <c r="B191" s="111">
        <v>0</v>
      </c>
      <c r="C191" s="111">
        <v>33074227.190000001</v>
      </c>
      <c r="D191" s="111">
        <v>33074227.190000001</v>
      </c>
      <c r="E191" s="112">
        <v>0</v>
      </c>
    </row>
    <row r="192" spans="1:5">
      <c r="A192" s="110" t="s">
        <v>379</v>
      </c>
      <c r="B192" s="111">
        <v>0</v>
      </c>
      <c r="C192" s="111">
        <v>46485460.210000001</v>
      </c>
      <c r="D192" s="111">
        <v>17765549.870000001</v>
      </c>
      <c r="E192" s="112">
        <v>28719910.34</v>
      </c>
    </row>
    <row r="193" spans="1:5">
      <c r="A193" s="110" t="s">
        <v>380</v>
      </c>
      <c r="B193" s="111">
        <v>30317009.329999998</v>
      </c>
      <c r="C193" s="111">
        <v>384902654.66000003</v>
      </c>
      <c r="D193" s="111">
        <v>313000000</v>
      </c>
      <c r="E193" s="112">
        <v>102219663.98999999</v>
      </c>
    </row>
    <row r="194" spans="1:5">
      <c r="A194" s="110" t="s">
        <v>381</v>
      </c>
      <c r="B194" s="111">
        <v>135767226.53</v>
      </c>
      <c r="C194" s="111">
        <v>31609018.870000001</v>
      </c>
      <c r="D194" s="111">
        <v>0</v>
      </c>
      <c r="E194" s="112">
        <v>167376245.40000001</v>
      </c>
    </row>
    <row r="195" spans="1:5">
      <c r="A195" s="110" t="s">
        <v>382</v>
      </c>
      <c r="B195" s="111">
        <v>19817154.469999999</v>
      </c>
      <c r="C195" s="111">
        <v>82032191.780000001</v>
      </c>
      <c r="D195" s="111">
        <v>19500000</v>
      </c>
      <c r="E195" s="112">
        <v>82349346.25</v>
      </c>
    </row>
    <row r="196" spans="1:5">
      <c r="A196" s="110" t="s">
        <v>383</v>
      </c>
      <c r="B196" s="111">
        <v>11444502.67</v>
      </c>
      <c r="C196" s="111">
        <v>22469285.010000002</v>
      </c>
      <c r="D196" s="111">
        <v>7133173.3899999997</v>
      </c>
      <c r="E196" s="112">
        <v>26780614.289999999</v>
      </c>
    </row>
    <row r="197" spans="1:5">
      <c r="A197" s="110" t="s">
        <v>875</v>
      </c>
      <c r="B197" s="111">
        <v>0</v>
      </c>
      <c r="C197" s="111">
        <v>8224875.4800000004</v>
      </c>
      <c r="D197" s="111">
        <v>4078224.9</v>
      </c>
      <c r="E197" s="112">
        <v>4146650.58</v>
      </c>
    </row>
    <row r="198" spans="1:5">
      <c r="A198" s="110" t="s">
        <v>384</v>
      </c>
      <c r="B198" s="111">
        <v>0</v>
      </c>
      <c r="C198" s="111">
        <v>25371565.170000002</v>
      </c>
      <c r="D198" s="111">
        <v>14194400.74</v>
      </c>
      <c r="E198" s="112">
        <v>11177164.43</v>
      </c>
    </row>
    <row r="199" spans="1:5">
      <c r="A199" s="110" t="s">
        <v>385</v>
      </c>
      <c r="B199" s="111">
        <v>81016.42</v>
      </c>
      <c r="C199" s="111">
        <v>103566014.56999999</v>
      </c>
      <c r="D199" s="111">
        <v>34136401.859999999</v>
      </c>
      <c r="E199" s="112">
        <v>69510629.129999995</v>
      </c>
    </row>
    <row r="200" spans="1:5">
      <c r="A200" s="110" t="s">
        <v>386</v>
      </c>
      <c r="B200" s="111">
        <v>12558317.460000001</v>
      </c>
      <c r="C200" s="111">
        <v>39031273.289999999</v>
      </c>
      <c r="D200" s="111">
        <v>34892917.759999998</v>
      </c>
      <c r="E200" s="112">
        <v>16696672.99</v>
      </c>
    </row>
    <row r="201" spans="1:5">
      <c r="A201" s="110" t="s">
        <v>387</v>
      </c>
      <c r="B201" s="111">
        <v>2935764.26</v>
      </c>
      <c r="C201" s="111">
        <v>3779290.38</v>
      </c>
      <c r="D201" s="111">
        <v>0</v>
      </c>
      <c r="E201" s="112">
        <v>6715054.6399999997</v>
      </c>
    </row>
    <row r="202" spans="1:5">
      <c r="A202" s="110" t="s">
        <v>388</v>
      </c>
      <c r="B202" s="111">
        <v>96156594.25</v>
      </c>
      <c r="C202" s="111">
        <v>84016295.319999993</v>
      </c>
      <c r="D202" s="111">
        <v>96156594.25</v>
      </c>
      <c r="E202" s="112">
        <v>84016295.319999993</v>
      </c>
    </row>
    <row r="203" spans="1:5">
      <c r="A203" s="110" t="s">
        <v>389</v>
      </c>
      <c r="B203" s="111">
        <v>168974225.08000001</v>
      </c>
      <c r="C203" s="111">
        <v>910387016.35000002</v>
      </c>
      <c r="D203" s="111">
        <v>867291652.46000004</v>
      </c>
      <c r="E203" s="112">
        <v>212069588.97</v>
      </c>
    </row>
    <row r="204" spans="1:5">
      <c r="A204" s="110" t="s">
        <v>390</v>
      </c>
      <c r="B204" s="111">
        <v>42752141.590000004</v>
      </c>
      <c r="C204" s="111">
        <v>129923017.04000001</v>
      </c>
      <c r="D204" s="111">
        <v>147700642.47</v>
      </c>
      <c r="E204" s="112">
        <v>24974516.16</v>
      </c>
    </row>
    <row r="205" spans="1:5">
      <c r="A205" s="110" t="s">
        <v>391</v>
      </c>
      <c r="B205" s="111">
        <v>53641899.799999997</v>
      </c>
      <c r="C205" s="111">
        <v>156675176.56</v>
      </c>
      <c r="D205" s="111">
        <v>180302505.5</v>
      </c>
      <c r="E205" s="112">
        <v>30014570.859999999</v>
      </c>
    </row>
    <row r="206" spans="1:5">
      <c r="A206" s="110" t="s">
        <v>392</v>
      </c>
      <c r="B206" s="111">
        <v>61222799.630000003</v>
      </c>
      <c r="C206" s="111">
        <v>398163665.77999997</v>
      </c>
      <c r="D206" s="111">
        <v>372374816.81999999</v>
      </c>
      <c r="E206" s="112">
        <v>87011648.590000004</v>
      </c>
    </row>
    <row r="207" spans="1:5">
      <c r="A207" s="110" t="s">
        <v>393</v>
      </c>
      <c r="B207" s="111">
        <v>10995312.5</v>
      </c>
      <c r="C207" s="111">
        <v>33379088.949999999</v>
      </c>
      <c r="D207" s="111">
        <v>38044786.579999998</v>
      </c>
      <c r="E207" s="112">
        <v>6329614.8700000001</v>
      </c>
    </row>
    <row r="208" spans="1:5">
      <c r="A208" s="110" t="s">
        <v>394</v>
      </c>
      <c r="B208" s="111">
        <v>88646609.840000004</v>
      </c>
      <c r="C208" s="111">
        <v>270993575.94</v>
      </c>
      <c r="D208" s="111">
        <v>303675547.91000003</v>
      </c>
      <c r="E208" s="112">
        <v>55964637.869999997</v>
      </c>
    </row>
    <row r="209" spans="1:5">
      <c r="A209" s="110" t="s">
        <v>395</v>
      </c>
      <c r="B209" s="111">
        <v>22149594.82</v>
      </c>
      <c r="C209" s="111">
        <v>142308443.00999999</v>
      </c>
      <c r="D209" s="111">
        <v>133845134.36</v>
      </c>
      <c r="E209" s="112">
        <v>30612903.469999999</v>
      </c>
    </row>
    <row r="210" spans="1:5">
      <c r="A210" s="110" t="s">
        <v>396</v>
      </c>
      <c r="B210" s="111">
        <v>13241449.76</v>
      </c>
      <c r="C210" s="111">
        <v>83014799.030000001</v>
      </c>
      <c r="D210" s="111">
        <v>79418387.239999995</v>
      </c>
      <c r="E210" s="112">
        <v>16837861.550000001</v>
      </c>
    </row>
    <row r="211" spans="1:5">
      <c r="A211" s="110" t="s">
        <v>397</v>
      </c>
      <c r="B211" s="111">
        <v>29013884.260000002</v>
      </c>
      <c r="C211" s="111">
        <v>191413419.43000001</v>
      </c>
      <c r="D211" s="111">
        <v>175534359.28999999</v>
      </c>
      <c r="E211" s="112">
        <v>44892944.399999999</v>
      </c>
    </row>
    <row r="212" spans="1:5">
      <c r="A212" s="110" t="s">
        <v>398</v>
      </c>
      <c r="B212" s="111">
        <v>15784387.220000001</v>
      </c>
      <c r="C212" s="111">
        <v>100841898.77</v>
      </c>
      <c r="D212" s="111">
        <v>96602932.939999998</v>
      </c>
      <c r="E212" s="112">
        <v>20023353.050000001</v>
      </c>
    </row>
    <row r="213" spans="1:5">
      <c r="A213" s="110" t="s">
        <v>399</v>
      </c>
      <c r="B213" s="111">
        <v>116955876.05</v>
      </c>
      <c r="C213" s="111">
        <v>708990259.95000005</v>
      </c>
      <c r="D213" s="111">
        <v>655527761.37</v>
      </c>
      <c r="E213" s="112">
        <v>170418374.63</v>
      </c>
    </row>
    <row r="214" spans="1:5">
      <c r="A214" s="110" t="s">
        <v>400</v>
      </c>
      <c r="B214" s="111">
        <v>164975201.75</v>
      </c>
      <c r="C214" s="111">
        <v>499098867.33999997</v>
      </c>
      <c r="D214" s="111">
        <v>564546979.57000005</v>
      </c>
      <c r="E214" s="112">
        <v>99527089.519999996</v>
      </c>
    </row>
    <row r="215" spans="1:5">
      <c r="A215" s="110" t="s">
        <v>401</v>
      </c>
      <c r="B215" s="111">
        <v>11740634.609999999</v>
      </c>
      <c r="C215" s="111">
        <v>36107649.189999998</v>
      </c>
      <c r="D215" s="111">
        <v>40838730.159999996</v>
      </c>
      <c r="E215" s="112">
        <v>7009553.6399999997</v>
      </c>
    </row>
    <row r="216" spans="1:5">
      <c r="A216" s="110" t="s">
        <v>402</v>
      </c>
      <c r="B216" s="111">
        <v>93702804.239999995</v>
      </c>
      <c r="C216" s="111">
        <v>635103314.79999995</v>
      </c>
      <c r="D216" s="111">
        <v>572433047.25</v>
      </c>
      <c r="E216" s="112">
        <v>156373071.78999999</v>
      </c>
    </row>
    <row r="217" spans="1:5">
      <c r="A217" s="110" t="s">
        <v>403</v>
      </c>
      <c r="B217" s="111">
        <v>18592915.100000001</v>
      </c>
      <c r="C217" s="111">
        <v>119625264.23999999</v>
      </c>
      <c r="D217" s="111">
        <v>111517974.89</v>
      </c>
      <c r="E217" s="112">
        <v>26700204.449999999</v>
      </c>
    </row>
    <row r="218" spans="1:5">
      <c r="A218" s="110" t="s">
        <v>404</v>
      </c>
      <c r="B218" s="111">
        <v>7404624.7699999996</v>
      </c>
      <c r="C218" s="111">
        <v>51520353.859999999</v>
      </c>
      <c r="D218" s="111">
        <v>45703751.5</v>
      </c>
      <c r="E218" s="112">
        <v>13221227.130000001</v>
      </c>
    </row>
    <row r="219" spans="1:5">
      <c r="A219" s="110" t="s">
        <v>405</v>
      </c>
      <c r="B219" s="111">
        <v>1336358.1100000001</v>
      </c>
      <c r="C219" s="111">
        <v>14629849.18</v>
      </c>
      <c r="D219" s="111">
        <v>8230434.8899999997</v>
      </c>
      <c r="E219" s="112">
        <v>7735772.4000000004</v>
      </c>
    </row>
    <row r="220" spans="1:5">
      <c r="A220" s="110" t="s">
        <v>406</v>
      </c>
      <c r="B220" s="111">
        <v>71369865.599999994</v>
      </c>
      <c r="C220" s="111">
        <v>481516829.5</v>
      </c>
      <c r="D220" s="111">
        <v>441593737.52999997</v>
      </c>
      <c r="E220" s="112">
        <v>111292957.56999999</v>
      </c>
    </row>
    <row r="221" spans="1:5">
      <c r="A221" s="110" t="s">
        <v>407</v>
      </c>
      <c r="B221" s="111">
        <v>189623619.56</v>
      </c>
      <c r="C221" s="111">
        <v>1321093428.4300001</v>
      </c>
      <c r="D221" s="111">
        <v>1192658381.45</v>
      </c>
      <c r="E221" s="112">
        <v>318058666.54000002</v>
      </c>
    </row>
    <row r="222" spans="1:5">
      <c r="A222" s="110" t="s">
        <v>408</v>
      </c>
      <c r="B222" s="111">
        <v>1632260.66</v>
      </c>
      <c r="C222" s="111">
        <v>10866909.300000001</v>
      </c>
      <c r="D222" s="111">
        <v>9851512.3200000003</v>
      </c>
      <c r="E222" s="112">
        <v>2647657.64</v>
      </c>
    </row>
    <row r="223" spans="1:5">
      <c r="A223" s="110" t="s">
        <v>409</v>
      </c>
      <c r="B223" s="111">
        <v>46754854.159999996</v>
      </c>
      <c r="C223" s="111">
        <v>263393106.21000001</v>
      </c>
      <c r="D223" s="111">
        <v>252451721.58000001</v>
      </c>
      <c r="E223" s="112">
        <v>57696238.789999999</v>
      </c>
    </row>
    <row r="224" spans="1:5">
      <c r="A224" s="110" t="s">
        <v>410</v>
      </c>
      <c r="B224" s="111">
        <v>250943554.66</v>
      </c>
      <c r="C224" s="111">
        <v>921898865.26999998</v>
      </c>
      <c r="D224" s="111">
        <v>1036669239.92</v>
      </c>
      <c r="E224" s="112">
        <v>136173180.00999999</v>
      </c>
    </row>
    <row r="225" spans="1:5">
      <c r="A225" s="110" t="s">
        <v>411</v>
      </c>
      <c r="B225" s="111">
        <v>40297061.609999999</v>
      </c>
      <c r="C225" s="111">
        <v>137829869.44</v>
      </c>
      <c r="D225" s="111">
        <v>158241345.22</v>
      </c>
      <c r="E225" s="112">
        <v>19885585.829999998</v>
      </c>
    </row>
    <row r="226" spans="1:5">
      <c r="A226" s="110" t="s">
        <v>412</v>
      </c>
      <c r="B226" s="111">
        <v>32004527.440000001</v>
      </c>
      <c r="C226" s="111">
        <v>209151467.21000001</v>
      </c>
      <c r="D226" s="111">
        <v>211484406.87</v>
      </c>
      <c r="E226" s="112">
        <v>29671587.780000001</v>
      </c>
    </row>
    <row r="227" spans="1:5">
      <c r="A227" s="110" t="s">
        <v>413</v>
      </c>
      <c r="B227" s="111">
        <v>68682949.879999995</v>
      </c>
      <c r="C227" s="111">
        <v>403548554.89999998</v>
      </c>
      <c r="D227" s="111">
        <v>416599577.51999998</v>
      </c>
      <c r="E227" s="112">
        <v>55631927.259999998</v>
      </c>
    </row>
    <row r="228" spans="1:5">
      <c r="A228" s="110" t="s">
        <v>414</v>
      </c>
      <c r="B228" s="111">
        <v>5144458.54</v>
      </c>
      <c r="C228" s="111">
        <v>33299064.32</v>
      </c>
      <c r="D228" s="111">
        <v>33776381.32</v>
      </c>
      <c r="E228" s="112">
        <v>4667141.54</v>
      </c>
    </row>
    <row r="229" spans="1:5">
      <c r="A229" s="110" t="s">
        <v>415</v>
      </c>
      <c r="B229" s="111">
        <v>118580647.63</v>
      </c>
      <c r="C229" s="111">
        <v>411711839.56999999</v>
      </c>
      <c r="D229" s="111">
        <v>472100759.93000001</v>
      </c>
      <c r="E229" s="112">
        <v>58191727.270000003</v>
      </c>
    </row>
    <row r="230" spans="1:5">
      <c r="A230" s="110" t="s">
        <v>416</v>
      </c>
      <c r="B230" s="111">
        <v>42902023.43</v>
      </c>
      <c r="C230" s="111">
        <v>154979852.96000001</v>
      </c>
      <c r="D230" s="111">
        <v>176014808.38</v>
      </c>
      <c r="E230" s="112">
        <v>21867068.010000002</v>
      </c>
    </row>
    <row r="231" spans="1:5">
      <c r="A231" s="110" t="s">
        <v>417</v>
      </c>
      <c r="B231" s="111">
        <v>29007715.300000001</v>
      </c>
      <c r="C231" s="111">
        <v>92090557.640000001</v>
      </c>
      <c r="D231" s="111">
        <v>108006170.18000001</v>
      </c>
      <c r="E231" s="112">
        <v>13092102.76</v>
      </c>
    </row>
    <row r="232" spans="1:5">
      <c r="A232" s="110" t="s">
        <v>418</v>
      </c>
      <c r="B232" s="111">
        <v>47765024.710000001</v>
      </c>
      <c r="C232" s="111">
        <v>177893559.34999999</v>
      </c>
      <c r="D232" s="111">
        <v>199865879.52000001</v>
      </c>
      <c r="E232" s="112">
        <v>25792704.539999999</v>
      </c>
    </row>
    <row r="233" spans="1:5">
      <c r="A233" s="110" t="s">
        <v>419</v>
      </c>
      <c r="B233" s="111">
        <v>36248034.520000003</v>
      </c>
      <c r="C233" s="111">
        <v>206190214.22</v>
      </c>
      <c r="D233" s="111">
        <v>212082819.90000001</v>
      </c>
      <c r="E233" s="112">
        <v>30355428.84</v>
      </c>
    </row>
    <row r="234" spans="1:5">
      <c r="A234" s="110" t="s">
        <v>420</v>
      </c>
      <c r="B234" s="111">
        <v>115679747.78</v>
      </c>
      <c r="C234" s="111">
        <v>403743460.61000001</v>
      </c>
      <c r="D234" s="111">
        <v>462857244.94999999</v>
      </c>
      <c r="E234" s="112">
        <v>56565963.439999998</v>
      </c>
    </row>
    <row r="235" spans="1:5">
      <c r="A235" s="110" t="s">
        <v>421</v>
      </c>
      <c r="B235" s="111">
        <v>161619318.37</v>
      </c>
      <c r="C235" s="111">
        <v>567789667.89999998</v>
      </c>
      <c r="D235" s="111">
        <v>650160131.44000006</v>
      </c>
      <c r="E235" s="112">
        <v>79248854.829999998</v>
      </c>
    </row>
    <row r="236" spans="1:5">
      <c r="A236" s="110" t="s">
        <v>422</v>
      </c>
      <c r="B236" s="111">
        <v>10020929.43</v>
      </c>
      <c r="C236" s="111">
        <v>61557644.850000001</v>
      </c>
      <c r="D236" s="111">
        <v>63567192.469999999</v>
      </c>
      <c r="E236" s="112">
        <v>8011381.8099999996</v>
      </c>
    </row>
    <row r="237" spans="1:5">
      <c r="A237" s="110" t="s">
        <v>423</v>
      </c>
      <c r="B237" s="111">
        <v>70499980.390000001</v>
      </c>
      <c r="C237" s="111">
        <v>444484445.06999999</v>
      </c>
      <c r="D237" s="111">
        <v>452981263.79000002</v>
      </c>
      <c r="E237" s="112">
        <v>62003161.670000002</v>
      </c>
    </row>
    <row r="238" spans="1:5">
      <c r="A238" s="110" t="s">
        <v>424</v>
      </c>
      <c r="B238" s="111">
        <v>30410872.449999999</v>
      </c>
      <c r="C238" s="111">
        <v>144648615.44</v>
      </c>
      <c r="D238" s="111">
        <v>152370848.81999999</v>
      </c>
      <c r="E238" s="112">
        <v>22688639.07</v>
      </c>
    </row>
    <row r="239" spans="1:5">
      <c r="A239" s="110" t="s">
        <v>425</v>
      </c>
      <c r="B239" s="111">
        <v>6811635.4800000004</v>
      </c>
      <c r="C239" s="111">
        <v>72131102.200000003</v>
      </c>
      <c r="D239" s="111">
        <v>68847595.459999993</v>
      </c>
      <c r="E239" s="112">
        <v>10095142.220000001</v>
      </c>
    </row>
    <row r="240" spans="1:5">
      <c r="A240" s="110" t="s">
        <v>426</v>
      </c>
      <c r="B240" s="111">
        <v>13453844.34</v>
      </c>
      <c r="C240" s="111">
        <v>98560166.989999995</v>
      </c>
      <c r="D240" s="111">
        <v>98727055.25</v>
      </c>
      <c r="E240" s="112">
        <v>13286956.08</v>
      </c>
    </row>
    <row r="241" spans="1:5">
      <c r="A241" s="110" t="s">
        <v>427</v>
      </c>
      <c r="B241" s="111">
        <v>68161734.340000004</v>
      </c>
      <c r="C241" s="111">
        <v>415403356.01999998</v>
      </c>
      <c r="D241" s="111">
        <v>425329857.41000003</v>
      </c>
      <c r="E241" s="112">
        <v>58235232.950000003</v>
      </c>
    </row>
    <row r="242" spans="1:5">
      <c r="A242" s="110" t="s">
        <v>428</v>
      </c>
      <c r="B242" s="111">
        <v>124858620.12</v>
      </c>
      <c r="C242" s="111">
        <v>740225269.13999999</v>
      </c>
      <c r="D242" s="111">
        <v>761123581.67999995</v>
      </c>
      <c r="E242" s="112">
        <v>103960307.58</v>
      </c>
    </row>
    <row r="243" spans="1:5">
      <c r="A243" s="110" t="s">
        <v>429</v>
      </c>
      <c r="B243" s="111">
        <v>3195264.24</v>
      </c>
      <c r="C243" s="111">
        <v>21909028.960000001</v>
      </c>
      <c r="D243" s="111">
        <v>21614963.93</v>
      </c>
      <c r="E243" s="112">
        <v>3489329.27</v>
      </c>
    </row>
    <row r="244" spans="1:5">
      <c r="A244" s="110" t="s">
        <v>430</v>
      </c>
      <c r="B244" s="111">
        <v>91597902.799999997</v>
      </c>
      <c r="C244" s="111">
        <v>547204107.76999998</v>
      </c>
      <c r="D244" s="111">
        <v>562761163.20000005</v>
      </c>
      <c r="E244" s="112">
        <v>76040847.370000005</v>
      </c>
    </row>
    <row r="245" spans="1:5">
      <c r="A245" s="110" t="s">
        <v>431</v>
      </c>
      <c r="B245" s="111">
        <v>4361165.74</v>
      </c>
      <c r="C245" s="111">
        <v>0</v>
      </c>
      <c r="D245" s="111">
        <v>0</v>
      </c>
      <c r="E245" s="112">
        <v>4361165.74</v>
      </c>
    </row>
    <row r="246" spans="1:5">
      <c r="A246" s="110" t="s">
        <v>432</v>
      </c>
      <c r="B246" s="111">
        <v>105.45</v>
      </c>
      <c r="C246" s="111">
        <v>0</v>
      </c>
      <c r="D246" s="111">
        <v>0</v>
      </c>
      <c r="E246" s="112">
        <v>105.45</v>
      </c>
    </row>
    <row r="247" spans="1:5">
      <c r="A247" s="110" t="s">
        <v>433</v>
      </c>
      <c r="B247" s="111">
        <v>10815.8</v>
      </c>
      <c r="C247" s="111">
        <v>85.84</v>
      </c>
      <c r="D247" s="111">
        <v>0</v>
      </c>
      <c r="E247" s="112">
        <v>10901.64</v>
      </c>
    </row>
    <row r="248" spans="1:5">
      <c r="A248" s="113" t="s">
        <v>434</v>
      </c>
      <c r="B248" s="166">
        <v>44541.77</v>
      </c>
      <c r="C248" s="166">
        <v>0</v>
      </c>
      <c r="D248" s="166">
        <v>0</v>
      </c>
      <c r="E248" s="167">
        <v>44541.77</v>
      </c>
    </row>
  </sheetData>
  <pageMargins left="0.7" right="0.7"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3"/>
  <sheetViews>
    <sheetView showGridLines="0" zoomScaleNormal="100" workbookViewId="0">
      <selection activeCell="G9" sqref="G9"/>
    </sheetView>
  </sheetViews>
  <sheetFormatPr defaultRowHeight="12.5"/>
  <cols>
    <col min="1" max="1" width="30" style="80" customWidth="1"/>
    <col min="2" max="5" width="16.7265625" style="80" customWidth="1"/>
    <col min="6" max="6" width="9.1796875" style="80"/>
    <col min="7" max="8" width="9.1796875" style="80" customWidth="1"/>
    <col min="9" max="256" width="9.1796875" style="80"/>
    <col min="257" max="257" width="30" style="80" customWidth="1"/>
    <col min="258" max="261" width="16.7265625" style="80" customWidth="1"/>
    <col min="262" max="262" width="9.1796875" style="80"/>
    <col min="263" max="264" width="9.1796875" style="80" customWidth="1"/>
    <col min="265" max="512" width="9.1796875" style="80"/>
    <col min="513" max="513" width="30" style="80" customWidth="1"/>
    <col min="514" max="517" width="16.7265625" style="80" customWidth="1"/>
    <col min="518" max="518" width="9.1796875" style="80"/>
    <col min="519" max="520" width="9.1796875" style="80" customWidth="1"/>
    <col min="521" max="768" width="9.1796875" style="80"/>
    <col min="769" max="769" width="30" style="80" customWidth="1"/>
    <col min="770" max="773" width="16.7265625" style="80" customWidth="1"/>
    <col min="774" max="774" width="9.1796875" style="80"/>
    <col min="775" max="776" width="9.1796875" style="80" customWidth="1"/>
    <col min="777" max="1024" width="9.1796875" style="80"/>
    <col min="1025" max="1025" width="30" style="80" customWidth="1"/>
    <col min="1026" max="1029" width="16.7265625" style="80" customWidth="1"/>
    <col min="1030" max="1030" width="9.1796875" style="80"/>
    <col min="1031" max="1032" width="9.1796875" style="80" customWidth="1"/>
    <col min="1033" max="1280" width="9.1796875" style="80"/>
    <col min="1281" max="1281" width="30" style="80" customWidth="1"/>
    <col min="1282" max="1285" width="16.7265625" style="80" customWidth="1"/>
    <col min="1286" max="1286" width="9.1796875" style="80"/>
    <col min="1287" max="1288" width="9.1796875" style="80" customWidth="1"/>
    <col min="1289" max="1536" width="9.1796875" style="80"/>
    <col min="1537" max="1537" width="30" style="80" customWidth="1"/>
    <col min="1538" max="1541" width="16.7265625" style="80" customWidth="1"/>
    <col min="1542" max="1542" width="9.1796875" style="80"/>
    <col min="1543" max="1544" width="9.1796875" style="80" customWidth="1"/>
    <col min="1545" max="1792" width="9.1796875" style="80"/>
    <col min="1793" max="1793" width="30" style="80" customWidth="1"/>
    <col min="1794" max="1797" width="16.7265625" style="80" customWidth="1"/>
    <col min="1798" max="1798" width="9.1796875" style="80"/>
    <col min="1799" max="1800" width="9.1796875" style="80" customWidth="1"/>
    <col min="1801" max="2048" width="9.1796875" style="80"/>
    <col min="2049" max="2049" width="30" style="80" customWidth="1"/>
    <col min="2050" max="2053" width="16.7265625" style="80" customWidth="1"/>
    <col min="2054" max="2054" width="9.1796875" style="80"/>
    <col min="2055" max="2056" width="9.1796875" style="80" customWidth="1"/>
    <col min="2057" max="2304" width="9.1796875" style="80"/>
    <col min="2305" max="2305" width="30" style="80" customWidth="1"/>
    <col min="2306" max="2309" width="16.7265625" style="80" customWidth="1"/>
    <col min="2310" max="2310" width="9.1796875" style="80"/>
    <col min="2311" max="2312" width="9.1796875" style="80" customWidth="1"/>
    <col min="2313" max="2560" width="9.1796875" style="80"/>
    <col min="2561" max="2561" width="30" style="80" customWidth="1"/>
    <col min="2562" max="2565" width="16.7265625" style="80" customWidth="1"/>
    <col min="2566" max="2566" width="9.1796875" style="80"/>
    <col min="2567" max="2568" width="9.1796875" style="80" customWidth="1"/>
    <col min="2569" max="2816" width="9.1796875" style="80"/>
    <col min="2817" max="2817" width="30" style="80" customWidth="1"/>
    <col min="2818" max="2821" width="16.7265625" style="80" customWidth="1"/>
    <col min="2822" max="2822" width="9.1796875" style="80"/>
    <col min="2823" max="2824" width="9.1796875" style="80" customWidth="1"/>
    <col min="2825" max="3072" width="9.1796875" style="80"/>
    <col min="3073" max="3073" width="30" style="80" customWidth="1"/>
    <col min="3074" max="3077" width="16.7265625" style="80" customWidth="1"/>
    <col min="3078" max="3078" width="9.1796875" style="80"/>
    <col min="3079" max="3080" width="9.1796875" style="80" customWidth="1"/>
    <col min="3081" max="3328" width="9.1796875" style="80"/>
    <col min="3329" max="3329" width="30" style="80" customWidth="1"/>
    <col min="3330" max="3333" width="16.7265625" style="80" customWidth="1"/>
    <col min="3334" max="3334" width="9.1796875" style="80"/>
    <col min="3335" max="3336" width="9.1796875" style="80" customWidth="1"/>
    <col min="3337" max="3584" width="9.1796875" style="80"/>
    <col min="3585" max="3585" width="30" style="80" customWidth="1"/>
    <col min="3586" max="3589" width="16.7265625" style="80" customWidth="1"/>
    <col min="3590" max="3590" width="9.1796875" style="80"/>
    <col min="3591" max="3592" width="9.1796875" style="80" customWidth="1"/>
    <col min="3593" max="3840" width="9.1796875" style="80"/>
    <col min="3841" max="3841" width="30" style="80" customWidth="1"/>
    <col min="3842" max="3845" width="16.7265625" style="80" customWidth="1"/>
    <col min="3846" max="3846" width="9.1796875" style="80"/>
    <col min="3847" max="3848" width="9.1796875" style="80" customWidth="1"/>
    <col min="3849" max="4096" width="9.1796875" style="80"/>
    <col min="4097" max="4097" width="30" style="80" customWidth="1"/>
    <col min="4098" max="4101" width="16.7265625" style="80" customWidth="1"/>
    <col min="4102" max="4102" width="9.1796875" style="80"/>
    <col min="4103" max="4104" width="9.1796875" style="80" customWidth="1"/>
    <col min="4105" max="4352" width="9.1796875" style="80"/>
    <col min="4353" max="4353" width="30" style="80" customWidth="1"/>
    <col min="4354" max="4357" width="16.7265625" style="80" customWidth="1"/>
    <col min="4358" max="4358" width="9.1796875" style="80"/>
    <col min="4359" max="4360" width="9.1796875" style="80" customWidth="1"/>
    <col min="4361" max="4608" width="9.1796875" style="80"/>
    <col min="4609" max="4609" width="30" style="80" customWidth="1"/>
    <col min="4610" max="4613" width="16.7265625" style="80" customWidth="1"/>
    <col min="4614" max="4614" width="9.1796875" style="80"/>
    <col min="4615" max="4616" width="9.1796875" style="80" customWidth="1"/>
    <col min="4617" max="4864" width="9.1796875" style="80"/>
    <col min="4865" max="4865" width="30" style="80" customWidth="1"/>
    <col min="4866" max="4869" width="16.7265625" style="80" customWidth="1"/>
    <col min="4870" max="4870" width="9.1796875" style="80"/>
    <col min="4871" max="4872" width="9.1796875" style="80" customWidth="1"/>
    <col min="4873" max="5120" width="9.1796875" style="80"/>
    <col min="5121" max="5121" width="30" style="80" customWidth="1"/>
    <col min="5122" max="5125" width="16.7265625" style="80" customWidth="1"/>
    <col min="5126" max="5126" width="9.1796875" style="80"/>
    <col min="5127" max="5128" width="9.1796875" style="80" customWidth="1"/>
    <col min="5129" max="5376" width="9.1796875" style="80"/>
    <col min="5377" max="5377" width="30" style="80" customWidth="1"/>
    <col min="5378" max="5381" width="16.7265625" style="80" customWidth="1"/>
    <col min="5382" max="5382" width="9.1796875" style="80"/>
    <col min="5383" max="5384" width="9.1796875" style="80" customWidth="1"/>
    <col min="5385" max="5632" width="9.1796875" style="80"/>
    <col min="5633" max="5633" width="30" style="80" customWidth="1"/>
    <col min="5634" max="5637" width="16.7265625" style="80" customWidth="1"/>
    <col min="5638" max="5638" width="9.1796875" style="80"/>
    <col min="5639" max="5640" width="9.1796875" style="80" customWidth="1"/>
    <col min="5641" max="5888" width="9.1796875" style="80"/>
    <col min="5889" max="5889" width="30" style="80" customWidth="1"/>
    <col min="5890" max="5893" width="16.7265625" style="80" customWidth="1"/>
    <col min="5894" max="5894" width="9.1796875" style="80"/>
    <col min="5895" max="5896" width="9.1796875" style="80" customWidth="1"/>
    <col min="5897" max="6144" width="9.1796875" style="80"/>
    <col min="6145" max="6145" width="30" style="80" customWidth="1"/>
    <col min="6146" max="6149" width="16.7265625" style="80" customWidth="1"/>
    <col min="6150" max="6150" width="9.1796875" style="80"/>
    <col min="6151" max="6152" width="9.1796875" style="80" customWidth="1"/>
    <col min="6153" max="6400" width="9.1796875" style="80"/>
    <col min="6401" max="6401" width="30" style="80" customWidth="1"/>
    <col min="6402" max="6405" width="16.7265625" style="80" customWidth="1"/>
    <col min="6406" max="6406" width="9.1796875" style="80"/>
    <col min="6407" max="6408" width="9.1796875" style="80" customWidth="1"/>
    <col min="6409" max="6656" width="9.1796875" style="80"/>
    <col min="6657" max="6657" width="30" style="80" customWidth="1"/>
    <col min="6658" max="6661" width="16.7265625" style="80" customWidth="1"/>
    <col min="6662" max="6662" width="9.1796875" style="80"/>
    <col min="6663" max="6664" width="9.1796875" style="80" customWidth="1"/>
    <col min="6665" max="6912" width="9.1796875" style="80"/>
    <col min="6913" max="6913" width="30" style="80" customWidth="1"/>
    <col min="6914" max="6917" width="16.7265625" style="80" customWidth="1"/>
    <col min="6918" max="6918" width="9.1796875" style="80"/>
    <col min="6919" max="6920" width="9.1796875" style="80" customWidth="1"/>
    <col min="6921" max="7168" width="9.1796875" style="80"/>
    <col min="7169" max="7169" width="30" style="80" customWidth="1"/>
    <col min="7170" max="7173" width="16.7265625" style="80" customWidth="1"/>
    <col min="7174" max="7174" width="9.1796875" style="80"/>
    <col min="7175" max="7176" width="9.1796875" style="80" customWidth="1"/>
    <col min="7177" max="7424" width="9.1796875" style="80"/>
    <col min="7425" max="7425" width="30" style="80" customWidth="1"/>
    <col min="7426" max="7429" width="16.7265625" style="80" customWidth="1"/>
    <col min="7430" max="7430" width="9.1796875" style="80"/>
    <col min="7431" max="7432" width="9.1796875" style="80" customWidth="1"/>
    <col min="7433" max="7680" width="9.1796875" style="80"/>
    <col min="7681" max="7681" width="30" style="80" customWidth="1"/>
    <col min="7682" max="7685" width="16.7265625" style="80" customWidth="1"/>
    <col min="7686" max="7686" width="9.1796875" style="80"/>
    <col min="7687" max="7688" width="9.1796875" style="80" customWidth="1"/>
    <col min="7689" max="7936" width="9.1796875" style="80"/>
    <col min="7937" max="7937" width="30" style="80" customWidth="1"/>
    <col min="7938" max="7941" width="16.7265625" style="80" customWidth="1"/>
    <col min="7942" max="7942" width="9.1796875" style="80"/>
    <col min="7943" max="7944" width="9.1796875" style="80" customWidth="1"/>
    <col min="7945" max="8192" width="9.1796875" style="80"/>
    <col min="8193" max="8193" width="30" style="80" customWidth="1"/>
    <col min="8194" max="8197" width="16.7265625" style="80" customWidth="1"/>
    <col min="8198" max="8198" width="9.1796875" style="80"/>
    <col min="8199" max="8200" width="9.1796875" style="80" customWidth="1"/>
    <col min="8201" max="8448" width="9.1796875" style="80"/>
    <col min="8449" max="8449" width="30" style="80" customWidth="1"/>
    <col min="8450" max="8453" width="16.7265625" style="80" customWidth="1"/>
    <col min="8454" max="8454" width="9.1796875" style="80"/>
    <col min="8455" max="8456" width="9.1796875" style="80" customWidth="1"/>
    <col min="8457" max="8704" width="9.1796875" style="80"/>
    <col min="8705" max="8705" width="30" style="80" customWidth="1"/>
    <col min="8706" max="8709" width="16.7265625" style="80" customWidth="1"/>
    <col min="8710" max="8710" width="9.1796875" style="80"/>
    <col min="8711" max="8712" width="9.1796875" style="80" customWidth="1"/>
    <col min="8713" max="8960" width="9.1796875" style="80"/>
    <col min="8961" max="8961" width="30" style="80" customWidth="1"/>
    <col min="8962" max="8965" width="16.7265625" style="80" customWidth="1"/>
    <col min="8966" max="8966" width="9.1796875" style="80"/>
    <col min="8967" max="8968" width="9.1796875" style="80" customWidth="1"/>
    <col min="8969" max="9216" width="9.1796875" style="80"/>
    <col min="9217" max="9217" width="30" style="80" customWidth="1"/>
    <col min="9218" max="9221" width="16.7265625" style="80" customWidth="1"/>
    <col min="9222" max="9222" width="9.1796875" style="80"/>
    <col min="9223" max="9224" width="9.1796875" style="80" customWidth="1"/>
    <col min="9225" max="9472" width="9.1796875" style="80"/>
    <col min="9473" max="9473" width="30" style="80" customWidth="1"/>
    <col min="9474" max="9477" width="16.7265625" style="80" customWidth="1"/>
    <col min="9478" max="9478" width="9.1796875" style="80"/>
    <col min="9479" max="9480" width="9.1796875" style="80" customWidth="1"/>
    <col min="9481" max="9728" width="9.1796875" style="80"/>
    <col min="9729" max="9729" width="30" style="80" customWidth="1"/>
    <col min="9730" max="9733" width="16.7265625" style="80" customWidth="1"/>
    <col min="9734" max="9734" width="9.1796875" style="80"/>
    <col min="9735" max="9736" width="9.1796875" style="80" customWidth="1"/>
    <col min="9737" max="9984" width="9.1796875" style="80"/>
    <col min="9985" max="9985" width="30" style="80" customWidth="1"/>
    <col min="9986" max="9989" width="16.7265625" style="80" customWidth="1"/>
    <col min="9990" max="9990" width="9.1796875" style="80"/>
    <col min="9991" max="9992" width="9.1796875" style="80" customWidth="1"/>
    <col min="9993" max="10240" width="9.1796875" style="80"/>
    <col min="10241" max="10241" width="30" style="80" customWidth="1"/>
    <col min="10242" max="10245" width="16.7265625" style="80" customWidth="1"/>
    <col min="10246" max="10246" width="9.1796875" style="80"/>
    <col min="10247" max="10248" width="9.1796875" style="80" customWidth="1"/>
    <col min="10249" max="10496" width="9.1796875" style="80"/>
    <col min="10497" max="10497" width="30" style="80" customWidth="1"/>
    <col min="10498" max="10501" width="16.7265625" style="80" customWidth="1"/>
    <col min="10502" max="10502" width="9.1796875" style="80"/>
    <col min="10503" max="10504" width="9.1796875" style="80" customWidth="1"/>
    <col min="10505" max="10752" width="9.1796875" style="80"/>
    <col min="10753" max="10753" width="30" style="80" customWidth="1"/>
    <col min="10754" max="10757" width="16.7265625" style="80" customWidth="1"/>
    <col min="10758" max="10758" width="9.1796875" style="80"/>
    <col min="10759" max="10760" width="9.1796875" style="80" customWidth="1"/>
    <col min="10761" max="11008" width="9.1796875" style="80"/>
    <col min="11009" max="11009" width="30" style="80" customWidth="1"/>
    <col min="11010" max="11013" width="16.7265625" style="80" customWidth="1"/>
    <col min="11014" max="11014" width="9.1796875" style="80"/>
    <col min="11015" max="11016" width="9.1796875" style="80" customWidth="1"/>
    <col min="11017" max="11264" width="9.1796875" style="80"/>
    <col min="11265" max="11265" width="30" style="80" customWidth="1"/>
    <col min="11266" max="11269" width="16.7265625" style="80" customWidth="1"/>
    <col min="11270" max="11270" width="9.1796875" style="80"/>
    <col min="11271" max="11272" width="9.1796875" style="80" customWidth="1"/>
    <col min="11273" max="11520" width="9.1796875" style="80"/>
    <col min="11521" max="11521" width="30" style="80" customWidth="1"/>
    <col min="11522" max="11525" width="16.7265625" style="80" customWidth="1"/>
    <col min="11526" max="11526" width="9.1796875" style="80"/>
    <col min="11527" max="11528" width="9.1796875" style="80" customWidth="1"/>
    <col min="11529" max="11776" width="9.1796875" style="80"/>
    <col min="11777" max="11777" width="30" style="80" customWidth="1"/>
    <col min="11778" max="11781" width="16.7265625" style="80" customWidth="1"/>
    <col min="11782" max="11782" width="9.1796875" style="80"/>
    <col min="11783" max="11784" width="9.1796875" style="80" customWidth="1"/>
    <col min="11785" max="12032" width="9.1796875" style="80"/>
    <col min="12033" max="12033" width="30" style="80" customWidth="1"/>
    <col min="12034" max="12037" width="16.7265625" style="80" customWidth="1"/>
    <col min="12038" max="12038" width="9.1796875" style="80"/>
    <col min="12039" max="12040" width="9.1796875" style="80" customWidth="1"/>
    <col min="12041" max="12288" width="9.1796875" style="80"/>
    <col min="12289" max="12289" width="30" style="80" customWidth="1"/>
    <col min="12290" max="12293" width="16.7265625" style="80" customWidth="1"/>
    <col min="12294" max="12294" width="9.1796875" style="80"/>
    <col min="12295" max="12296" width="9.1796875" style="80" customWidth="1"/>
    <col min="12297" max="12544" width="9.1796875" style="80"/>
    <col min="12545" max="12545" width="30" style="80" customWidth="1"/>
    <col min="12546" max="12549" width="16.7265625" style="80" customWidth="1"/>
    <col min="12550" max="12550" width="9.1796875" style="80"/>
    <col min="12551" max="12552" width="9.1796875" style="80" customWidth="1"/>
    <col min="12553" max="12800" width="9.1796875" style="80"/>
    <col min="12801" max="12801" width="30" style="80" customWidth="1"/>
    <col min="12802" max="12805" width="16.7265625" style="80" customWidth="1"/>
    <col min="12806" max="12806" width="9.1796875" style="80"/>
    <col min="12807" max="12808" width="9.1796875" style="80" customWidth="1"/>
    <col min="12809" max="13056" width="9.1796875" style="80"/>
    <col min="13057" max="13057" width="30" style="80" customWidth="1"/>
    <col min="13058" max="13061" width="16.7265625" style="80" customWidth="1"/>
    <col min="13062" max="13062" width="9.1796875" style="80"/>
    <col min="13063" max="13064" width="9.1796875" style="80" customWidth="1"/>
    <col min="13065" max="13312" width="9.1796875" style="80"/>
    <col min="13313" max="13313" width="30" style="80" customWidth="1"/>
    <col min="13314" max="13317" width="16.7265625" style="80" customWidth="1"/>
    <col min="13318" max="13318" width="9.1796875" style="80"/>
    <col min="13319" max="13320" width="9.1796875" style="80" customWidth="1"/>
    <col min="13321" max="13568" width="9.1796875" style="80"/>
    <col min="13569" max="13569" width="30" style="80" customWidth="1"/>
    <col min="13570" max="13573" width="16.7265625" style="80" customWidth="1"/>
    <col min="13574" max="13574" width="9.1796875" style="80"/>
    <col min="13575" max="13576" width="9.1796875" style="80" customWidth="1"/>
    <col min="13577" max="13824" width="9.1796875" style="80"/>
    <col min="13825" max="13825" width="30" style="80" customWidth="1"/>
    <col min="13826" max="13829" width="16.7265625" style="80" customWidth="1"/>
    <col min="13830" max="13830" width="9.1796875" style="80"/>
    <col min="13831" max="13832" width="9.1796875" style="80" customWidth="1"/>
    <col min="13833" max="14080" width="9.1796875" style="80"/>
    <col min="14081" max="14081" width="30" style="80" customWidth="1"/>
    <col min="14082" max="14085" width="16.7265625" style="80" customWidth="1"/>
    <col min="14086" max="14086" width="9.1796875" style="80"/>
    <col min="14087" max="14088" width="9.1796875" style="80" customWidth="1"/>
    <col min="14089" max="14336" width="9.1796875" style="80"/>
    <col min="14337" max="14337" width="30" style="80" customWidth="1"/>
    <col min="14338" max="14341" width="16.7265625" style="80" customWidth="1"/>
    <col min="14342" max="14342" width="9.1796875" style="80"/>
    <col min="14343" max="14344" width="9.1796875" style="80" customWidth="1"/>
    <col min="14345" max="14592" width="9.1796875" style="80"/>
    <col min="14593" max="14593" width="30" style="80" customWidth="1"/>
    <col min="14594" max="14597" width="16.7265625" style="80" customWidth="1"/>
    <col min="14598" max="14598" width="9.1796875" style="80"/>
    <col min="14599" max="14600" width="9.1796875" style="80" customWidth="1"/>
    <col min="14601" max="14848" width="9.1796875" style="80"/>
    <col min="14849" max="14849" width="30" style="80" customWidth="1"/>
    <col min="14850" max="14853" width="16.7265625" style="80" customWidth="1"/>
    <col min="14854" max="14854" width="9.1796875" style="80"/>
    <col min="14855" max="14856" width="9.1796875" style="80" customWidth="1"/>
    <col min="14857" max="15104" width="9.1796875" style="80"/>
    <col min="15105" max="15105" width="30" style="80" customWidth="1"/>
    <col min="15106" max="15109" width="16.7265625" style="80" customWidth="1"/>
    <col min="15110" max="15110" width="9.1796875" style="80"/>
    <col min="15111" max="15112" width="9.1796875" style="80" customWidth="1"/>
    <col min="15113" max="15360" width="9.1796875" style="80"/>
    <col min="15361" max="15361" width="30" style="80" customWidth="1"/>
    <col min="15362" max="15365" width="16.7265625" style="80" customWidth="1"/>
    <col min="15366" max="15366" width="9.1796875" style="80"/>
    <col min="15367" max="15368" width="9.1796875" style="80" customWidth="1"/>
    <col min="15369" max="15616" width="9.1796875" style="80"/>
    <col min="15617" max="15617" width="30" style="80" customWidth="1"/>
    <col min="15618" max="15621" width="16.7265625" style="80" customWidth="1"/>
    <col min="15622" max="15622" width="9.1796875" style="80"/>
    <col min="15623" max="15624" width="9.1796875" style="80" customWidth="1"/>
    <col min="15625" max="15872" width="9.1796875" style="80"/>
    <col min="15873" max="15873" width="30" style="80" customWidth="1"/>
    <col min="15874" max="15877" width="16.7265625" style="80" customWidth="1"/>
    <col min="15878" max="15878" width="9.1796875" style="80"/>
    <col min="15879" max="15880" width="9.1796875" style="80" customWidth="1"/>
    <col min="15881" max="16128" width="9.1796875" style="80"/>
    <col min="16129" max="16129" width="30" style="80" customWidth="1"/>
    <col min="16130" max="16133" width="16.7265625" style="80" customWidth="1"/>
    <col min="16134" max="16134" width="9.1796875" style="80"/>
    <col min="16135" max="16136" width="9.1796875" style="80" customWidth="1"/>
    <col min="16137" max="16384" width="9.1796875" style="80"/>
  </cols>
  <sheetData>
    <row r="1" spans="1:5" s="90" customFormat="1">
      <c r="A1" s="91" t="s">
        <v>224</v>
      </c>
      <c r="B1"/>
      <c r="C1"/>
      <c r="D1" s="78"/>
      <c r="E1" s="78"/>
    </row>
    <row r="2" spans="1:5" s="90" customFormat="1" ht="16" customHeight="1">
      <c r="A2" s="101"/>
      <c r="B2"/>
      <c r="C2"/>
      <c r="D2" s="99"/>
      <c r="E2" s="99"/>
    </row>
    <row r="3" spans="1:5" s="90" customFormat="1" ht="16" customHeight="1">
      <c r="A3" s="101"/>
      <c r="B3" s="149" t="s">
        <v>936</v>
      </c>
      <c r="C3" s="95"/>
      <c r="D3" s="102"/>
      <c r="E3" s="99"/>
    </row>
    <row r="4" spans="1:5" s="90" customFormat="1" ht="12.75" customHeight="1">
      <c r="A4" s="99"/>
      <c r="B4" s="123"/>
      <c r="C4" s="123"/>
      <c r="D4" s="99"/>
      <c r="E4" s="99"/>
    </row>
    <row r="5" spans="1:5" ht="24.5" customHeight="1">
      <c r="A5" s="172"/>
      <c r="B5" s="173" t="s">
        <v>746</v>
      </c>
      <c r="C5" s="173" t="s">
        <v>99</v>
      </c>
      <c r="D5" s="173" t="s">
        <v>100</v>
      </c>
      <c r="E5" s="174" t="s">
        <v>101</v>
      </c>
    </row>
    <row r="6" spans="1:5" ht="25" customHeight="1">
      <c r="A6" s="205" t="s">
        <v>60</v>
      </c>
      <c r="B6" s="107">
        <v>90794320280.210007</v>
      </c>
      <c r="C6" s="107">
        <v>588622197548.07996</v>
      </c>
      <c r="D6" s="107">
        <v>589248022132.90002</v>
      </c>
      <c r="E6" s="144">
        <v>90168495695.389999</v>
      </c>
    </row>
    <row r="7" spans="1:5" ht="21">
      <c r="A7" s="114" t="s">
        <v>113</v>
      </c>
      <c r="B7" s="108">
        <v>2447200.75</v>
      </c>
      <c r="C7" s="108">
        <v>1457609.05</v>
      </c>
      <c r="D7" s="108">
        <v>2704466.62</v>
      </c>
      <c r="E7" s="115">
        <v>1200343.18</v>
      </c>
    </row>
    <row r="8" spans="1:5">
      <c r="A8" s="116" t="s">
        <v>123</v>
      </c>
      <c r="B8" s="117">
        <v>2447200.75</v>
      </c>
      <c r="C8" s="117">
        <v>1457609.05</v>
      </c>
      <c r="D8" s="117">
        <v>2704466.62</v>
      </c>
      <c r="E8" s="118">
        <v>1200343.18</v>
      </c>
    </row>
    <row r="9" spans="1:5" ht="20" customHeight="1">
      <c r="A9" s="114" t="s">
        <v>114</v>
      </c>
      <c r="B9" s="108">
        <v>30580593152.720001</v>
      </c>
      <c r="C9" s="108">
        <v>24034949516.200001</v>
      </c>
      <c r="D9" s="108">
        <v>24889542970.240002</v>
      </c>
      <c r="E9" s="115">
        <v>29725999698.68</v>
      </c>
    </row>
    <row r="10" spans="1:5">
      <c r="A10" s="116" t="s">
        <v>124</v>
      </c>
      <c r="B10" s="117">
        <v>99313.44</v>
      </c>
      <c r="C10" s="117">
        <v>0</v>
      </c>
      <c r="D10" s="117">
        <v>0</v>
      </c>
      <c r="E10" s="118">
        <v>99313.44</v>
      </c>
    </row>
    <row r="11" spans="1:5" ht="20">
      <c r="A11" s="116" t="s">
        <v>125</v>
      </c>
      <c r="B11" s="117">
        <v>1924424.54</v>
      </c>
      <c r="C11" s="117">
        <v>22742510.940000001</v>
      </c>
      <c r="D11" s="117">
        <v>24660137.32</v>
      </c>
      <c r="E11" s="118">
        <v>6798.16</v>
      </c>
    </row>
    <row r="12" spans="1:5" ht="20">
      <c r="A12" s="116" t="s">
        <v>126</v>
      </c>
      <c r="B12" s="117">
        <v>602367358.42999995</v>
      </c>
      <c r="C12" s="117">
        <v>264465557.61000001</v>
      </c>
      <c r="D12" s="117">
        <v>260956772.69999999</v>
      </c>
      <c r="E12" s="118">
        <v>605876143.34000003</v>
      </c>
    </row>
    <row r="13" spans="1:5" ht="20">
      <c r="A13" s="116" t="s">
        <v>127</v>
      </c>
      <c r="B13" s="117">
        <v>1039378923.49</v>
      </c>
      <c r="C13" s="117">
        <v>13666442909.290001</v>
      </c>
      <c r="D13" s="117">
        <v>14381390745.76</v>
      </c>
      <c r="E13" s="118">
        <v>324431087.01999998</v>
      </c>
    </row>
    <row r="14" spans="1:5">
      <c r="A14" s="116" t="s">
        <v>128</v>
      </c>
      <c r="B14" s="117">
        <v>745978.99</v>
      </c>
      <c r="C14" s="117">
        <v>344117.03</v>
      </c>
      <c r="D14" s="117">
        <v>542515.31999999995</v>
      </c>
      <c r="E14" s="118">
        <v>547580.69999999995</v>
      </c>
    </row>
    <row r="15" spans="1:5">
      <c r="A15" s="116" t="s">
        <v>129</v>
      </c>
      <c r="B15" s="117">
        <v>6400026060</v>
      </c>
      <c r="C15" s="117">
        <v>7963963106.2600002</v>
      </c>
      <c r="D15" s="117">
        <v>4112845509</v>
      </c>
      <c r="E15" s="118">
        <v>10251143657.26</v>
      </c>
    </row>
    <row r="16" spans="1:5" ht="20">
      <c r="A16" s="116" t="s">
        <v>610</v>
      </c>
      <c r="B16" s="117">
        <v>2500000000</v>
      </c>
      <c r="C16" s="117">
        <v>0</v>
      </c>
      <c r="D16" s="117">
        <v>0</v>
      </c>
      <c r="E16" s="118">
        <v>2500000000</v>
      </c>
    </row>
    <row r="17" spans="1:5">
      <c r="A17" s="116" t="s">
        <v>130</v>
      </c>
      <c r="B17" s="117">
        <v>8314249.96</v>
      </c>
      <c r="C17" s="117">
        <v>0</v>
      </c>
      <c r="D17" s="117">
        <v>0</v>
      </c>
      <c r="E17" s="118">
        <v>8314249.96</v>
      </c>
    </row>
    <row r="18" spans="1:5">
      <c r="A18" s="116" t="s">
        <v>131</v>
      </c>
      <c r="B18" s="117">
        <v>36871069.520000003</v>
      </c>
      <c r="C18" s="117">
        <v>420</v>
      </c>
      <c r="D18" s="117">
        <v>0</v>
      </c>
      <c r="E18" s="118">
        <v>36871489.520000003</v>
      </c>
    </row>
    <row r="19" spans="1:5" ht="20">
      <c r="A19" s="116" t="s">
        <v>132</v>
      </c>
      <c r="B19" s="117">
        <v>0.27</v>
      </c>
      <c r="C19" s="117">
        <v>0</v>
      </c>
      <c r="D19" s="117">
        <v>0</v>
      </c>
      <c r="E19" s="118">
        <v>0.27</v>
      </c>
    </row>
    <row r="20" spans="1:5">
      <c r="A20" s="116" t="s">
        <v>133</v>
      </c>
      <c r="B20" s="117">
        <v>118172616.59999999</v>
      </c>
      <c r="C20" s="117">
        <v>52039.42</v>
      </c>
      <c r="D20" s="117">
        <v>7242200.1200000001</v>
      </c>
      <c r="E20" s="118">
        <v>110982455.90000001</v>
      </c>
    </row>
    <row r="21" spans="1:5" ht="20">
      <c r="A21" s="116" t="s">
        <v>134</v>
      </c>
      <c r="B21" s="117">
        <v>454153693.64999998</v>
      </c>
      <c r="C21" s="117">
        <v>25076238.73</v>
      </c>
      <c r="D21" s="117">
        <v>134874060.66</v>
      </c>
      <c r="E21" s="118">
        <v>344355871.72000003</v>
      </c>
    </row>
    <row r="22" spans="1:5" ht="20">
      <c r="A22" s="116" t="s">
        <v>705</v>
      </c>
      <c r="B22" s="117">
        <v>149672023.72</v>
      </c>
      <c r="C22" s="117">
        <v>27682.47</v>
      </c>
      <c r="D22" s="117">
        <v>34504.06</v>
      </c>
      <c r="E22" s="118">
        <v>149665202.13</v>
      </c>
    </row>
    <row r="23" spans="1:5">
      <c r="A23" s="116" t="s">
        <v>135</v>
      </c>
      <c r="B23" s="117">
        <v>151882.47</v>
      </c>
      <c r="C23" s="117">
        <v>0</v>
      </c>
      <c r="D23" s="117">
        <v>0</v>
      </c>
      <c r="E23" s="118">
        <v>151882.47</v>
      </c>
    </row>
    <row r="24" spans="1:5">
      <c r="A24" s="116" t="s">
        <v>136</v>
      </c>
      <c r="B24" s="117">
        <v>536530.66</v>
      </c>
      <c r="C24" s="117">
        <v>171387.86</v>
      </c>
      <c r="D24" s="117">
        <v>266308.57</v>
      </c>
      <c r="E24" s="118">
        <v>441609.95</v>
      </c>
    </row>
    <row r="25" spans="1:5">
      <c r="A25" s="116" t="s">
        <v>137</v>
      </c>
      <c r="B25" s="117">
        <v>6136609.5599999996</v>
      </c>
      <c r="C25" s="117">
        <v>619.05999999999995</v>
      </c>
      <c r="D25" s="117">
        <v>4226.28</v>
      </c>
      <c r="E25" s="118">
        <v>6133002.3399999999</v>
      </c>
    </row>
    <row r="26" spans="1:5">
      <c r="A26" s="116" t="s">
        <v>138</v>
      </c>
      <c r="B26" s="117">
        <v>940151.33</v>
      </c>
      <c r="C26" s="117">
        <v>0</v>
      </c>
      <c r="D26" s="117">
        <v>0</v>
      </c>
      <c r="E26" s="118">
        <v>940151.33</v>
      </c>
    </row>
    <row r="27" spans="1:5">
      <c r="A27" s="116" t="s">
        <v>882</v>
      </c>
      <c r="B27" s="117">
        <v>0.35</v>
      </c>
      <c r="C27" s="117">
        <v>0</v>
      </c>
      <c r="D27" s="117">
        <v>0</v>
      </c>
      <c r="E27" s="118">
        <v>0.35</v>
      </c>
    </row>
    <row r="28" spans="1:5">
      <c r="A28" s="116" t="s">
        <v>139</v>
      </c>
      <c r="B28" s="117">
        <v>58695700.119999997</v>
      </c>
      <c r="C28" s="117">
        <v>57.69</v>
      </c>
      <c r="D28" s="117">
        <v>1494684.66</v>
      </c>
      <c r="E28" s="118">
        <v>57201073.149999999</v>
      </c>
    </row>
    <row r="29" spans="1:5">
      <c r="A29" s="116" t="s">
        <v>140</v>
      </c>
      <c r="B29" s="117">
        <v>8486520.1300000008</v>
      </c>
      <c r="C29" s="117">
        <v>21869.03</v>
      </c>
      <c r="D29" s="117">
        <v>520101.42</v>
      </c>
      <c r="E29" s="118">
        <v>7988287.7400000002</v>
      </c>
    </row>
    <row r="30" spans="1:5" ht="20">
      <c r="A30" s="116" t="s">
        <v>141</v>
      </c>
      <c r="B30" s="117">
        <v>1756834398.01</v>
      </c>
      <c r="C30" s="117">
        <v>600261321.35000002</v>
      </c>
      <c r="D30" s="117">
        <v>745733400.53999996</v>
      </c>
      <c r="E30" s="118">
        <v>1611362318.8199999</v>
      </c>
    </row>
    <row r="31" spans="1:5">
      <c r="A31" s="116" t="s">
        <v>142</v>
      </c>
      <c r="B31" s="117">
        <v>1100000000</v>
      </c>
      <c r="C31" s="117">
        <v>0</v>
      </c>
      <c r="D31" s="117">
        <v>0</v>
      </c>
      <c r="E31" s="118">
        <v>1100000000</v>
      </c>
    </row>
    <row r="32" spans="1:5">
      <c r="A32" s="116" t="s">
        <v>143</v>
      </c>
      <c r="B32" s="117">
        <v>599172598.10000002</v>
      </c>
      <c r="C32" s="117">
        <v>34122158.890000001</v>
      </c>
      <c r="D32" s="117">
        <v>13994739.810000001</v>
      </c>
      <c r="E32" s="118">
        <v>619300017.17999995</v>
      </c>
    </row>
    <row r="33" spans="1:5" ht="20">
      <c r="A33" s="116" t="s">
        <v>144</v>
      </c>
      <c r="B33" s="117">
        <v>12127483.91</v>
      </c>
      <c r="C33" s="117">
        <v>6030873.2999999998</v>
      </c>
      <c r="D33" s="117">
        <v>8718813.1500000004</v>
      </c>
      <c r="E33" s="118">
        <v>9439544.0600000005</v>
      </c>
    </row>
    <row r="34" spans="1:5" ht="20">
      <c r="A34" s="116" t="s">
        <v>146</v>
      </c>
      <c r="B34" s="117">
        <v>713888194.52999997</v>
      </c>
      <c r="C34" s="117">
        <v>156418426.5</v>
      </c>
      <c r="D34" s="117">
        <v>29256270</v>
      </c>
      <c r="E34" s="118">
        <v>841050351.02999997</v>
      </c>
    </row>
    <row r="35" spans="1:5">
      <c r="A35" s="116" t="s">
        <v>730</v>
      </c>
      <c r="B35" s="117">
        <v>26593013.609999999</v>
      </c>
      <c r="C35" s="117">
        <v>0</v>
      </c>
      <c r="D35" s="117">
        <v>3966718.47</v>
      </c>
      <c r="E35" s="118">
        <v>22626295.140000001</v>
      </c>
    </row>
    <row r="36" spans="1:5">
      <c r="A36" s="116" t="s">
        <v>741</v>
      </c>
      <c r="B36" s="117">
        <v>75100000</v>
      </c>
      <c r="C36" s="117">
        <v>20694213</v>
      </c>
      <c r="D36" s="117">
        <v>5786098.8899999997</v>
      </c>
      <c r="E36" s="118">
        <v>90008114.109999999</v>
      </c>
    </row>
    <row r="37" spans="1:5">
      <c r="A37" s="116" t="s">
        <v>688</v>
      </c>
      <c r="B37" s="117">
        <v>115303143.45999999</v>
      </c>
      <c r="C37" s="117">
        <v>5329745.43</v>
      </c>
      <c r="D37" s="117">
        <v>14341358.970000001</v>
      </c>
      <c r="E37" s="118">
        <v>106291529.92</v>
      </c>
    </row>
    <row r="38" spans="1:5" ht="20">
      <c r="A38" s="116" t="s">
        <v>149</v>
      </c>
      <c r="B38" s="117">
        <v>764663.74</v>
      </c>
      <c r="C38" s="117">
        <v>0</v>
      </c>
      <c r="D38" s="117">
        <v>0</v>
      </c>
      <c r="E38" s="118">
        <v>764663.74</v>
      </c>
    </row>
    <row r="39" spans="1:5">
      <c r="A39" s="116" t="s">
        <v>150</v>
      </c>
      <c r="B39" s="117">
        <v>61372638.490000002</v>
      </c>
      <c r="C39" s="117">
        <v>83178468.150000006</v>
      </c>
      <c r="D39" s="117">
        <v>72750527.109999999</v>
      </c>
      <c r="E39" s="118">
        <v>71800579.530000001</v>
      </c>
    </row>
    <row r="40" spans="1:5">
      <c r="A40" s="116" t="s">
        <v>151</v>
      </c>
      <c r="B40" s="117">
        <v>14571636.390000001</v>
      </c>
      <c r="C40" s="117">
        <v>0</v>
      </c>
      <c r="D40" s="117">
        <v>1025222.76</v>
      </c>
      <c r="E40" s="118">
        <v>13546413.630000001</v>
      </c>
    </row>
    <row r="41" spans="1:5">
      <c r="A41" s="116" t="s">
        <v>152</v>
      </c>
      <c r="B41" s="117">
        <v>1026958.91</v>
      </c>
      <c r="C41" s="117">
        <v>1238590.0900000001</v>
      </c>
      <c r="D41" s="117">
        <v>1135115.96</v>
      </c>
      <c r="E41" s="118">
        <v>1130433.04</v>
      </c>
    </row>
    <row r="42" spans="1:5">
      <c r="A42" s="116" t="s">
        <v>153</v>
      </c>
      <c r="B42" s="117">
        <v>35338565.479999997</v>
      </c>
      <c r="C42" s="117">
        <v>48530.67</v>
      </c>
      <c r="D42" s="117">
        <v>1860740.14</v>
      </c>
      <c r="E42" s="118">
        <v>33526356.010000002</v>
      </c>
    </row>
    <row r="43" spans="1:5">
      <c r="A43" s="116" t="s">
        <v>154</v>
      </c>
      <c r="B43" s="117">
        <v>10035842842.040001</v>
      </c>
      <c r="C43" s="117">
        <v>686202934.21000004</v>
      </c>
      <c r="D43" s="117">
        <v>4502540886.46</v>
      </c>
      <c r="E43" s="118">
        <v>6219504889.79</v>
      </c>
    </row>
    <row r="44" spans="1:5" ht="20">
      <c r="A44" s="116" t="s">
        <v>155</v>
      </c>
      <c r="B44" s="117">
        <v>1654447347.4000001</v>
      </c>
      <c r="C44" s="117">
        <v>85966271.659999996</v>
      </c>
      <c r="D44" s="117">
        <v>222708563.11000001</v>
      </c>
      <c r="E44" s="118">
        <v>1517705055.95</v>
      </c>
    </row>
    <row r="45" spans="1:5">
      <c r="A45" s="116" t="s">
        <v>156</v>
      </c>
      <c r="B45" s="117">
        <v>12648941.91</v>
      </c>
      <c r="C45" s="117">
        <v>0</v>
      </c>
      <c r="D45" s="117">
        <v>0</v>
      </c>
      <c r="E45" s="118">
        <v>12648941.91</v>
      </c>
    </row>
    <row r="46" spans="1:5">
      <c r="A46" s="116" t="s">
        <v>927</v>
      </c>
      <c r="B46" s="117">
        <v>0</v>
      </c>
      <c r="C46" s="117">
        <v>10000000</v>
      </c>
      <c r="D46" s="117">
        <v>0</v>
      </c>
      <c r="E46" s="118">
        <v>10000000</v>
      </c>
    </row>
    <row r="47" spans="1:5">
      <c r="A47" s="116" t="s">
        <v>157</v>
      </c>
      <c r="B47" s="117">
        <v>1179671.01</v>
      </c>
      <c r="C47" s="117">
        <v>110000</v>
      </c>
      <c r="D47" s="117">
        <v>0</v>
      </c>
      <c r="E47" s="118">
        <v>1289671.01</v>
      </c>
    </row>
    <row r="48" spans="1:5">
      <c r="A48" s="116" t="s">
        <v>158</v>
      </c>
      <c r="B48" s="117">
        <v>496621.05</v>
      </c>
      <c r="C48" s="117">
        <v>0</v>
      </c>
      <c r="D48" s="117">
        <v>11619.38</v>
      </c>
      <c r="E48" s="118">
        <v>485001.67</v>
      </c>
    </row>
    <row r="49" spans="1:5" ht="20">
      <c r="A49" s="116" t="s">
        <v>160</v>
      </c>
      <c r="B49" s="117">
        <v>1709787749.46</v>
      </c>
      <c r="C49" s="117">
        <v>123151.67</v>
      </c>
      <c r="D49" s="117">
        <v>13029353.380000001</v>
      </c>
      <c r="E49" s="118">
        <v>1696881547.75</v>
      </c>
    </row>
    <row r="50" spans="1:5" ht="20">
      <c r="A50" s="116" t="s">
        <v>161</v>
      </c>
      <c r="B50" s="117">
        <v>1229301348.1700001</v>
      </c>
      <c r="C50" s="117">
        <v>0</v>
      </c>
      <c r="D50" s="117">
        <v>0</v>
      </c>
      <c r="E50" s="118">
        <v>1229301348.1700001</v>
      </c>
    </row>
    <row r="51" spans="1:5" ht="20">
      <c r="A51" s="116" t="s">
        <v>162</v>
      </c>
      <c r="B51" s="117">
        <v>38122229.82</v>
      </c>
      <c r="C51" s="117">
        <v>401916315.88999999</v>
      </c>
      <c r="D51" s="117">
        <v>327851776.24000001</v>
      </c>
      <c r="E51" s="118">
        <v>112186769.47</v>
      </c>
    </row>
    <row r="52" spans="1:5" ht="20" customHeight="1">
      <c r="A52" s="114" t="s">
        <v>118</v>
      </c>
      <c r="B52" s="108">
        <v>9765619441.6900005</v>
      </c>
      <c r="C52" s="108">
        <v>4710138490.6199999</v>
      </c>
      <c r="D52" s="108">
        <v>3015440960.73</v>
      </c>
      <c r="E52" s="115">
        <v>11460316971.58</v>
      </c>
    </row>
    <row r="53" spans="1:5">
      <c r="A53" s="116" t="s">
        <v>129</v>
      </c>
      <c r="B53" s="117">
        <v>411537.55</v>
      </c>
      <c r="C53" s="117">
        <v>0</v>
      </c>
      <c r="D53" s="117">
        <v>0</v>
      </c>
      <c r="E53" s="118">
        <v>411537.55</v>
      </c>
    </row>
    <row r="54" spans="1:5" ht="20">
      <c r="A54" s="116" t="s">
        <v>745</v>
      </c>
      <c r="B54" s="117">
        <v>604980.34</v>
      </c>
      <c r="C54" s="117">
        <v>1271927606.5699999</v>
      </c>
      <c r="D54" s="117">
        <v>958103892.25999999</v>
      </c>
      <c r="E54" s="118">
        <v>314428694.64999998</v>
      </c>
    </row>
    <row r="55" spans="1:5">
      <c r="A55" s="116" t="s">
        <v>689</v>
      </c>
      <c r="B55" s="117">
        <v>175319.66</v>
      </c>
      <c r="C55" s="117">
        <v>86308.24</v>
      </c>
      <c r="D55" s="117">
        <v>86308.24</v>
      </c>
      <c r="E55" s="118">
        <v>175319.66</v>
      </c>
    </row>
    <row r="56" spans="1:5" ht="20">
      <c r="A56" s="116" t="s">
        <v>163</v>
      </c>
      <c r="B56" s="117">
        <v>802.01</v>
      </c>
      <c r="C56" s="117">
        <v>3142.9</v>
      </c>
      <c r="D56" s="117">
        <v>2305.41</v>
      </c>
      <c r="E56" s="118">
        <v>1639.5</v>
      </c>
    </row>
    <row r="57" spans="1:5" ht="20">
      <c r="A57" s="116" t="s">
        <v>164</v>
      </c>
      <c r="B57" s="117">
        <v>2820842533.04</v>
      </c>
      <c r="C57" s="117">
        <v>1960450145.98</v>
      </c>
      <c r="D57" s="117">
        <v>1498493831.55</v>
      </c>
      <c r="E57" s="118">
        <v>3282798847.4699998</v>
      </c>
    </row>
    <row r="58" spans="1:5" ht="20">
      <c r="A58" s="116" t="s">
        <v>697</v>
      </c>
      <c r="B58" s="117">
        <v>1787711.11</v>
      </c>
      <c r="C58" s="117">
        <v>4713331.1399999997</v>
      </c>
      <c r="D58" s="117">
        <v>2770027.28</v>
      </c>
      <c r="E58" s="118">
        <v>3731014.97</v>
      </c>
    </row>
    <row r="59" spans="1:5">
      <c r="A59" s="116" t="s">
        <v>701</v>
      </c>
      <c r="B59" s="117">
        <v>2384902.85</v>
      </c>
      <c r="C59" s="117">
        <v>4938445.82</v>
      </c>
      <c r="D59" s="117">
        <v>4006685.55</v>
      </c>
      <c r="E59" s="118">
        <v>3316663.12</v>
      </c>
    </row>
    <row r="60" spans="1:5">
      <c r="A60" s="116" t="s">
        <v>903</v>
      </c>
      <c r="B60" s="117">
        <v>0</v>
      </c>
      <c r="C60" s="117">
        <v>2289084.13</v>
      </c>
      <c r="D60" s="117">
        <v>48254.27</v>
      </c>
      <c r="E60" s="118">
        <v>2240829.86</v>
      </c>
    </row>
    <row r="61" spans="1:5" ht="27" customHeight="1">
      <c r="A61" s="116" t="s">
        <v>147</v>
      </c>
      <c r="B61" s="117">
        <v>2675958248.3699999</v>
      </c>
      <c r="C61" s="117">
        <v>8101143.9199999999</v>
      </c>
      <c r="D61" s="117">
        <v>79067302.219999999</v>
      </c>
      <c r="E61" s="118">
        <v>2604992090.0700002</v>
      </c>
    </row>
    <row r="62" spans="1:5">
      <c r="A62" s="116" t="s">
        <v>148</v>
      </c>
      <c r="B62" s="117">
        <v>4263453406.7600002</v>
      </c>
      <c r="C62" s="117">
        <v>1457629281.9200001</v>
      </c>
      <c r="D62" s="117">
        <v>472862353.94999999</v>
      </c>
      <c r="E62" s="118">
        <v>5248220334.7299995</v>
      </c>
    </row>
    <row r="63" spans="1:5">
      <c r="A63" s="114" t="s">
        <v>165</v>
      </c>
      <c r="B63" s="108">
        <v>27365919192.540001</v>
      </c>
      <c r="C63" s="108">
        <v>416507744954.77002</v>
      </c>
      <c r="D63" s="108">
        <v>421842147041.66998</v>
      </c>
      <c r="E63" s="115">
        <v>22031517105.639999</v>
      </c>
    </row>
    <row r="64" spans="1:5">
      <c r="A64" s="116" t="s">
        <v>166</v>
      </c>
      <c r="B64" s="117">
        <v>27272165562.779999</v>
      </c>
      <c r="C64" s="117">
        <v>416061935118.90997</v>
      </c>
      <c r="D64" s="117">
        <v>421492654946.95001</v>
      </c>
      <c r="E64" s="118">
        <v>21841445734.740002</v>
      </c>
    </row>
    <row r="65" spans="1:5" ht="24" customHeight="1">
      <c r="A65" s="116" t="s">
        <v>167</v>
      </c>
      <c r="B65" s="117">
        <v>92355908.719999999</v>
      </c>
      <c r="C65" s="117">
        <v>245603777.56999999</v>
      </c>
      <c r="D65" s="117">
        <v>174227179.66</v>
      </c>
      <c r="E65" s="118">
        <v>163732506.63</v>
      </c>
    </row>
    <row r="66" spans="1:5" ht="20">
      <c r="A66" s="116" t="s">
        <v>168</v>
      </c>
      <c r="B66" s="117">
        <v>1397721.04</v>
      </c>
      <c r="C66" s="117">
        <v>200206058.28999999</v>
      </c>
      <c r="D66" s="117">
        <v>175264915.06</v>
      </c>
      <c r="E66" s="118">
        <v>26338864.27</v>
      </c>
    </row>
    <row r="67" spans="1:5">
      <c r="A67" s="114" t="s">
        <v>98</v>
      </c>
      <c r="B67" s="108">
        <v>812971487.24000001</v>
      </c>
      <c r="C67" s="108">
        <v>85405756.819999993</v>
      </c>
      <c r="D67" s="108">
        <v>206176662.09999999</v>
      </c>
      <c r="E67" s="115">
        <v>692200581.96000004</v>
      </c>
    </row>
    <row r="68" spans="1:5">
      <c r="A68" s="116" t="s">
        <v>129</v>
      </c>
      <c r="B68" s="117">
        <v>37750000</v>
      </c>
      <c r="C68" s="117">
        <v>0</v>
      </c>
      <c r="D68" s="117">
        <v>5000000</v>
      </c>
      <c r="E68" s="118">
        <v>32750000</v>
      </c>
    </row>
    <row r="69" spans="1:5">
      <c r="A69" s="116" t="s">
        <v>169</v>
      </c>
      <c r="B69" s="117">
        <v>4953684.96</v>
      </c>
      <c r="C69" s="117">
        <v>3035024.27</v>
      </c>
      <c r="D69" s="117">
        <v>2783926.95</v>
      </c>
      <c r="E69" s="118">
        <v>5204782.28</v>
      </c>
    </row>
    <row r="70" spans="1:5">
      <c r="A70" s="116" t="s">
        <v>170</v>
      </c>
      <c r="B70" s="117">
        <v>2525112.69</v>
      </c>
      <c r="C70" s="117">
        <v>12566.14</v>
      </c>
      <c r="D70" s="117">
        <v>0</v>
      </c>
      <c r="E70" s="118">
        <v>2537678.83</v>
      </c>
    </row>
    <row r="71" spans="1:5">
      <c r="A71" s="116" t="s">
        <v>171</v>
      </c>
      <c r="B71" s="117">
        <v>233814517.66999999</v>
      </c>
      <c r="C71" s="117">
        <v>48493303.380000003</v>
      </c>
      <c r="D71" s="117">
        <v>46028512.329999998</v>
      </c>
      <c r="E71" s="118">
        <v>236279308.72</v>
      </c>
    </row>
    <row r="72" spans="1:5">
      <c r="A72" s="116" t="s">
        <v>172</v>
      </c>
      <c r="B72" s="117">
        <v>318335861.41000003</v>
      </c>
      <c r="C72" s="117">
        <v>20047202.629999999</v>
      </c>
      <c r="D72" s="117">
        <v>17213786.539999999</v>
      </c>
      <c r="E72" s="118">
        <v>321169277.5</v>
      </c>
    </row>
    <row r="73" spans="1:5">
      <c r="A73" s="116" t="s">
        <v>173</v>
      </c>
      <c r="B73" s="117">
        <v>87641651.379999995</v>
      </c>
      <c r="C73" s="117">
        <v>0</v>
      </c>
      <c r="D73" s="117">
        <v>87641651.379999995</v>
      </c>
      <c r="E73" s="118">
        <v>0</v>
      </c>
    </row>
    <row r="74" spans="1:5">
      <c r="A74" s="116" t="s">
        <v>174</v>
      </c>
      <c r="B74" s="117">
        <v>2073728.24</v>
      </c>
      <c r="C74" s="117">
        <v>0</v>
      </c>
      <c r="D74" s="117">
        <v>29675.75</v>
      </c>
      <c r="E74" s="118">
        <v>2044052.49</v>
      </c>
    </row>
    <row r="75" spans="1:5">
      <c r="A75" s="116" t="s">
        <v>148</v>
      </c>
      <c r="B75" s="117">
        <v>1626518.47</v>
      </c>
      <c r="C75" s="117">
        <v>0</v>
      </c>
      <c r="D75" s="117">
        <v>0</v>
      </c>
      <c r="E75" s="118">
        <v>1626518.47</v>
      </c>
    </row>
    <row r="76" spans="1:5">
      <c r="A76" s="116" t="s">
        <v>175</v>
      </c>
      <c r="B76" s="117">
        <v>41029562.829999998</v>
      </c>
      <c r="C76" s="117">
        <v>0</v>
      </c>
      <c r="D76" s="117">
        <v>0</v>
      </c>
      <c r="E76" s="118">
        <v>41029562.829999998</v>
      </c>
    </row>
    <row r="77" spans="1:5">
      <c r="A77" s="116" t="s">
        <v>176</v>
      </c>
      <c r="B77" s="117">
        <v>44395488.340000004</v>
      </c>
      <c r="C77" s="117">
        <v>20.32</v>
      </c>
      <c r="D77" s="117">
        <v>44395508.659999996</v>
      </c>
      <c r="E77" s="118">
        <v>0</v>
      </c>
    </row>
    <row r="78" spans="1:5">
      <c r="A78" s="116" t="s">
        <v>157</v>
      </c>
      <c r="B78" s="117">
        <v>38825361.25</v>
      </c>
      <c r="C78" s="117">
        <v>13817640.08</v>
      </c>
      <c r="D78" s="117">
        <v>3083600.49</v>
      </c>
      <c r="E78" s="118">
        <v>49559400.840000004</v>
      </c>
    </row>
    <row r="79" spans="1:5" ht="29" customHeight="1">
      <c r="A79" s="114" t="s">
        <v>121</v>
      </c>
      <c r="B79" s="108">
        <v>19081579581.830002</v>
      </c>
      <c r="C79" s="108">
        <v>142520718932.29001</v>
      </c>
      <c r="D79" s="108">
        <v>138791408057.38</v>
      </c>
      <c r="E79" s="115">
        <v>22810890456.740002</v>
      </c>
    </row>
    <row r="80" spans="1:5">
      <c r="A80" s="116" t="s">
        <v>177</v>
      </c>
      <c r="B80" s="117">
        <v>2824041.43</v>
      </c>
      <c r="C80" s="117">
        <v>276060.84000000003</v>
      </c>
      <c r="D80" s="117">
        <v>0</v>
      </c>
      <c r="E80" s="118">
        <v>3100102.27</v>
      </c>
    </row>
    <row r="81" spans="1:5">
      <c r="A81" s="116" t="s">
        <v>178</v>
      </c>
      <c r="B81" s="117">
        <v>844576050.20000005</v>
      </c>
      <c r="C81" s="117">
        <v>2801816483.9499998</v>
      </c>
      <c r="D81" s="117">
        <v>2709461945.6700001</v>
      </c>
      <c r="E81" s="118">
        <v>936930588.48000002</v>
      </c>
    </row>
    <row r="82" spans="1:5">
      <c r="A82" s="116" t="s">
        <v>179</v>
      </c>
      <c r="B82" s="117">
        <v>18048362394.32</v>
      </c>
      <c r="C82" s="117">
        <v>138717737666.75</v>
      </c>
      <c r="D82" s="117">
        <v>134918946111.71001</v>
      </c>
      <c r="E82" s="118">
        <v>21847153949.360001</v>
      </c>
    </row>
    <row r="83" spans="1:5">
      <c r="A83" s="116" t="s">
        <v>180</v>
      </c>
      <c r="B83" s="117">
        <v>185817095.88</v>
      </c>
      <c r="C83" s="117">
        <v>1000888720.75</v>
      </c>
      <c r="D83" s="117">
        <v>1163000000</v>
      </c>
      <c r="E83" s="118">
        <v>23705816.629999999</v>
      </c>
    </row>
    <row r="84" spans="1:5" ht="20.5" customHeight="1">
      <c r="A84" s="114" t="s">
        <v>181</v>
      </c>
      <c r="B84" s="108">
        <v>2624742818.5500002</v>
      </c>
      <c r="C84" s="108">
        <v>597943874.16999996</v>
      </c>
      <c r="D84" s="108">
        <v>350124061.75999999</v>
      </c>
      <c r="E84" s="115">
        <v>2872562630.96</v>
      </c>
    </row>
    <row r="85" spans="1:5">
      <c r="A85" s="116" t="s">
        <v>182</v>
      </c>
      <c r="B85" s="117">
        <v>4167777.07</v>
      </c>
      <c r="C85" s="117">
        <v>3594838.89</v>
      </c>
      <c r="D85" s="117">
        <v>2558139.58</v>
      </c>
      <c r="E85" s="118">
        <v>5204476.38</v>
      </c>
    </row>
    <row r="86" spans="1:5">
      <c r="A86" s="116" t="s">
        <v>183</v>
      </c>
      <c r="B86" s="117">
        <v>1134572.32</v>
      </c>
      <c r="C86" s="117">
        <v>0</v>
      </c>
      <c r="D86" s="117">
        <v>0</v>
      </c>
      <c r="E86" s="118">
        <v>1134572.32</v>
      </c>
    </row>
    <row r="87" spans="1:5">
      <c r="A87" s="116" t="s">
        <v>228</v>
      </c>
      <c r="B87" s="117">
        <v>15390439.59</v>
      </c>
      <c r="C87" s="117">
        <v>6880000</v>
      </c>
      <c r="D87" s="117">
        <v>10703099.02</v>
      </c>
      <c r="E87" s="118">
        <v>11567340.57</v>
      </c>
    </row>
    <row r="88" spans="1:5">
      <c r="A88" s="116" t="s">
        <v>184</v>
      </c>
      <c r="B88" s="117">
        <v>40416524.82</v>
      </c>
      <c r="C88" s="117">
        <v>288264.87</v>
      </c>
      <c r="D88" s="117">
        <v>2674986.86</v>
      </c>
      <c r="E88" s="118">
        <v>38029802.829999998</v>
      </c>
    </row>
    <row r="89" spans="1:5">
      <c r="A89" s="116" t="s">
        <v>185</v>
      </c>
      <c r="B89" s="117">
        <v>587080.06999999995</v>
      </c>
      <c r="C89" s="117">
        <v>0</v>
      </c>
      <c r="D89" s="117">
        <v>0</v>
      </c>
      <c r="E89" s="118">
        <v>587080.06999999995</v>
      </c>
    </row>
    <row r="90" spans="1:5" ht="20">
      <c r="A90" s="116" t="s">
        <v>234</v>
      </c>
      <c r="B90" s="117">
        <v>8622914.9499999993</v>
      </c>
      <c r="C90" s="117">
        <v>2300000</v>
      </c>
      <c r="D90" s="117">
        <v>1689458.99</v>
      </c>
      <c r="E90" s="118">
        <v>9233455.9600000009</v>
      </c>
    </row>
    <row r="91" spans="1:5">
      <c r="A91" s="116" t="s">
        <v>186</v>
      </c>
      <c r="B91" s="117">
        <v>118.95</v>
      </c>
      <c r="C91" s="117">
        <v>0</v>
      </c>
      <c r="D91" s="117">
        <v>0</v>
      </c>
      <c r="E91" s="118">
        <v>118.95</v>
      </c>
    </row>
    <row r="92" spans="1:5">
      <c r="A92" s="116" t="s">
        <v>187</v>
      </c>
      <c r="B92" s="117">
        <v>51179.28</v>
      </c>
      <c r="C92" s="117">
        <v>0</v>
      </c>
      <c r="D92" s="117">
        <v>0</v>
      </c>
      <c r="E92" s="118">
        <v>51179.28</v>
      </c>
    </row>
    <row r="93" spans="1:5">
      <c r="A93" s="116" t="s">
        <v>188</v>
      </c>
      <c r="B93" s="117">
        <v>1335917.69</v>
      </c>
      <c r="C93" s="117">
        <v>1740230.76</v>
      </c>
      <c r="D93" s="117">
        <v>2155426.6</v>
      </c>
      <c r="E93" s="118">
        <v>920721.85</v>
      </c>
    </row>
    <row r="94" spans="1:5">
      <c r="A94" s="116" t="s">
        <v>189</v>
      </c>
      <c r="B94" s="117">
        <v>5648545.9800000004</v>
      </c>
      <c r="C94" s="117">
        <v>3073142.47</v>
      </c>
      <c r="D94" s="117">
        <v>4611188.8499999996</v>
      </c>
      <c r="E94" s="118">
        <v>4110499.6</v>
      </c>
    </row>
    <row r="95" spans="1:5">
      <c r="A95" s="116" t="s">
        <v>190</v>
      </c>
      <c r="B95" s="117">
        <v>2755778.89</v>
      </c>
      <c r="C95" s="117">
        <v>180730.23999999999</v>
      </c>
      <c r="D95" s="117">
        <v>209030.48</v>
      </c>
      <c r="E95" s="118">
        <v>2727478.65</v>
      </c>
    </row>
    <row r="96" spans="1:5">
      <c r="A96" s="116" t="s">
        <v>191</v>
      </c>
      <c r="B96" s="117">
        <v>14312473.109999999</v>
      </c>
      <c r="C96" s="117">
        <v>39117.11</v>
      </c>
      <c r="D96" s="117">
        <v>89330.15</v>
      </c>
      <c r="E96" s="118">
        <v>14262260.07</v>
      </c>
    </row>
    <row r="97" spans="1:5">
      <c r="A97" s="116" t="s">
        <v>192</v>
      </c>
      <c r="B97" s="117">
        <v>394373.58</v>
      </c>
      <c r="C97" s="117">
        <v>0</v>
      </c>
      <c r="D97" s="117">
        <v>0</v>
      </c>
      <c r="E97" s="118">
        <v>394373.58</v>
      </c>
    </row>
    <row r="98" spans="1:5">
      <c r="A98" s="116" t="s">
        <v>193</v>
      </c>
      <c r="B98" s="117">
        <v>127803.68</v>
      </c>
      <c r="C98" s="117">
        <v>0</v>
      </c>
      <c r="D98" s="117">
        <v>107375.72</v>
      </c>
      <c r="E98" s="118">
        <v>20427.96</v>
      </c>
    </row>
    <row r="99" spans="1:5">
      <c r="A99" s="116" t="s">
        <v>194</v>
      </c>
      <c r="B99" s="117">
        <v>774.77</v>
      </c>
      <c r="C99" s="117">
        <v>0</v>
      </c>
      <c r="D99" s="117">
        <v>0</v>
      </c>
      <c r="E99" s="118">
        <v>774.77</v>
      </c>
    </row>
    <row r="100" spans="1:5">
      <c r="A100" s="116" t="s">
        <v>195</v>
      </c>
      <c r="B100" s="117">
        <v>13350.18</v>
      </c>
      <c r="C100" s="117">
        <v>0</v>
      </c>
      <c r="D100" s="117">
        <v>0</v>
      </c>
      <c r="E100" s="118">
        <v>13350.18</v>
      </c>
    </row>
    <row r="101" spans="1:5">
      <c r="A101" s="116" t="s">
        <v>196</v>
      </c>
      <c r="B101" s="117">
        <v>529727.71</v>
      </c>
      <c r="C101" s="117">
        <v>0</v>
      </c>
      <c r="D101" s="117">
        <v>35274.410000000003</v>
      </c>
      <c r="E101" s="118">
        <v>494453.3</v>
      </c>
    </row>
    <row r="102" spans="1:5">
      <c r="A102" s="116" t="s">
        <v>197</v>
      </c>
      <c r="B102" s="117">
        <v>1892866.21</v>
      </c>
      <c r="C102" s="117">
        <v>0</v>
      </c>
      <c r="D102" s="117">
        <v>0</v>
      </c>
      <c r="E102" s="118">
        <v>1892866.21</v>
      </c>
    </row>
    <row r="103" spans="1:5" ht="20">
      <c r="A103" s="116" t="s">
        <v>235</v>
      </c>
      <c r="B103" s="117">
        <v>438368818.55000001</v>
      </c>
      <c r="C103" s="117">
        <v>203473581.96000001</v>
      </c>
      <c r="D103" s="117">
        <v>116721771.64</v>
      </c>
      <c r="E103" s="118">
        <v>525120628.87</v>
      </c>
    </row>
    <row r="104" spans="1:5">
      <c r="A104" s="116" t="s">
        <v>198</v>
      </c>
      <c r="B104" s="117">
        <v>1079074.81</v>
      </c>
      <c r="C104" s="117">
        <v>0</v>
      </c>
      <c r="D104" s="117">
        <v>328846.13</v>
      </c>
      <c r="E104" s="118">
        <v>750228.68</v>
      </c>
    </row>
    <row r="105" spans="1:5">
      <c r="A105" s="116" t="s">
        <v>199</v>
      </c>
      <c r="B105" s="117">
        <v>11801098.09</v>
      </c>
      <c r="C105" s="117">
        <v>204059300.09999999</v>
      </c>
      <c r="D105" s="117">
        <v>4457617.0599999996</v>
      </c>
      <c r="E105" s="118">
        <v>211402781.13</v>
      </c>
    </row>
    <row r="106" spans="1:5">
      <c r="A106" s="116" t="s">
        <v>145</v>
      </c>
      <c r="B106" s="117">
        <v>47111017.789999999</v>
      </c>
      <c r="C106" s="117">
        <v>341925.8</v>
      </c>
      <c r="D106" s="117">
        <v>499232.46</v>
      </c>
      <c r="E106" s="118">
        <v>46953711.130000003</v>
      </c>
    </row>
    <row r="107" spans="1:5">
      <c r="A107" s="116" t="s">
        <v>200</v>
      </c>
      <c r="B107" s="117">
        <v>950.42</v>
      </c>
      <c r="C107" s="117">
        <v>0</v>
      </c>
      <c r="D107" s="117">
        <v>0</v>
      </c>
      <c r="E107" s="118">
        <v>950.42</v>
      </c>
    </row>
    <row r="108" spans="1:5">
      <c r="A108" s="116" t="s">
        <v>201</v>
      </c>
      <c r="B108" s="117">
        <v>90128.89</v>
      </c>
      <c r="C108" s="117">
        <v>0</v>
      </c>
      <c r="D108" s="117">
        <v>0</v>
      </c>
      <c r="E108" s="118">
        <v>90128.89</v>
      </c>
    </row>
    <row r="109" spans="1:5" ht="20">
      <c r="A109" s="116" t="s">
        <v>202</v>
      </c>
      <c r="B109" s="117">
        <v>3307117.37</v>
      </c>
      <c r="C109" s="117">
        <v>0</v>
      </c>
      <c r="D109" s="117">
        <v>835463.88</v>
      </c>
      <c r="E109" s="118">
        <v>2471653.4900000002</v>
      </c>
    </row>
    <row r="110" spans="1:5">
      <c r="A110" s="116" t="s">
        <v>148</v>
      </c>
      <c r="B110" s="117">
        <v>327139.81</v>
      </c>
      <c r="C110" s="117">
        <v>0</v>
      </c>
      <c r="D110" s="117">
        <v>0</v>
      </c>
      <c r="E110" s="118">
        <v>327139.81</v>
      </c>
    </row>
    <row r="111" spans="1:5">
      <c r="A111" s="116" t="s">
        <v>203</v>
      </c>
      <c r="B111" s="117">
        <v>34292804.840000004</v>
      </c>
      <c r="C111" s="117">
        <v>0</v>
      </c>
      <c r="D111" s="117">
        <v>33776718.630000003</v>
      </c>
      <c r="E111" s="118">
        <v>516086.21</v>
      </c>
    </row>
    <row r="112" spans="1:5">
      <c r="A112" s="116" t="s">
        <v>204</v>
      </c>
      <c r="B112" s="117">
        <v>1314.01</v>
      </c>
      <c r="C112" s="117">
        <v>0</v>
      </c>
      <c r="D112" s="117">
        <v>0</v>
      </c>
      <c r="E112" s="118">
        <v>1314.01</v>
      </c>
    </row>
    <row r="113" spans="1:5">
      <c r="A113" s="116" t="s">
        <v>157</v>
      </c>
      <c r="B113" s="117">
        <v>16240345</v>
      </c>
      <c r="C113" s="117">
        <v>7736.07</v>
      </c>
      <c r="D113" s="117">
        <v>1915279.25</v>
      </c>
      <c r="E113" s="118">
        <v>14332801.82</v>
      </c>
    </row>
    <row r="114" spans="1:5" ht="20.5" customHeight="1">
      <c r="A114" s="116" t="s">
        <v>159</v>
      </c>
      <c r="B114" s="117">
        <v>1974740790.1199999</v>
      </c>
      <c r="C114" s="117">
        <v>171955005.90000001</v>
      </c>
      <c r="D114" s="117">
        <v>166755822.05000001</v>
      </c>
      <c r="E114" s="118">
        <v>1979939973.97</v>
      </c>
    </row>
    <row r="115" spans="1:5">
      <c r="A115" s="116" t="s">
        <v>943</v>
      </c>
      <c r="B115" s="117">
        <v>0</v>
      </c>
      <c r="C115" s="117">
        <v>10000</v>
      </c>
      <c r="D115" s="117">
        <v>0</v>
      </c>
      <c r="E115" s="118">
        <v>10000</v>
      </c>
    </row>
    <row r="116" spans="1:5">
      <c r="A116" s="114" t="s">
        <v>122</v>
      </c>
      <c r="B116" s="108">
        <v>560447404.88999999</v>
      </c>
      <c r="C116" s="108">
        <v>163838414.16</v>
      </c>
      <c r="D116" s="108">
        <v>150477912.40000001</v>
      </c>
      <c r="E116" s="115">
        <v>573807906.64999998</v>
      </c>
    </row>
    <row r="117" spans="1:5">
      <c r="A117" s="116" t="s">
        <v>205</v>
      </c>
      <c r="B117" s="117">
        <v>2042.56</v>
      </c>
      <c r="C117" s="117">
        <v>0</v>
      </c>
      <c r="D117" s="117">
        <v>0</v>
      </c>
      <c r="E117" s="118">
        <v>2042.56</v>
      </c>
    </row>
    <row r="118" spans="1:5">
      <c r="A118" s="116" t="s">
        <v>206</v>
      </c>
      <c r="B118" s="117">
        <v>40676.85</v>
      </c>
      <c r="C118" s="117">
        <v>43405.77</v>
      </c>
      <c r="D118" s="117">
        <v>22370.81</v>
      </c>
      <c r="E118" s="118">
        <v>61711.81</v>
      </c>
    </row>
    <row r="119" spans="1:5" ht="20">
      <c r="A119" s="116" t="s">
        <v>207</v>
      </c>
      <c r="B119" s="117">
        <v>32679137.050000001</v>
      </c>
      <c r="C119" s="117">
        <v>23338480.879999999</v>
      </c>
      <c r="D119" s="117">
        <v>29262445.199999999</v>
      </c>
      <c r="E119" s="118">
        <v>26755172.73</v>
      </c>
    </row>
    <row r="120" spans="1:5" ht="20">
      <c r="A120" s="116" t="s">
        <v>208</v>
      </c>
      <c r="B120" s="117">
        <v>403102870.38</v>
      </c>
      <c r="C120" s="117">
        <v>139335682.78</v>
      </c>
      <c r="D120" s="117">
        <v>113782855.59999999</v>
      </c>
      <c r="E120" s="118">
        <v>428655697.56</v>
      </c>
    </row>
    <row r="121" spans="1:5">
      <c r="A121" s="116" t="s">
        <v>209</v>
      </c>
      <c r="B121" s="117">
        <v>124381613.15000001</v>
      </c>
      <c r="C121" s="117">
        <v>1120844.73</v>
      </c>
      <c r="D121" s="117">
        <v>7410240.79</v>
      </c>
      <c r="E121" s="118">
        <v>118092217.09</v>
      </c>
    </row>
    <row r="122" spans="1:5">
      <c r="A122" s="116" t="s">
        <v>210</v>
      </c>
      <c r="B122" s="117">
        <v>4076.09</v>
      </c>
      <c r="C122" s="117">
        <v>0</v>
      </c>
      <c r="D122" s="117">
        <v>0</v>
      </c>
      <c r="E122" s="118">
        <v>4076.09</v>
      </c>
    </row>
    <row r="123" spans="1:5">
      <c r="A123" s="119" t="s">
        <v>211</v>
      </c>
      <c r="B123" s="109">
        <v>236988.81</v>
      </c>
      <c r="C123" s="109">
        <v>0</v>
      </c>
      <c r="D123" s="109">
        <v>0</v>
      </c>
      <c r="E123" s="120">
        <v>236988.81</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52"/>
  <sheetViews>
    <sheetView showGridLines="0" zoomScaleNormal="100" workbookViewId="0">
      <selection activeCell="I7" sqref="I7"/>
    </sheetView>
  </sheetViews>
  <sheetFormatPr defaultColWidth="9.1796875" defaultRowHeight="12.5"/>
  <cols>
    <col min="1" max="1" width="30" style="80" customWidth="1"/>
    <col min="2" max="5" width="16.7265625" style="80" customWidth="1"/>
    <col min="6" max="16384" width="9.1796875" style="80"/>
  </cols>
  <sheetData>
    <row r="1" spans="1:5">
      <c r="A1" s="91" t="s">
        <v>232</v>
      </c>
      <c r="B1" s="78"/>
      <c r="C1" s="78"/>
      <c r="D1" s="78"/>
      <c r="E1" s="78"/>
    </row>
    <row r="2" spans="1:5">
      <c r="A2"/>
      <c r="B2" s="78"/>
      <c r="C2" s="78"/>
      <c r="D2" s="78"/>
      <c r="E2" s="78"/>
    </row>
    <row r="3" spans="1:5">
      <c r="A3" s="78"/>
      <c r="B3" s="95" t="s">
        <v>936</v>
      </c>
      <c r="C3" s="78"/>
      <c r="D3" s="78"/>
      <c r="E3" s="78"/>
    </row>
    <row r="4" spans="1:5">
      <c r="A4" s="78"/>
      <c r="B4" s="78"/>
      <c r="C4" s="78"/>
      <c r="D4" s="78"/>
      <c r="E4" s="78"/>
    </row>
    <row r="5" spans="1:5" ht="20.5" customHeight="1">
      <c r="A5" s="172"/>
      <c r="B5" s="173" t="s">
        <v>746</v>
      </c>
      <c r="C5" s="173" t="s">
        <v>99</v>
      </c>
      <c r="D5" s="173" t="s">
        <v>100</v>
      </c>
      <c r="E5" s="174" t="s">
        <v>101</v>
      </c>
    </row>
    <row r="6" spans="1:5" ht="19" customHeight="1">
      <c r="A6" s="168" t="s">
        <v>60</v>
      </c>
      <c r="B6" s="206">
        <v>145195536291.35101</v>
      </c>
      <c r="C6" s="206">
        <v>263563011420.92801</v>
      </c>
      <c r="D6" s="206">
        <v>251275455244.89001</v>
      </c>
      <c r="E6" s="207">
        <v>157483092467.38901</v>
      </c>
    </row>
    <row r="7" spans="1:5" ht="22.5" customHeight="1">
      <c r="A7" s="114" t="s">
        <v>114</v>
      </c>
      <c r="B7" s="108">
        <v>5824023941.4499903</v>
      </c>
      <c r="C7" s="108">
        <v>17972418777.240002</v>
      </c>
      <c r="D7" s="108">
        <v>13351060471.889999</v>
      </c>
      <c r="E7" s="115">
        <v>10445382246.799999</v>
      </c>
    </row>
    <row r="8" spans="1:5">
      <c r="A8" s="182" t="s">
        <v>747</v>
      </c>
      <c r="B8" s="183">
        <v>187301751.11000001</v>
      </c>
      <c r="C8" s="183">
        <v>88281272.629999995</v>
      </c>
      <c r="D8" s="183">
        <v>58688818.259999998</v>
      </c>
      <c r="E8" s="184">
        <v>216894205.47999999</v>
      </c>
    </row>
    <row r="9" spans="1:5">
      <c r="A9" s="182" t="s">
        <v>748</v>
      </c>
      <c r="B9" s="183">
        <v>908217152.75999999</v>
      </c>
      <c r="C9" s="183">
        <v>256998894.27000001</v>
      </c>
      <c r="D9" s="183">
        <v>208484361.69999999</v>
      </c>
      <c r="E9" s="184">
        <v>956731685.33000004</v>
      </c>
    </row>
    <row r="10" spans="1:5" ht="20">
      <c r="A10" s="182" t="s">
        <v>749</v>
      </c>
      <c r="B10" s="183">
        <v>2000000</v>
      </c>
      <c r="C10" s="183">
        <v>93050043.5</v>
      </c>
      <c r="D10" s="183">
        <v>4872429.74</v>
      </c>
      <c r="E10" s="184">
        <v>90177613.760000005</v>
      </c>
    </row>
    <row r="11" spans="1:5" ht="20">
      <c r="A11" s="182" t="s">
        <v>750</v>
      </c>
      <c r="B11" s="183">
        <v>52898836.890000001</v>
      </c>
      <c r="C11" s="183">
        <v>13442189.1</v>
      </c>
      <c r="D11" s="183">
        <v>5609494.3099999996</v>
      </c>
      <c r="E11" s="184">
        <v>60731531.68</v>
      </c>
    </row>
    <row r="12" spans="1:5">
      <c r="A12" s="182" t="s">
        <v>751</v>
      </c>
      <c r="B12" s="183">
        <v>375950683.49000001</v>
      </c>
      <c r="C12" s="183">
        <v>34430854.460000001</v>
      </c>
      <c r="D12" s="183">
        <v>34329568.310000002</v>
      </c>
      <c r="E12" s="184">
        <v>376051969.63999999</v>
      </c>
    </row>
    <row r="13" spans="1:5">
      <c r="A13" s="182" t="s">
        <v>752</v>
      </c>
      <c r="B13" s="183">
        <v>538476049.51999998</v>
      </c>
      <c r="C13" s="183">
        <v>29558880.300000001</v>
      </c>
      <c r="D13" s="183">
        <v>23017638.800000001</v>
      </c>
      <c r="E13" s="184">
        <v>545017291.01999998</v>
      </c>
    </row>
    <row r="14" spans="1:5">
      <c r="A14" s="182" t="s">
        <v>753</v>
      </c>
      <c r="B14" s="183">
        <v>1247650397.3199999</v>
      </c>
      <c r="C14" s="183">
        <v>566527.24</v>
      </c>
      <c r="D14" s="183">
        <v>616876.28</v>
      </c>
      <c r="E14" s="184">
        <v>1247600048.28</v>
      </c>
    </row>
    <row r="15" spans="1:5">
      <c r="A15" s="182" t="s">
        <v>754</v>
      </c>
      <c r="B15" s="183">
        <v>0</v>
      </c>
      <c r="C15" s="183">
        <v>4809832679.54</v>
      </c>
      <c r="D15" s="183">
        <v>0</v>
      </c>
      <c r="E15" s="184">
        <v>4809832679.54</v>
      </c>
    </row>
    <row r="16" spans="1:5" ht="20">
      <c r="A16" s="182" t="s">
        <v>755</v>
      </c>
      <c r="B16" s="183">
        <v>87295019.159999996</v>
      </c>
      <c r="C16" s="183">
        <v>11582914964.120001</v>
      </c>
      <c r="D16" s="183">
        <v>11598998283.709999</v>
      </c>
      <c r="E16" s="184">
        <v>71211699.569999993</v>
      </c>
    </row>
    <row r="17" spans="1:5" ht="20">
      <c r="A17" s="182" t="s">
        <v>756</v>
      </c>
      <c r="B17" s="183">
        <v>2424234051.1999898</v>
      </c>
      <c r="C17" s="183">
        <v>1063342472.08</v>
      </c>
      <c r="D17" s="183">
        <v>1416443000.78001</v>
      </c>
      <c r="E17" s="184">
        <v>2071133522.5</v>
      </c>
    </row>
    <row r="18" spans="1:5" ht="21" customHeight="1">
      <c r="A18" s="114" t="s">
        <v>757</v>
      </c>
      <c r="B18" s="108">
        <v>4706447169.9200001</v>
      </c>
      <c r="C18" s="108">
        <v>2657097491.3400002</v>
      </c>
      <c r="D18" s="108">
        <v>3241596439.3400002</v>
      </c>
      <c r="E18" s="115">
        <v>4121948221.9200001</v>
      </c>
    </row>
    <row r="19" spans="1:5">
      <c r="A19" s="182" t="s">
        <v>758</v>
      </c>
      <c r="B19" s="183">
        <v>4706447169.9200001</v>
      </c>
      <c r="C19" s="183">
        <v>2657097491.3400002</v>
      </c>
      <c r="D19" s="183">
        <v>3241596439.3400002</v>
      </c>
      <c r="E19" s="184">
        <v>4121948221.9200001</v>
      </c>
    </row>
    <row r="20" spans="1:5" ht="23.5" customHeight="1">
      <c r="A20" s="114" t="s">
        <v>115</v>
      </c>
      <c r="B20" s="108">
        <v>1869991000.72</v>
      </c>
      <c r="C20" s="108">
        <v>227856592.25999999</v>
      </c>
      <c r="D20" s="108">
        <v>296368087.77999997</v>
      </c>
      <c r="E20" s="115">
        <v>1801479505.2</v>
      </c>
    </row>
    <row r="21" spans="1:5">
      <c r="A21" s="182" t="s">
        <v>759</v>
      </c>
      <c r="B21" s="183">
        <v>514916.23</v>
      </c>
      <c r="C21" s="183">
        <v>3886889.38</v>
      </c>
      <c r="D21" s="183">
        <v>3011116.88</v>
      </c>
      <c r="E21" s="184">
        <v>1390688.73</v>
      </c>
    </row>
    <row r="22" spans="1:5">
      <c r="A22" s="182" t="s">
        <v>760</v>
      </c>
      <c r="B22" s="183">
        <v>9471500.7300000004</v>
      </c>
      <c r="C22" s="183">
        <v>2210182.2400000002</v>
      </c>
      <c r="D22" s="183">
        <v>1567754.11</v>
      </c>
      <c r="E22" s="184">
        <v>10113928.859999999</v>
      </c>
    </row>
    <row r="23" spans="1:5">
      <c r="A23" s="182" t="s">
        <v>761</v>
      </c>
      <c r="B23" s="183">
        <v>443976638.69</v>
      </c>
      <c r="C23" s="183">
        <v>74283040.969999999</v>
      </c>
      <c r="D23" s="183">
        <v>59312385.979999997</v>
      </c>
      <c r="E23" s="184">
        <v>458947293.68000001</v>
      </c>
    </row>
    <row r="24" spans="1:5">
      <c r="A24" s="182" t="s">
        <v>762</v>
      </c>
      <c r="B24" s="183">
        <v>34426984.829999998</v>
      </c>
      <c r="C24" s="183">
        <v>5509611.29</v>
      </c>
      <c r="D24" s="183">
        <v>3383423.48</v>
      </c>
      <c r="E24" s="184">
        <v>36553172.640000001</v>
      </c>
    </row>
    <row r="25" spans="1:5" ht="20">
      <c r="A25" s="182" t="s">
        <v>763</v>
      </c>
      <c r="B25" s="183">
        <v>146467027.47</v>
      </c>
      <c r="C25" s="183">
        <v>5604361.0999999996</v>
      </c>
      <c r="D25" s="183">
        <v>14989944.67</v>
      </c>
      <c r="E25" s="184">
        <v>137081443.90000001</v>
      </c>
    </row>
    <row r="26" spans="1:5">
      <c r="A26" s="182" t="s">
        <v>764</v>
      </c>
      <c r="B26" s="183">
        <v>234895852.25999999</v>
      </c>
      <c r="C26" s="183">
        <v>32829439</v>
      </c>
      <c r="D26" s="183">
        <v>17695008.5</v>
      </c>
      <c r="E26" s="184">
        <v>250030282.75999999</v>
      </c>
    </row>
    <row r="27" spans="1:5">
      <c r="A27" s="182" t="s">
        <v>765</v>
      </c>
      <c r="B27" s="183">
        <v>247930351.16</v>
      </c>
      <c r="C27" s="183">
        <v>86481230.75</v>
      </c>
      <c r="D27" s="183">
        <v>158022979.77000001</v>
      </c>
      <c r="E27" s="184">
        <v>176388602.13999999</v>
      </c>
    </row>
    <row r="28" spans="1:5" ht="20">
      <c r="A28" s="182" t="s">
        <v>766</v>
      </c>
      <c r="B28" s="183">
        <v>752307729.35000002</v>
      </c>
      <c r="C28" s="183">
        <v>17051837.530000001</v>
      </c>
      <c r="D28" s="183">
        <v>38385474.390000001</v>
      </c>
      <c r="E28" s="184">
        <v>730974092.49000001</v>
      </c>
    </row>
    <row r="29" spans="1:5" ht="23" customHeight="1">
      <c r="A29" s="114" t="s">
        <v>116</v>
      </c>
      <c r="B29" s="108">
        <v>2447520352.4200001</v>
      </c>
      <c r="C29" s="108">
        <v>981021595.61000001</v>
      </c>
      <c r="D29" s="108">
        <v>1259972574.5599999</v>
      </c>
      <c r="E29" s="115">
        <v>2168569373.4699998</v>
      </c>
    </row>
    <row r="30" spans="1:5">
      <c r="A30" s="182" t="s">
        <v>767</v>
      </c>
      <c r="B30" s="183">
        <v>1606997933.47</v>
      </c>
      <c r="C30" s="183">
        <v>45128093.060000002</v>
      </c>
      <c r="D30" s="183">
        <v>686835649.70000005</v>
      </c>
      <c r="E30" s="184">
        <v>965290376.83000004</v>
      </c>
    </row>
    <row r="31" spans="1:5">
      <c r="A31" s="182" t="s">
        <v>768</v>
      </c>
      <c r="B31" s="183">
        <v>33203156.120000001</v>
      </c>
      <c r="C31" s="183">
        <v>1487245.2</v>
      </c>
      <c r="D31" s="183">
        <v>16285476.369999999</v>
      </c>
      <c r="E31" s="184">
        <v>18404924.949999999</v>
      </c>
    </row>
    <row r="32" spans="1:5" ht="20">
      <c r="A32" s="182" t="s">
        <v>769</v>
      </c>
      <c r="B32" s="183">
        <v>22400675.960000001</v>
      </c>
      <c r="C32" s="183">
        <v>328181925.38</v>
      </c>
      <c r="D32" s="183">
        <v>70084711.780000001</v>
      </c>
      <c r="E32" s="184">
        <v>280497889.56</v>
      </c>
    </row>
    <row r="33" spans="1:5" ht="20">
      <c r="A33" s="182" t="s">
        <v>770</v>
      </c>
      <c r="B33" s="183">
        <v>784918586.87</v>
      </c>
      <c r="C33" s="183">
        <v>606224331.97000003</v>
      </c>
      <c r="D33" s="183">
        <v>486766736.70999998</v>
      </c>
      <c r="E33" s="184">
        <v>904376182.13</v>
      </c>
    </row>
    <row r="34" spans="1:5" ht="21" customHeight="1">
      <c r="A34" s="114" t="s">
        <v>117</v>
      </c>
      <c r="B34" s="108">
        <v>681249833.83000004</v>
      </c>
      <c r="C34" s="108">
        <v>187638500.99000001</v>
      </c>
      <c r="D34" s="108">
        <v>160710312.21000001</v>
      </c>
      <c r="E34" s="115">
        <v>708178022.61000001</v>
      </c>
    </row>
    <row r="35" spans="1:5" ht="20">
      <c r="A35" s="182" t="s">
        <v>771</v>
      </c>
      <c r="B35" s="183">
        <v>142342248.00999999</v>
      </c>
      <c r="C35" s="183">
        <v>40235870.890000001</v>
      </c>
      <c r="D35" s="183">
        <v>26482143.629999999</v>
      </c>
      <c r="E35" s="184">
        <v>156095975.27000001</v>
      </c>
    </row>
    <row r="36" spans="1:5">
      <c r="A36" s="182" t="s">
        <v>772</v>
      </c>
      <c r="B36" s="183">
        <v>151717787.97</v>
      </c>
      <c r="C36" s="183">
        <v>35535790.049999997</v>
      </c>
      <c r="D36" s="183">
        <v>25985703.66</v>
      </c>
      <c r="E36" s="184">
        <v>161267874.36000001</v>
      </c>
    </row>
    <row r="37" spans="1:5" ht="20">
      <c r="A37" s="182" t="s">
        <v>773</v>
      </c>
      <c r="B37" s="183">
        <v>127321839.59</v>
      </c>
      <c r="C37" s="183">
        <v>68355935.129999995</v>
      </c>
      <c r="D37" s="183">
        <v>35779524.07</v>
      </c>
      <c r="E37" s="184">
        <v>159898250.65000001</v>
      </c>
    </row>
    <row r="38" spans="1:5" ht="20">
      <c r="A38" s="182" t="s">
        <v>774</v>
      </c>
      <c r="B38" s="183">
        <v>27643871.899999999</v>
      </c>
      <c r="C38" s="183">
        <v>7764779.2300000004</v>
      </c>
      <c r="D38" s="183">
        <v>5474773.1200000001</v>
      </c>
      <c r="E38" s="184">
        <v>29933878.010000002</v>
      </c>
    </row>
    <row r="39" spans="1:5" ht="20">
      <c r="A39" s="182" t="s">
        <v>775</v>
      </c>
      <c r="B39" s="183">
        <v>4876694.0999999996</v>
      </c>
      <c r="C39" s="183">
        <v>1106667.51</v>
      </c>
      <c r="D39" s="183">
        <v>1319063.28</v>
      </c>
      <c r="E39" s="184">
        <v>4664298.33</v>
      </c>
    </row>
    <row r="40" spans="1:5" ht="20">
      <c r="A40" s="182" t="s">
        <v>776</v>
      </c>
      <c r="B40" s="183">
        <v>35562366.439999998</v>
      </c>
      <c r="C40" s="183">
        <v>11192955.539999999</v>
      </c>
      <c r="D40" s="183">
        <v>9438060.2899999991</v>
      </c>
      <c r="E40" s="184">
        <v>37317261.689999998</v>
      </c>
    </row>
    <row r="41" spans="1:5" ht="20">
      <c r="A41" s="182" t="s">
        <v>777</v>
      </c>
      <c r="B41" s="183">
        <v>126125667.73</v>
      </c>
      <c r="C41" s="183">
        <v>762862.19</v>
      </c>
      <c r="D41" s="183">
        <v>39382813.969999999</v>
      </c>
      <c r="E41" s="184">
        <v>87505715.950000003</v>
      </c>
    </row>
    <row r="42" spans="1:5" ht="20">
      <c r="A42" s="182" t="s">
        <v>778</v>
      </c>
      <c r="B42" s="183">
        <v>65659358.090000004</v>
      </c>
      <c r="C42" s="183">
        <v>22683640.449999999</v>
      </c>
      <c r="D42" s="183">
        <v>16848230.190000001</v>
      </c>
      <c r="E42" s="184">
        <v>71494768.349999994</v>
      </c>
    </row>
    <row r="43" spans="1:5" ht="23.5" customHeight="1">
      <c r="A43" s="114" t="s">
        <v>118</v>
      </c>
      <c r="B43" s="108">
        <v>1030567411.51</v>
      </c>
      <c r="C43" s="108">
        <v>2750653935.9499998</v>
      </c>
      <c r="D43" s="108">
        <v>2453943916.7199998</v>
      </c>
      <c r="E43" s="115">
        <v>1327277430.74</v>
      </c>
    </row>
    <row r="44" spans="1:5">
      <c r="A44" s="182" t="s">
        <v>779</v>
      </c>
      <c r="B44" s="183">
        <v>1030567411.51</v>
      </c>
      <c r="C44" s="183">
        <v>2750653935.9499998</v>
      </c>
      <c r="D44" s="183">
        <v>2453943916.7199998</v>
      </c>
      <c r="E44" s="184">
        <v>1327277430.74</v>
      </c>
    </row>
    <row r="45" spans="1:5" ht="21">
      <c r="A45" s="114" t="s">
        <v>119</v>
      </c>
      <c r="B45" s="108">
        <v>91398550.280000001</v>
      </c>
      <c r="C45" s="108">
        <v>38543741.590000004</v>
      </c>
      <c r="D45" s="108">
        <v>39687448.109999999</v>
      </c>
      <c r="E45" s="115">
        <v>90254843.760000005</v>
      </c>
    </row>
    <row r="46" spans="1:5">
      <c r="A46" s="182" t="s">
        <v>780</v>
      </c>
      <c r="B46" s="183">
        <v>13181278.33</v>
      </c>
      <c r="C46" s="183">
        <v>27784194.98</v>
      </c>
      <c r="D46" s="183">
        <v>20614436.77</v>
      </c>
      <c r="E46" s="184">
        <v>20351036.539999999</v>
      </c>
    </row>
    <row r="47" spans="1:5">
      <c r="A47" s="182" t="s">
        <v>781</v>
      </c>
      <c r="B47" s="183">
        <v>3365086.56</v>
      </c>
      <c r="C47" s="183">
        <v>3693244.54</v>
      </c>
      <c r="D47" s="183">
        <v>3686842.37</v>
      </c>
      <c r="E47" s="184">
        <v>3371488.73</v>
      </c>
    </row>
    <row r="48" spans="1:5">
      <c r="A48" s="182" t="s">
        <v>782</v>
      </c>
      <c r="B48" s="183">
        <v>9967501.2200000007</v>
      </c>
      <c r="C48" s="183">
        <v>1784454.2</v>
      </c>
      <c r="D48" s="183">
        <v>2022503.51</v>
      </c>
      <c r="E48" s="184">
        <v>9729451.9100000001</v>
      </c>
    </row>
    <row r="49" spans="1:5">
      <c r="A49" s="182" t="s">
        <v>783</v>
      </c>
      <c r="B49" s="183">
        <v>1425492.69</v>
      </c>
      <c r="C49" s="183">
        <v>2328216.89</v>
      </c>
      <c r="D49" s="183">
        <v>1292271.97</v>
      </c>
      <c r="E49" s="184">
        <v>2461437.61</v>
      </c>
    </row>
    <row r="50" spans="1:5" ht="20">
      <c r="A50" s="182" t="s">
        <v>784</v>
      </c>
      <c r="B50" s="183">
        <v>360224.96</v>
      </c>
      <c r="C50" s="183">
        <v>758363.03</v>
      </c>
      <c r="D50" s="183">
        <v>492214.51</v>
      </c>
      <c r="E50" s="184">
        <v>626373.48</v>
      </c>
    </row>
    <row r="51" spans="1:5" ht="20">
      <c r="A51" s="182" t="s">
        <v>785</v>
      </c>
      <c r="B51" s="183">
        <v>27506618.719999999</v>
      </c>
      <c r="C51" s="183">
        <v>1619978.54</v>
      </c>
      <c r="D51" s="183">
        <v>5157656.07</v>
      </c>
      <c r="E51" s="184">
        <v>23968941.190000001</v>
      </c>
    </row>
    <row r="52" spans="1:5">
      <c r="A52" s="182" t="s">
        <v>786</v>
      </c>
      <c r="B52" s="183">
        <v>35592347.799999997</v>
      </c>
      <c r="C52" s="183">
        <v>575289.41</v>
      </c>
      <c r="D52" s="183">
        <v>6421522.9100000001</v>
      </c>
      <c r="E52" s="184">
        <v>29746114.300000001</v>
      </c>
    </row>
    <row r="53" spans="1:5" ht="25" customHeight="1">
      <c r="A53" s="114" t="s">
        <v>120</v>
      </c>
      <c r="B53" s="108">
        <v>4402777305.8599997</v>
      </c>
      <c r="C53" s="108">
        <v>2690971063.7399998</v>
      </c>
      <c r="D53" s="108">
        <v>2098805433.5999999</v>
      </c>
      <c r="E53" s="115">
        <v>4994942936</v>
      </c>
    </row>
    <row r="54" spans="1:5" ht="20">
      <c r="A54" s="182" t="s">
        <v>787</v>
      </c>
      <c r="B54" s="183">
        <v>67623433.900000006</v>
      </c>
      <c r="C54" s="183">
        <v>61260120.920000002</v>
      </c>
      <c r="D54" s="183">
        <v>65479528.909999996</v>
      </c>
      <c r="E54" s="184">
        <v>63404025.909999996</v>
      </c>
    </row>
    <row r="55" spans="1:5">
      <c r="A55" s="182" t="s">
        <v>788</v>
      </c>
      <c r="B55" s="183">
        <v>182950041.49000001</v>
      </c>
      <c r="C55" s="183">
        <v>187775823.13999999</v>
      </c>
      <c r="D55" s="183">
        <v>107243388.52</v>
      </c>
      <c r="E55" s="184">
        <v>263482476.11000001</v>
      </c>
    </row>
    <row r="56" spans="1:5">
      <c r="A56" s="182" t="s">
        <v>789</v>
      </c>
      <c r="B56" s="183">
        <v>66119694.939999998</v>
      </c>
      <c r="C56" s="183">
        <v>56303778.149999999</v>
      </c>
      <c r="D56" s="183">
        <v>68242897.969999999</v>
      </c>
      <c r="E56" s="184">
        <v>54180575.119999997</v>
      </c>
    </row>
    <row r="57" spans="1:5">
      <c r="A57" s="182" t="s">
        <v>790</v>
      </c>
      <c r="B57" s="183">
        <v>24379726.629999999</v>
      </c>
      <c r="C57" s="183">
        <v>22681448.940000001</v>
      </c>
      <c r="D57" s="183">
        <v>20959354.800000001</v>
      </c>
      <c r="E57" s="184">
        <v>26101820.77</v>
      </c>
    </row>
    <row r="58" spans="1:5" ht="22" customHeight="1">
      <c r="A58" s="182" t="s">
        <v>791</v>
      </c>
      <c r="B58" s="183">
        <v>9617875.0099999998</v>
      </c>
      <c r="C58" s="183">
        <v>44265953.979999997</v>
      </c>
      <c r="D58" s="183">
        <v>22575089.329999998</v>
      </c>
      <c r="E58" s="184">
        <v>31308739.66</v>
      </c>
    </row>
    <row r="59" spans="1:5">
      <c r="A59" s="182" t="s">
        <v>792</v>
      </c>
      <c r="B59" s="183">
        <v>432268218.48000002</v>
      </c>
      <c r="C59" s="183">
        <v>110641590.76000001</v>
      </c>
      <c r="D59" s="183">
        <v>135587420.09</v>
      </c>
      <c r="E59" s="184">
        <v>407322389.14999998</v>
      </c>
    </row>
    <row r="60" spans="1:5">
      <c r="A60" s="182" t="s">
        <v>793</v>
      </c>
      <c r="B60" s="183">
        <v>8894771.1400000006</v>
      </c>
      <c r="C60" s="183">
        <v>9556007.3399999999</v>
      </c>
      <c r="D60" s="183">
        <v>11657481.25</v>
      </c>
      <c r="E60" s="184">
        <v>6793297.2300000004</v>
      </c>
    </row>
    <row r="61" spans="1:5">
      <c r="A61" s="182" t="s">
        <v>794</v>
      </c>
      <c r="B61" s="183">
        <v>21565206.309999999</v>
      </c>
      <c r="C61" s="183">
        <v>37832763.75</v>
      </c>
      <c r="D61" s="183">
        <v>21532096.449999999</v>
      </c>
      <c r="E61" s="184">
        <v>37865873.609999999</v>
      </c>
    </row>
    <row r="62" spans="1:5">
      <c r="A62" s="182" t="s">
        <v>795</v>
      </c>
      <c r="B62" s="183">
        <v>97127771.890000001</v>
      </c>
      <c r="C62" s="183">
        <v>92726431.200000003</v>
      </c>
      <c r="D62" s="183">
        <v>69947018.519999996</v>
      </c>
      <c r="E62" s="184">
        <v>119907184.56999999</v>
      </c>
    </row>
    <row r="63" spans="1:5" ht="20">
      <c r="A63" s="182" t="s">
        <v>796</v>
      </c>
      <c r="B63" s="183">
        <v>34162521.469999999</v>
      </c>
      <c r="C63" s="183">
        <v>33697491.960000001</v>
      </c>
      <c r="D63" s="183">
        <v>16960378.07</v>
      </c>
      <c r="E63" s="184">
        <v>50899635.359999999</v>
      </c>
    </row>
    <row r="64" spans="1:5" ht="20">
      <c r="A64" s="182" t="s">
        <v>797</v>
      </c>
      <c r="B64" s="183">
        <v>4725755.21</v>
      </c>
      <c r="C64" s="183">
        <v>236089</v>
      </c>
      <c r="D64" s="183">
        <v>4178</v>
      </c>
      <c r="E64" s="184">
        <v>4957666.21</v>
      </c>
    </row>
    <row r="65" spans="1:5">
      <c r="A65" s="182" t="s">
        <v>798</v>
      </c>
      <c r="B65" s="183">
        <v>457108794.63</v>
      </c>
      <c r="C65" s="183">
        <v>369553331.94</v>
      </c>
      <c r="D65" s="183">
        <v>289240476.92000002</v>
      </c>
      <c r="E65" s="184">
        <v>537421649.64999998</v>
      </c>
    </row>
    <row r="66" spans="1:5">
      <c r="A66" s="182" t="s">
        <v>799</v>
      </c>
      <c r="B66" s="183">
        <v>986160330.08000004</v>
      </c>
      <c r="C66" s="183">
        <v>834447084.32000005</v>
      </c>
      <c r="D66" s="183">
        <v>529772547.38999999</v>
      </c>
      <c r="E66" s="184">
        <v>1290834867.01</v>
      </c>
    </row>
    <row r="67" spans="1:5">
      <c r="A67" s="182" t="s">
        <v>800</v>
      </c>
      <c r="B67" s="183">
        <v>832096450.94000006</v>
      </c>
      <c r="C67" s="183">
        <v>207735114.19999999</v>
      </c>
      <c r="D67" s="183">
        <v>165268567.47</v>
      </c>
      <c r="E67" s="184">
        <v>874562997.66999996</v>
      </c>
    </row>
    <row r="68" spans="1:5" ht="22.5" customHeight="1">
      <c r="A68" s="182" t="s">
        <v>801</v>
      </c>
      <c r="B68" s="183">
        <v>909048258.51999998</v>
      </c>
      <c r="C68" s="183">
        <v>365275269.97000003</v>
      </c>
      <c r="D68" s="183">
        <v>375973650.54000002</v>
      </c>
      <c r="E68" s="184">
        <v>898349877.95000005</v>
      </c>
    </row>
    <row r="69" spans="1:5" ht="20.5" customHeight="1">
      <c r="A69" s="182" t="s">
        <v>802</v>
      </c>
      <c r="B69" s="183">
        <v>4032900.88</v>
      </c>
      <c r="C69" s="183">
        <v>2802833.57</v>
      </c>
      <c r="D69" s="183">
        <v>1478393.81</v>
      </c>
      <c r="E69" s="184">
        <v>5357340.6399999997</v>
      </c>
    </row>
    <row r="70" spans="1:5">
      <c r="A70" s="182" t="s">
        <v>803</v>
      </c>
      <c r="B70" s="183">
        <v>175268878.66</v>
      </c>
      <c r="C70" s="183">
        <v>159738681.66</v>
      </c>
      <c r="D70" s="183">
        <v>95302526.290000007</v>
      </c>
      <c r="E70" s="184">
        <v>239705034.03</v>
      </c>
    </row>
    <row r="71" spans="1:5" ht="20">
      <c r="A71" s="182" t="s">
        <v>804</v>
      </c>
      <c r="B71" s="183">
        <v>84982233.629999995</v>
      </c>
      <c r="C71" s="183">
        <v>88143744.430000007</v>
      </c>
      <c r="D71" s="183">
        <v>98676549.409999996</v>
      </c>
      <c r="E71" s="184">
        <v>74449428.650000006</v>
      </c>
    </row>
    <row r="72" spans="1:5">
      <c r="A72" s="182" t="s">
        <v>805</v>
      </c>
      <c r="B72" s="183">
        <v>4644442.05</v>
      </c>
      <c r="C72" s="183">
        <v>6297504.5099999998</v>
      </c>
      <c r="D72" s="183">
        <v>2903889.86</v>
      </c>
      <c r="E72" s="184">
        <v>8038056.7000000002</v>
      </c>
    </row>
    <row r="73" spans="1:5" ht="22" customHeight="1">
      <c r="A73" s="114" t="s">
        <v>98</v>
      </c>
      <c r="B73" s="108">
        <v>102509182.66</v>
      </c>
      <c r="C73" s="108">
        <v>178436202.66</v>
      </c>
      <c r="D73" s="108">
        <v>53335715.090000004</v>
      </c>
      <c r="E73" s="115">
        <v>227609670.22999999</v>
      </c>
    </row>
    <row r="74" spans="1:5">
      <c r="A74" s="182" t="s">
        <v>747</v>
      </c>
      <c r="B74" s="183">
        <v>538014.65</v>
      </c>
      <c r="C74" s="183">
        <v>34.01</v>
      </c>
      <c r="D74" s="183">
        <v>0</v>
      </c>
      <c r="E74" s="184">
        <v>538048.66</v>
      </c>
    </row>
    <row r="75" spans="1:5">
      <c r="A75" s="182" t="s">
        <v>806</v>
      </c>
      <c r="B75" s="183">
        <v>8184180.5599999996</v>
      </c>
      <c r="C75" s="183">
        <v>886125.11</v>
      </c>
      <c r="D75" s="183">
        <v>2072730.38</v>
      </c>
      <c r="E75" s="184">
        <v>6997575.29</v>
      </c>
    </row>
    <row r="76" spans="1:5">
      <c r="A76" s="182" t="s">
        <v>807</v>
      </c>
      <c r="B76" s="183">
        <v>0</v>
      </c>
      <c r="C76" s="183">
        <v>136954809.59999999</v>
      </c>
      <c r="D76" s="183">
        <v>26761680.379999999</v>
      </c>
      <c r="E76" s="184">
        <v>110193129.22</v>
      </c>
    </row>
    <row r="77" spans="1:5">
      <c r="A77" s="182" t="s">
        <v>808</v>
      </c>
      <c r="B77" s="183">
        <v>1441528.99</v>
      </c>
      <c r="C77" s="183">
        <v>94309.51</v>
      </c>
      <c r="D77" s="183">
        <v>272723.48</v>
      </c>
      <c r="E77" s="184">
        <v>1263115.02</v>
      </c>
    </row>
    <row r="78" spans="1:5">
      <c r="A78" s="182" t="s">
        <v>809</v>
      </c>
      <c r="B78" s="183">
        <v>8613791.3300000001</v>
      </c>
      <c r="C78" s="183">
        <v>2306534.8199999998</v>
      </c>
      <c r="D78" s="183">
        <v>113624.82</v>
      </c>
      <c r="E78" s="184">
        <v>10806701.33</v>
      </c>
    </row>
    <row r="79" spans="1:5" ht="20">
      <c r="A79" s="182" t="s">
        <v>810</v>
      </c>
      <c r="B79" s="183">
        <v>16345560.33</v>
      </c>
      <c r="C79" s="183">
        <v>9179795.0999999996</v>
      </c>
      <c r="D79" s="183">
        <v>3150770.49</v>
      </c>
      <c r="E79" s="184">
        <v>22374584.940000001</v>
      </c>
    </row>
    <row r="80" spans="1:5" ht="20">
      <c r="A80" s="182" t="s">
        <v>811</v>
      </c>
      <c r="B80" s="183">
        <v>49963561.579999998</v>
      </c>
      <c r="C80" s="183">
        <v>15498310.82</v>
      </c>
      <c r="D80" s="183">
        <v>9757510.7200000007</v>
      </c>
      <c r="E80" s="184">
        <v>55704361.68</v>
      </c>
    </row>
    <row r="81" spans="1:5">
      <c r="A81" s="182" t="s">
        <v>812</v>
      </c>
      <c r="B81" s="183">
        <v>6896007.5300000003</v>
      </c>
      <c r="C81" s="183">
        <v>2291752.27</v>
      </c>
      <c r="D81" s="183">
        <v>1451713.31</v>
      </c>
      <c r="E81" s="184">
        <v>7736046.4900000002</v>
      </c>
    </row>
    <row r="82" spans="1:5">
      <c r="A82" s="182" t="s">
        <v>813</v>
      </c>
      <c r="B82" s="183">
        <v>5963152.4900000002</v>
      </c>
      <c r="C82" s="183">
        <v>8589305.7200000007</v>
      </c>
      <c r="D82" s="183">
        <v>8082848.9900000002</v>
      </c>
      <c r="E82" s="184">
        <v>6469609.2199999997</v>
      </c>
    </row>
    <row r="83" spans="1:5">
      <c r="A83" s="182" t="s">
        <v>814</v>
      </c>
      <c r="B83" s="183">
        <v>1735038.2</v>
      </c>
      <c r="C83" s="183">
        <v>343229.59</v>
      </c>
      <c r="D83" s="183">
        <v>525136.02</v>
      </c>
      <c r="E83" s="184">
        <v>1553131.77</v>
      </c>
    </row>
    <row r="84" spans="1:5">
      <c r="A84" s="182" t="s">
        <v>815</v>
      </c>
      <c r="B84" s="183">
        <v>1996701.87</v>
      </c>
      <c r="C84" s="183">
        <v>1697787.63</v>
      </c>
      <c r="D84" s="183">
        <v>758404.32</v>
      </c>
      <c r="E84" s="184">
        <v>2936085.18</v>
      </c>
    </row>
    <row r="85" spans="1:5">
      <c r="A85" s="182" t="s">
        <v>816</v>
      </c>
      <c r="B85" s="183">
        <v>287887.59999999998</v>
      </c>
      <c r="C85" s="183">
        <v>13940.75</v>
      </c>
      <c r="D85" s="183">
        <v>20292</v>
      </c>
      <c r="E85" s="184">
        <v>281536.34999999998</v>
      </c>
    </row>
    <row r="86" spans="1:5" ht="20">
      <c r="A86" s="182" t="s">
        <v>817</v>
      </c>
      <c r="B86" s="183">
        <v>543757.53</v>
      </c>
      <c r="C86" s="183">
        <v>580267.73</v>
      </c>
      <c r="D86" s="183">
        <v>368280.18</v>
      </c>
      <c r="E86" s="184">
        <v>755745.08</v>
      </c>
    </row>
    <row r="87" spans="1:5" ht="19.5" customHeight="1">
      <c r="A87" s="114" t="s">
        <v>122</v>
      </c>
      <c r="B87" s="108">
        <v>124039051542.7</v>
      </c>
      <c r="C87" s="108">
        <v>235878373519.54999</v>
      </c>
      <c r="D87" s="108">
        <v>228319974845.59</v>
      </c>
      <c r="E87" s="115">
        <v>131597450216.66</v>
      </c>
    </row>
    <row r="88" spans="1:5" ht="19.5" customHeight="1">
      <c r="A88" s="187" t="s">
        <v>818</v>
      </c>
      <c r="B88" s="107">
        <v>86020015623.940002</v>
      </c>
      <c r="C88" s="107">
        <v>152684544721.85999</v>
      </c>
      <c r="D88" s="107">
        <v>138430892128.04999</v>
      </c>
      <c r="E88" s="144">
        <v>100273668217.75</v>
      </c>
    </row>
    <row r="89" spans="1:5">
      <c r="A89" s="110" t="s">
        <v>819</v>
      </c>
      <c r="B89" s="188">
        <v>6382372711.4799995</v>
      </c>
      <c r="C89" s="188">
        <v>2506571832.8299999</v>
      </c>
      <c r="D89" s="188">
        <v>2438734233.21</v>
      </c>
      <c r="E89" s="186">
        <v>6450210311.1000004</v>
      </c>
    </row>
    <row r="90" spans="1:5" ht="20">
      <c r="A90" s="110" t="s">
        <v>820</v>
      </c>
      <c r="B90" s="188">
        <v>23895770267.610001</v>
      </c>
      <c r="C90" s="188">
        <v>26919447929.860001</v>
      </c>
      <c r="D90" s="188">
        <v>27641264627.450001</v>
      </c>
      <c r="E90" s="186">
        <v>23173953570.02</v>
      </c>
    </row>
    <row r="91" spans="1:5">
      <c r="A91" s="110" t="s">
        <v>821</v>
      </c>
      <c r="B91" s="188">
        <v>5519883.0499999998</v>
      </c>
      <c r="C91" s="188">
        <v>10572905.119999999</v>
      </c>
      <c r="D91" s="188">
        <v>11713380.460000001</v>
      </c>
      <c r="E91" s="186">
        <v>4379407.71</v>
      </c>
    </row>
    <row r="92" spans="1:5">
      <c r="A92" s="110" t="s">
        <v>822</v>
      </c>
      <c r="B92" s="188">
        <v>230498795.03</v>
      </c>
      <c r="C92" s="188">
        <v>211701506.91999999</v>
      </c>
      <c r="D92" s="188">
        <v>207362624.96000001</v>
      </c>
      <c r="E92" s="186">
        <v>234837676.99000001</v>
      </c>
    </row>
    <row r="93" spans="1:5">
      <c r="A93" s="110" t="s">
        <v>823</v>
      </c>
      <c r="B93" s="188">
        <v>1133943129.8900001</v>
      </c>
      <c r="C93" s="188">
        <v>1399687476.8199999</v>
      </c>
      <c r="D93" s="188">
        <v>1426989005.5999999</v>
      </c>
      <c r="E93" s="186">
        <v>1106641601.1099999</v>
      </c>
    </row>
    <row r="94" spans="1:5" ht="20">
      <c r="A94" s="110" t="s">
        <v>824</v>
      </c>
      <c r="B94" s="188">
        <v>6899234761.8399801</v>
      </c>
      <c r="C94" s="188">
        <v>6869921523.9200201</v>
      </c>
      <c r="D94" s="188">
        <v>6763022889.7100096</v>
      </c>
      <c r="E94" s="186">
        <v>7006133396.0500002</v>
      </c>
    </row>
    <row r="95" spans="1:5">
      <c r="A95" s="110" t="s">
        <v>825</v>
      </c>
      <c r="B95" s="188">
        <v>39409822.530000001</v>
      </c>
      <c r="C95" s="188">
        <v>60546321.420000002</v>
      </c>
      <c r="D95" s="188">
        <v>70521815.760000005</v>
      </c>
      <c r="E95" s="186">
        <v>29434328.190000001</v>
      </c>
    </row>
    <row r="96" spans="1:5" ht="20">
      <c r="A96" s="110" t="s">
        <v>826</v>
      </c>
      <c r="B96" s="188">
        <v>880784073.75</v>
      </c>
      <c r="C96" s="188">
        <v>379535192.48000002</v>
      </c>
      <c r="D96" s="188">
        <v>297745749.38999999</v>
      </c>
      <c r="E96" s="186">
        <v>962573516.84000003</v>
      </c>
    </row>
    <row r="97" spans="1:5">
      <c r="A97" s="110" t="s">
        <v>827</v>
      </c>
      <c r="B97" s="188">
        <v>2697335933.29</v>
      </c>
      <c r="C97" s="188">
        <v>810090594.95000005</v>
      </c>
      <c r="D97" s="188">
        <v>785841297.91999996</v>
      </c>
      <c r="E97" s="186">
        <v>2721585230.3200002</v>
      </c>
    </row>
    <row r="98" spans="1:5">
      <c r="A98" s="110" t="s">
        <v>828</v>
      </c>
      <c r="B98" s="188">
        <v>5780619.6399999997</v>
      </c>
      <c r="C98" s="188">
        <v>3103973.88</v>
      </c>
      <c r="D98" s="188">
        <v>5738917.04</v>
      </c>
      <c r="E98" s="186">
        <v>3145676.48</v>
      </c>
    </row>
    <row r="99" spans="1:5">
      <c r="A99" s="110" t="s">
        <v>829</v>
      </c>
      <c r="B99" s="188">
        <v>165072.6</v>
      </c>
      <c r="C99" s="188">
        <v>704417.56</v>
      </c>
      <c r="D99" s="188">
        <v>760892.36</v>
      </c>
      <c r="E99" s="186">
        <v>108597.8</v>
      </c>
    </row>
    <row r="100" spans="1:5">
      <c r="A100" s="110" t="s">
        <v>830</v>
      </c>
      <c r="B100" s="188">
        <v>267043188.58000001</v>
      </c>
      <c r="C100" s="188">
        <v>1600799854.3299999</v>
      </c>
      <c r="D100" s="188">
        <v>1714993389.46</v>
      </c>
      <c r="E100" s="186">
        <v>152849653.44999999</v>
      </c>
    </row>
    <row r="101" spans="1:5">
      <c r="A101" s="110" t="s">
        <v>831</v>
      </c>
      <c r="B101" s="188">
        <v>2893609796.0300002</v>
      </c>
      <c r="C101" s="188">
        <v>2010835984.72</v>
      </c>
      <c r="D101" s="188">
        <v>2246466652.6599998</v>
      </c>
      <c r="E101" s="186">
        <v>2657979128.0900002</v>
      </c>
    </row>
    <row r="102" spans="1:5">
      <c r="A102" s="110" t="s">
        <v>832</v>
      </c>
      <c r="B102" s="188">
        <v>1327746157.46</v>
      </c>
      <c r="C102" s="188">
        <v>966021793.51999998</v>
      </c>
      <c r="D102" s="188">
        <v>978505129.94000006</v>
      </c>
      <c r="E102" s="186">
        <v>1315262821.04</v>
      </c>
    </row>
    <row r="103" spans="1:5">
      <c r="A103" s="110" t="s">
        <v>833</v>
      </c>
      <c r="B103" s="188">
        <v>241008970.47</v>
      </c>
      <c r="C103" s="188">
        <v>606251878.63</v>
      </c>
      <c r="D103" s="188">
        <v>690012784.97000003</v>
      </c>
      <c r="E103" s="186">
        <v>157248064.13</v>
      </c>
    </row>
    <row r="104" spans="1:5">
      <c r="A104" s="110" t="s">
        <v>834</v>
      </c>
      <c r="B104" s="188">
        <v>876332149.45000005</v>
      </c>
      <c r="C104" s="188">
        <v>1386291082.4100001</v>
      </c>
      <c r="D104" s="188">
        <v>1113691338.26</v>
      </c>
      <c r="E104" s="186">
        <v>1148931893.5999999</v>
      </c>
    </row>
    <row r="105" spans="1:5">
      <c r="A105" s="110" t="s">
        <v>835</v>
      </c>
      <c r="B105" s="188">
        <v>1233536557.52</v>
      </c>
      <c r="C105" s="188">
        <v>1340971361.53</v>
      </c>
      <c r="D105" s="188">
        <v>1138651045.8499999</v>
      </c>
      <c r="E105" s="186">
        <v>1435856873.2</v>
      </c>
    </row>
    <row r="106" spans="1:5">
      <c r="A106" s="110" t="s">
        <v>836</v>
      </c>
      <c r="B106" s="188">
        <v>139850766.72</v>
      </c>
      <c r="C106" s="188">
        <v>332287270.48000002</v>
      </c>
      <c r="D106" s="188">
        <v>314863677.75999999</v>
      </c>
      <c r="E106" s="186">
        <v>157274359.44</v>
      </c>
    </row>
    <row r="107" spans="1:5">
      <c r="A107" s="110" t="s">
        <v>837</v>
      </c>
      <c r="B107" s="188">
        <v>165474665.63999999</v>
      </c>
      <c r="C107" s="188">
        <v>451417460.58999997</v>
      </c>
      <c r="D107" s="188">
        <v>326891771.41000003</v>
      </c>
      <c r="E107" s="186">
        <v>290000354.81999999</v>
      </c>
    </row>
    <row r="108" spans="1:5">
      <c r="A108" s="110" t="s">
        <v>838</v>
      </c>
      <c r="B108" s="188">
        <v>1044445969.91</v>
      </c>
      <c r="C108" s="188">
        <v>2717498447.9099998</v>
      </c>
      <c r="D108" s="188">
        <v>2575550000.0700002</v>
      </c>
      <c r="E108" s="186">
        <v>1186394417.75</v>
      </c>
    </row>
    <row r="109" spans="1:5">
      <c r="A109" s="110" t="s">
        <v>839</v>
      </c>
      <c r="B109" s="188">
        <v>413178803.13999999</v>
      </c>
      <c r="C109" s="188">
        <v>490185451.95999998</v>
      </c>
      <c r="D109" s="188">
        <v>390761992.77999997</v>
      </c>
      <c r="E109" s="186">
        <v>512602262.31999999</v>
      </c>
    </row>
    <row r="110" spans="1:5">
      <c r="A110" s="110" t="s">
        <v>840</v>
      </c>
      <c r="B110" s="188">
        <v>25425024.25</v>
      </c>
      <c r="C110" s="188">
        <v>185416258.36000001</v>
      </c>
      <c r="D110" s="188">
        <v>189053860.59</v>
      </c>
      <c r="E110" s="186">
        <v>21787422.02</v>
      </c>
    </row>
    <row r="111" spans="1:5" ht="26" customHeight="1">
      <c r="A111" s="110" t="s">
        <v>841</v>
      </c>
      <c r="B111" s="188">
        <v>540126158.39999998</v>
      </c>
      <c r="C111" s="188">
        <v>2394515679.4499998</v>
      </c>
      <c r="D111" s="188">
        <v>2656512683.3200002</v>
      </c>
      <c r="E111" s="186">
        <v>278129154.52999997</v>
      </c>
    </row>
    <row r="112" spans="1:5">
      <c r="A112" s="110" t="s">
        <v>842</v>
      </c>
      <c r="B112" s="188">
        <v>1216395068.98</v>
      </c>
      <c r="C112" s="188">
        <v>2544848632.0599999</v>
      </c>
      <c r="D112" s="188">
        <v>1303274171.26</v>
      </c>
      <c r="E112" s="186">
        <v>2457969529.7800002</v>
      </c>
    </row>
    <row r="113" spans="1:5">
      <c r="A113" s="110" t="s">
        <v>843</v>
      </c>
      <c r="B113" s="188">
        <v>352897154.77999997</v>
      </c>
      <c r="C113" s="188">
        <v>442343255.94999999</v>
      </c>
      <c r="D113" s="188">
        <v>327389843.13</v>
      </c>
      <c r="E113" s="186">
        <v>467850567.60000002</v>
      </c>
    </row>
    <row r="114" spans="1:5" ht="22.5" customHeight="1">
      <c r="A114" s="110" t="s">
        <v>844</v>
      </c>
      <c r="B114" s="188">
        <v>508353644.04000002</v>
      </c>
      <c r="C114" s="188">
        <v>800265276.39999998</v>
      </c>
      <c r="D114" s="188">
        <v>894356166.38</v>
      </c>
      <c r="E114" s="186">
        <v>414262754.06</v>
      </c>
    </row>
    <row r="115" spans="1:5">
      <c r="A115" s="110" t="s">
        <v>845</v>
      </c>
      <c r="B115" s="188">
        <v>586691348.73000002</v>
      </c>
      <c r="C115" s="188">
        <v>619172062.60000002</v>
      </c>
      <c r="D115" s="188">
        <v>685082915.13999999</v>
      </c>
      <c r="E115" s="186">
        <v>520780496.19</v>
      </c>
    </row>
    <row r="116" spans="1:5">
      <c r="A116" s="110" t="s">
        <v>846</v>
      </c>
      <c r="B116" s="188">
        <v>2106080680.75</v>
      </c>
      <c r="C116" s="188">
        <v>3175044710.9200001</v>
      </c>
      <c r="D116" s="188">
        <v>2946506290.9099998</v>
      </c>
      <c r="E116" s="186">
        <v>2334619100.7600002</v>
      </c>
    </row>
    <row r="117" spans="1:5">
      <c r="A117" s="110" t="s">
        <v>847</v>
      </c>
      <c r="B117" s="188">
        <v>3217582190.9099998</v>
      </c>
      <c r="C117" s="188">
        <v>2807804450.4200001</v>
      </c>
      <c r="D117" s="188">
        <v>2241671998.46</v>
      </c>
      <c r="E117" s="186">
        <v>3783714642.8699999</v>
      </c>
    </row>
    <row r="118" spans="1:5">
      <c r="A118" s="110" t="s">
        <v>848</v>
      </c>
      <c r="B118" s="188">
        <v>208008147.56999999</v>
      </c>
      <c r="C118" s="188">
        <v>236717541.11000001</v>
      </c>
      <c r="D118" s="188">
        <v>174394475.21000001</v>
      </c>
      <c r="E118" s="186">
        <v>270331213.47000003</v>
      </c>
    </row>
    <row r="119" spans="1:5">
      <c r="A119" s="110" t="s">
        <v>849</v>
      </c>
      <c r="B119" s="188">
        <v>5034375619.8000002</v>
      </c>
      <c r="C119" s="188">
        <v>3762046130.3499999</v>
      </c>
      <c r="D119" s="188">
        <v>2637127613.9699998</v>
      </c>
      <c r="E119" s="186">
        <v>6159294136.1800003</v>
      </c>
    </row>
    <row r="120" spans="1:5">
      <c r="A120" s="189" t="s">
        <v>850</v>
      </c>
      <c r="B120" s="185">
        <v>2304921075.5900002</v>
      </c>
      <c r="C120" s="185">
        <v>7453448237.7399998</v>
      </c>
      <c r="D120" s="185">
        <v>7207868575.8999996</v>
      </c>
      <c r="E120" s="190">
        <v>2550500737.4299998</v>
      </c>
    </row>
    <row r="121" spans="1:5">
      <c r="A121" s="110" t="s">
        <v>851</v>
      </c>
      <c r="B121" s="188">
        <v>2341149742.3499999</v>
      </c>
      <c r="C121" s="188">
        <v>4580515352.8199997</v>
      </c>
      <c r="D121" s="188">
        <v>3684812761.2399998</v>
      </c>
      <c r="E121" s="186">
        <v>3236852333.9299998</v>
      </c>
    </row>
    <row r="122" spans="1:5">
      <c r="A122" s="182" t="s">
        <v>852</v>
      </c>
      <c r="B122" s="183">
        <v>16804967672.16</v>
      </c>
      <c r="C122" s="183">
        <v>72607962871.839996</v>
      </c>
      <c r="D122" s="183">
        <v>62342757555.519997</v>
      </c>
      <c r="E122" s="184">
        <v>27070172988.48</v>
      </c>
    </row>
    <row r="123" spans="1:5" ht="22.5" customHeight="1">
      <c r="A123" s="187" t="s">
        <v>853</v>
      </c>
      <c r="B123" s="107">
        <v>19454485038.110001</v>
      </c>
      <c r="C123" s="107">
        <v>76423117404.229996</v>
      </c>
      <c r="D123" s="107">
        <v>80800085986.839996</v>
      </c>
      <c r="E123" s="144">
        <v>15077516455.5</v>
      </c>
    </row>
    <row r="124" spans="1:5">
      <c r="A124" s="110" t="s">
        <v>854</v>
      </c>
      <c r="B124" s="188">
        <v>282.79000000000002</v>
      </c>
      <c r="C124" s="188">
        <v>0</v>
      </c>
      <c r="D124" s="188">
        <v>0</v>
      </c>
      <c r="E124" s="186">
        <v>282.79000000000002</v>
      </c>
    </row>
    <row r="125" spans="1:5">
      <c r="A125" s="110" t="s">
        <v>855</v>
      </c>
      <c r="B125" s="188">
        <v>130212384.62</v>
      </c>
      <c r="C125" s="188">
        <v>22176793.07</v>
      </c>
      <c r="D125" s="188">
        <v>8863657.0800000001</v>
      </c>
      <c r="E125" s="186">
        <v>143525520.61000001</v>
      </c>
    </row>
    <row r="126" spans="1:5">
      <c r="A126" s="110" t="s">
        <v>856</v>
      </c>
      <c r="B126" s="188">
        <v>15812799.859999999</v>
      </c>
      <c r="C126" s="188">
        <v>6082928.4299999997</v>
      </c>
      <c r="D126" s="188">
        <v>4820641.46</v>
      </c>
      <c r="E126" s="186">
        <v>17075086.829999998</v>
      </c>
    </row>
    <row r="127" spans="1:5">
      <c r="A127" s="189" t="s">
        <v>857</v>
      </c>
      <c r="B127" s="185">
        <v>14472420.68</v>
      </c>
      <c r="C127" s="185">
        <v>83234277.870000005</v>
      </c>
      <c r="D127" s="185">
        <v>85245777.319999993</v>
      </c>
      <c r="E127" s="190">
        <v>12460921.23</v>
      </c>
    </row>
    <row r="128" spans="1:5">
      <c r="A128" s="110" t="s">
        <v>828</v>
      </c>
      <c r="B128" s="188">
        <v>18843713425.209999</v>
      </c>
      <c r="C128" s="188">
        <v>76105351922.809998</v>
      </c>
      <c r="D128" s="188">
        <v>80478778404.910004</v>
      </c>
      <c r="E128" s="186">
        <v>14470286943.110001</v>
      </c>
    </row>
    <row r="129" spans="1:5">
      <c r="A129" s="182" t="s">
        <v>858</v>
      </c>
      <c r="B129" s="183">
        <v>450273724.94999999</v>
      </c>
      <c r="C129" s="183">
        <v>206271482.05000001</v>
      </c>
      <c r="D129" s="183">
        <v>222377506.06999999</v>
      </c>
      <c r="E129" s="184">
        <v>434167700.93000001</v>
      </c>
    </row>
    <row r="130" spans="1:5" ht="24" customHeight="1">
      <c r="A130" s="187" t="s">
        <v>859</v>
      </c>
      <c r="B130" s="107">
        <v>12742233513.02</v>
      </c>
      <c r="C130" s="107">
        <v>4563506982.4799995</v>
      </c>
      <c r="D130" s="107">
        <v>7744366880.4300003</v>
      </c>
      <c r="E130" s="144">
        <v>9561373615.0699997</v>
      </c>
    </row>
    <row r="131" spans="1:5">
      <c r="A131" s="110" t="s">
        <v>860</v>
      </c>
      <c r="B131" s="188">
        <v>79511178.310000002</v>
      </c>
      <c r="C131" s="188">
        <v>160056417.22</v>
      </c>
      <c r="D131" s="188">
        <v>147455538.34</v>
      </c>
      <c r="E131" s="186">
        <v>92112057.189999998</v>
      </c>
    </row>
    <row r="132" spans="1:5">
      <c r="A132" s="110" t="s">
        <v>861</v>
      </c>
      <c r="B132" s="188">
        <v>11896174743.139999</v>
      </c>
      <c r="C132" s="188">
        <v>4023401737.7600002</v>
      </c>
      <c r="D132" s="188">
        <v>7068963255.6099997</v>
      </c>
      <c r="E132" s="186">
        <v>8850613225.2900009</v>
      </c>
    </row>
    <row r="133" spans="1:5">
      <c r="A133" s="189" t="s">
        <v>862</v>
      </c>
      <c r="B133" s="185">
        <v>5283127.8099999996</v>
      </c>
      <c r="C133" s="185">
        <v>884860.52</v>
      </c>
      <c r="D133" s="185">
        <v>1335116.53</v>
      </c>
      <c r="E133" s="190">
        <v>4832871.8</v>
      </c>
    </row>
    <row r="134" spans="1:5">
      <c r="A134" s="110" t="s">
        <v>863</v>
      </c>
      <c r="B134" s="188">
        <v>761226161.27999997</v>
      </c>
      <c r="C134" s="188">
        <v>379163966.98000002</v>
      </c>
      <c r="D134" s="188">
        <v>526612969.94999999</v>
      </c>
      <c r="E134" s="186">
        <v>613777158.30999994</v>
      </c>
    </row>
    <row r="135" spans="1:5">
      <c r="A135" s="182" t="s">
        <v>823</v>
      </c>
      <c r="B135" s="183">
        <v>38302.480000000003</v>
      </c>
      <c r="C135" s="183">
        <v>0</v>
      </c>
      <c r="D135" s="183">
        <v>0</v>
      </c>
      <c r="E135" s="184">
        <v>38302.480000000003</v>
      </c>
    </row>
    <row r="136" spans="1:5" ht="23" customHeight="1">
      <c r="A136" s="187" t="s">
        <v>864</v>
      </c>
      <c r="B136" s="107">
        <v>5822317367.6300001</v>
      </c>
      <c r="C136" s="107">
        <v>2207204410.98</v>
      </c>
      <c r="D136" s="107">
        <v>1344629850.27</v>
      </c>
      <c r="E136" s="144">
        <v>6684891928.3400002</v>
      </c>
    </row>
    <row r="137" spans="1:5">
      <c r="A137" s="110" t="s">
        <v>865</v>
      </c>
      <c r="B137" s="188">
        <v>3097167526.1100001</v>
      </c>
      <c r="C137" s="188">
        <v>1170199671.8299999</v>
      </c>
      <c r="D137" s="188">
        <v>464682795.27999997</v>
      </c>
      <c r="E137" s="186">
        <v>3802684402.6599998</v>
      </c>
    </row>
    <row r="138" spans="1:5">
      <c r="A138" s="110" t="s">
        <v>866</v>
      </c>
      <c r="B138" s="188">
        <v>409363420.44</v>
      </c>
      <c r="C138" s="188">
        <v>91181812.769999996</v>
      </c>
      <c r="D138" s="188">
        <v>53677388.369999997</v>
      </c>
      <c r="E138" s="186">
        <v>446867844.83999997</v>
      </c>
    </row>
    <row r="139" spans="1:5">
      <c r="A139" s="189" t="s">
        <v>867</v>
      </c>
      <c r="B139" s="185">
        <v>4772748.0199999996</v>
      </c>
      <c r="C139" s="185">
        <v>936287.98</v>
      </c>
      <c r="D139" s="185">
        <v>4660991.6100000003</v>
      </c>
      <c r="E139" s="190">
        <v>1048044.39</v>
      </c>
    </row>
    <row r="140" spans="1:5">
      <c r="A140" s="110" t="s">
        <v>868</v>
      </c>
      <c r="B140" s="188">
        <v>7052630.9199999999</v>
      </c>
      <c r="C140" s="188">
        <v>5461684.2000000002</v>
      </c>
      <c r="D140" s="188">
        <v>6679201.7800000003</v>
      </c>
      <c r="E140" s="186">
        <v>5835113.3399999999</v>
      </c>
    </row>
    <row r="141" spans="1:5">
      <c r="A141" s="189" t="s">
        <v>829</v>
      </c>
      <c r="B141" s="185">
        <v>100758181.09</v>
      </c>
      <c r="C141" s="185">
        <v>72760687.310000002</v>
      </c>
      <c r="D141" s="185">
        <v>63748627.990000002</v>
      </c>
      <c r="E141" s="190">
        <v>109770240.41</v>
      </c>
    </row>
    <row r="142" spans="1:5">
      <c r="A142" s="189" t="s">
        <v>869</v>
      </c>
      <c r="B142" s="185">
        <v>1919101152.3800001</v>
      </c>
      <c r="C142" s="185">
        <v>688539374.53999996</v>
      </c>
      <c r="D142" s="185">
        <v>627423270.09000003</v>
      </c>
      <c r="E142" s="190">
        <v>1980217256.8299999</v>
      </c>
    </row>
    <row r="143" spans="1:5">
      <c r="A143" s="189" t="s">
        <v>870</v>
      </c>
      <c r="B143" s="185">
        <v>193038939.06999999</v>
      </c>
      <c r="C143" s="185">
        <v>140461090.80000001</v>
      </c>
      <c r="D143" s="185">
        <v>92574176.989999995</v>
      </c>
      <c r="E143" s="190">
        <v>240925852.88</v>
      </c>
    </row>
    <row r="144" spans="1:5">
      <c r="A144" s="189" t="s">
        <v>871</v>
      </c>
      <c r="B144" s="185">
        <v>140331.25</v>
      </c>
      <c r="C144" s="185">
        <v>450370.77</v>
      </c>
      <c r="D144" s="185">
        <v>334063.14</v>
      </c>
      <c r="E144" s="190">
        <v>256638.88</v>
      </c>
    </row>
    <row r="145" spans="1:5" ht="20" customHeight="1">
      <c r="A145" s="189" t="s">
        <v>872</v>
      </c>
      <c r="B145" s="185">
        <v>76815239.670000002</v>
      </c>
      <c r="C145" s="185">
        <v>29586405.149999999</v>
      </c>
      <c r="D145" s="185">
        <v>26350060.059999999</v>
      </c>
      <c r="E145" s="190">
        <v>80051584.760000005</v>
      </c>
    </row>
    <row r="146" spans="1:5" ht="21.5" customHeight="1">
      <c r="A146" s="191" t="s">
        <v>873</v>
      </c>
      <c r="B146" s="192">
        <v>14107198.68</v>
      </c>
      <c r="C146" s="192">
        <v>7627025.6299999999</v>
      </c>
      <c r="D146" s="192">
        <v>4499274.96</v>
      </c>
      <c r="E146" s="193">
        <v>17234949.350000001</v>
      </c>
    </row>
    <row r="152" spans="1:5" ht="22" customHeight="1"/>
  </sheetData>
  <pageMargins left="0.7" right="0.7"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zoomScale="110" zoomScaleNormal="110" workbookViewId="0">
      <selection activeCell="F9" sqref="F9"/>
    </sheetView>
  </sheetViews>
  <sheetFormatPr defaultColWidth="20.26953125" defaultRowHeight="34.5" customHeight="1"/>
  <cols>
    <col min="1" max="1" width="31" style="6" customWidth="1"/>
    <col min="2" max="2" width="20.453125" style="6" customWidth="1"/>
    <col min="3" max="3" width="20" style="6" customWidth="1"/>
    <col min="4" max="4" width="19.1796875" style="6" customWidth="1"/>
    <col min="5" max="5" width="20.1796875" style="6" customWidth="1"/>
    <col min="6" max="16384" width="20.26953125" style="6"/>
  </cols>
  <sheetData>
    <row r="1" spans="1:5" ht="12">
      <c r="A1" s="91" t="s">
        <v>225</v>
      </c>
      <c r="B1" s="103"/>
      <c r="C1" s="103"/>
      <c r="D1" s="103"/>
      <c r="E1" s="103"/>
    </row>
    <row r="2" spans="1:5" ht="10">
      <c r="A2" s="103"/>
      <c r="B2" s="103"/>
      <c r="C2" s="103"/>
      <c r="D2" s="103"/>
      <c r="E2" s="103"/>
    </row>
    <row r="3" spans="1:5" ht="17.25" customHeight="1">
      <c r="A3" s="103"/>
      <c r="B3" s="95" t="s">
        <v>936</v>
      </c>
      <c r="C3" s="103"/>
      <c r="D3" s="103"/>
      <c r="E3" s="103"/>
    </row>
    <row r="4" spans="1:5" ht="18" customHeight="1">
      <c r="A4" s="104"/>
      <c r="B4" s="103"/>
      <c r="C4" s="103"/>
      <c r="D4" s="103"/>
      <c r="E4" s="103"/>
    </row>
    <row r="5" spans="1:5" ht="15" customHeight="1">
      <c r="A5" s="237" t="s">
        <v>67</v>
      </c>
      <c r="B5" s="202" t="s">
        <v>68</v>
      </c>
      <c r="C5" s="236" t="s">
        <v>69</v>
      </c>
      <c r="D5" s="236"/>
      <c r="E5" s="23" t="s">
        <v>68</v>
      </c>
    </row>
    <row r="6" spans="1:5" ht="21">
      <c r="A6" s="238"/>
      <c r="B6" s="24" t="s">
        <v>744</v>
      </c>
      <c r="C6" s="25" t="s">
        <v>76</v>
      </c>
      <c r="D6" s="25" t="s">
        <v>77</v>
      </c>
      <c r="E6" s="26" t="s">
        <v>938</v>
      </c>
    </row>
    <row r="7" spans="1:5" ht="16.5" customHeight="1">
      <c r="A7" s="9" t="s">
        <v>70</v>
      </c>
      <c r="B7" s="7">
        <v>1020977.6999999974</v>
      </c>
      <c r="C7" s="7">
        <v>7779507.0099999998</v>
      </c>
      <c r="D7" s="7">
        <v>8327806.4800000004</v>
      </c>
      <c r="E7" s="8">
        <f>B7+C7-D7</f>
        <v>472678.22999999672</v>
      </c>
    </row>
    <row r="8" spans="1:5" ht="16.5" customHeight="1">
      <c r="A8" s="9" t="s">
        <v>71</v>
      </c>
      <c r="B8" s="7">
        <v>1590252.6999999993</v>
      </c>
      <c r="C8" s="7">
        <v>6700374.3300000001</v>
      </c>
      <c r="D8" s="7">
        <v>7117311.0199999996</v>
      </c>
      <c r="E8" s="8">
        <f t="shared" ref="E8:E13" si="0">B8+C8-D8</f>
        <v>1173316.0099999998</v>
      </c>
    </row>
    <row r="9" spans="1:5" ht="16.5" customHeight="1">
      <c r="A9" s="9" t="s">
        <v>72</v>
      </c>
      <c r="B9" s="7">
        <v>35925320.619999975</v>
      </c>
      <c r="C9" s="7">
        <v>129961510.22</v>
      </c>
      <c r="D9" s="7">
        <v>145722840.22999999</v>
      </c>
      <c r="E9" s="8">
        <f t="shared" si="0"/>
        <v>20163990.609999985</v>
      </c>
    </row>
    <row r="10" spans="1:5" ht="16.5" customHeight="1">
      <c r="A10" s="9" t="s">
        <v>73</v>
      </c>
      <c r="B10" s="7">
        <v>74758800.2299999</v>
      </c>
      <c r="C10" s="7">
        <v>162005991.41999999</v>
      </c>
      <c r="D10" s="7">
        <v>186255987.41</v>
      </c>
      <c r="E10" s="8">
        <f t="shared" si="0"/>
        <v>50508804.23999989</v>
      </c>
    </row>
    <row r="11" spans="1:5" ht="16.5" customHeight="1">
      <c r="A11" s="9" t="s">
        <v>74</v>
      </c>
      <c r="B11" s="7">
        <v>4953377840.5300007</v>
      </c>
      <c r="C11" s="7">
        <v>1563560027.25</v>
      </c>
      <c r="D11" s="7">
        <v>5803720763.5500002</v>
      </c>
      <c r="E11" s="8">
        <f t="shared" si="0"/>
        <v>713217104.2300005</v>
      </c>
    </row>
    <row r="12" spans="1:5" ht="16.5" hidden="1" customHeight="1">
      <c r="A12" s="9"/>
      <c r="B12" s="7">
        <v>0</v>
      </c>
      <c r="C12" s="7"/>
      <c r="D12" s="7"/>
      <c r="E12" s="8">
        <f t="shared" si="0"/>
        <v>0</v>
      </c>
    </row>
    <row r="13" spans="1:5" ht="16.5" customHeight="1">
      <c r="A13" s="9" t="s">
        <v>61</v>
      </c>
      <c r="B13" s="7">
        <v>1208258.959999999</v>
      </c>
      <c r="C13" s="7">
        <v>3967995.71</v>
      </c>
      <c r="D13" s="7">
        <v>3872668.86</v>
      </c>
      <c r="E13" s="8">
        <f t="shared" si="0"/>
        <v>1303585.8099999991</v>
      </c>
    </row>
    <row r="14" spans="1:5" ht="25.5" customHeight="1">
      <c r="A14" s="3" t="s">
        <v>60</v>
      </c>
      <c r="B14" s="150">
        <f>SUM(B7:B13)</f>
        <v>5067881450.7400007</v>
      </c>
      <c r="C14" s="150">
        <f>SUM(C7:C13)</f>
        <v>1873975405.9400001</v>
      </c>
      <c r="D14" s="150">
        <f>SUM(D7:D13)</f>
        <v>6155017377.5500002</v>
      </c>
      <c r="E14" s="162">
        <f>B14+C14-D14</f>
        <v>786839479.13000011</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showGridLines="0" topLeftCell="A7" zoomScale="110" zoomScaleNormal="110" workbookViewId="0">
      <selection activeCell="I20" sqref="I20"/>
    </sheetView>
  </sheetViews>
  <sheetFormatPr defaultColWidth="9.1796875" defaultRowHeight="10.5"/>
  <cols>
    <col min="1" max="1" width="42.54296875" style="4" bestFit="1" customWidth="1"/>
    <col min="2" max="2" width="16" style="4" bestFit="1" customWidth="1"/>
    <col min="3" max="3" width="16.54296875" style="4" bestFit="1" customWidth="1"/>
    <col min="4" max="4" width="18" style="4" customWidth="1"/>
    <col min="5" max="5" width="9.1796875" style="4"/>
    <col min="6" max="6" width="11.26953125" style="4" bestFit="1" customWidth="1"/>
    <col min="7" max="16384" width="9.1796875" style="4"/>
  </cols>
  <sheetData>
    <row r="1" spans="1:6" ht="12">
      <c r="A1" s="105" t="s">
        <v>226</v>
      </c>
      <c r="B1" s="106"/>
      <c r="C1" s="106"/>
      <c r="D1" s="106"/>
    </row>
    <row r="2" spans="1:6">
      <c r="A2" s="106"/>
      <c r="B2" s="106"/>
      <c r="C2" s="106"/>
      <c r="D2" s="106"/>
    </row>
    <row r="3" spans="1:6" ht="12">
      <c r="A3" s="91"/>
      <c r="B3" s="95" t="s">
        <v>936</v>
      </c>
      <c r="C3" s="106"/>
      <c r="D3" s="106"/>
    </row>
    <row r="4" spans="1:6" ht="15" customHeight="1">
      <c r="A4" s="104"/>
      <c r="B4" s="106"/>
      <c r="C4" s="106"/>
      <c r="D4" s="106"/>
    </row>
    <row r="5" spans="1:6" s="11" customFormat="1" ht="31.5">
      <c r="A5" s="27" t="s">
        <v>62</v>
      </c>
      <c r="B5" s="28" t="s">
        <v>75</v>
      </c>
      <c r="C5" s="28" t="s">
        <v>939</v>
      </c>
      <c r="D5" s="29" t="s">
        <v>78</v>
      </c>
    </row>
    <row r="6" spans="1:6" ht="15" customHeight="1">
      <c r="A6" s="12" t="s">
        <v>63</v>
      </c>
      <c r="B6" s="13">
        <v>3991771.2</v>
      </c>
      <c r="C6" s="13">
        <v>65100</v>
      </c>
      <c r="D6" s="14">
        <f>B6+C6</f>
        <v>4056871.2</v>
      </c>
    </row>
    <row r="7" spans="1:6" ht="15" customHeight="1">
      <c r="A7" s="12" t="s">
        <v>64</v>
      </c>
      <c r="B7" s="13">
        <v>15812740</v>
      </c>
      <c r="C7" s="13">
        <v>1000100</v>
      </c>
      <c r="D7" s="14">
        <f t="shared" ref="D7:D15" si="0">B7+C7</f>
        <v>16812840</v>
      </c>
    </row>
    <row r="8" spans="1:6" ht="15" customHeight="1">
      <c r="A8" s="21">
        <v>2</v>
      </c>
      <c r="B8" s="13">
        <v>1799094646</v>
      </c>
      <c r="C8" s="13">
        <v>55390800</v>
      </c>
      <c r="D8" s="14">
        <f t="shared" si="0"/>
        <v>1854485446</v>
      </c>
    </row>
    <row r="9" spans="1:6" ht="15" customHeight="1">
      <c r="A9" s="21">
        <v>1</v>
      </c>
      <c r="B9" s="13">
        <v>1674716840</v>
      </c>
      <c r="C9" s="13">
        <v>27843000</v>
      </c>
      <c r="D9" s="14">
        <f t="shared" si="0"/>
        <v>1702559840</v>
      </c>
      <c r="F9" s="169"/>
    </row>
    <row r="10" spans="1:6" ht="15" customHeight="1">
      <c r="A10" s="21">
        <v>0.5</v>
      </c>
      <c r="B10" s="13">
        <v>639952183.5</v>
      </c>
      <c r="C10" s="13">
        <v>15916163.5</v>
      </c>
      <c r="D10" s="14">
        <f t="shared" si="0"/>
        <v>655868347</v>
      </c>
    </row>
    <row r="11" spans="1:6" ht="15" customHeight="1">
      <c r="A11" s="21">
        <v>0.2</v>
      </c>
      <c r="B11" s="13">
        <v>365819643.40000004</v>
      </c>
      <c r="C11" s="13">
        <v>9581883.1999999993</v>
      </c>
      <c r="D11" s="14">
        <f t="shared" si="0"/>
        <v>375401526.60000002</v>
      </c>
    </row>
    <row r="12" spans="1:6" ht="15" customHeight="1">
      <c r="A12" s="21">
        <v>0.1</v>
      </c>
      <c r="B12" s="13">
        <v>236230533.69999999</v>
      </c>
      <c r="C12" s="13">
        <v>6321760.4000000004</v>
      </c>
      <c r="D12" s="14">
        <f t="shared" si="0"/>
        <v>242552294.09999999</v>
      </c>
    </row>
    <row r="13" spans="1:6" ht="15" customHeight="1">
      <c r="A13" s="21">
        <v>0.05</v>
      </c>
      <c r="B13" s="13">
        <v>128482900.5</v>
      </c>
      <c r="C13" s="13">
        <v>4068125.35</v>
      </c>
      <c r="D13" s="14">
        <f t="shared" si="0"/>
        <v>132551025.84999999</v>
      </c>
    </row>
    <row r="14" spans="1:6" ht="15" customHeight="1">
      <c r="A14" s="21">
        <v>0.02</v>
      </c>
      <c r="B14" s="13">
        <v>59998155.060000002</v>
      </c>
      <c r="C14" s="13">
        <v>30.18</v>
      </c>
      <c r="D14" s="14">
        <f t="shared" si="0"/>
        <v>59998185.240000002</v>
      </c>
    </row>
    <row r="15" spans="1:6" ht="15" customHeight="1">
      <c r="A15" s="21">
        <v>0.01</v>
      </c>
      <c r="B15" s="13">
        <v>38836577.750000007</v>
      </c>
      <c r="C15" s="13">
        <v>5.2</v>
      </c>
      <c r="D15" s="14">
        <f t="shared" si="0"/>
        <v>38836582.95000001</v>
      </c>
    </row>
    <row r="16" spans="1:6" ht="25.5" customHeight="1">
      <c r="A16" s="16" t="s">
        <v>60</v>
      </c>
      <c r="B16" s="17">
        <f>SUM(B6:B15)</f>
        <v>4962935991.1099997</v>
      </c>
      <c r="C16" s="17">
        <f>SUM(C6:C15)</f>
        <v>120186967.83000001</v>
      </c>
      <c r="D16" s="18">
        <f>SUM(D6:D15)</f>
        <v>5083122958.9400005</v>
      </c>
    </row>
    <row r="18" spans="1:4">
      <c r="A18" s="15" t="s">
        <v>66</v>
      </c>
    </row>
    <row r="20" spans="1:4" ht="39.75" customHeight="1">
      <c r="A20" s="203" t="s">
        <v>65</v>
      </c>
      <c r="B20" s="28" t="s">
        <v>75</v>
      </c>
      <c r="C20" s="28" t="s">
        <v>940</v>
      </c>
      <c r="D20" s="29" t="s">
        <v>78</v>
      </c>
    </row>
    <row r="21" spans="1:4" ht="15" customHeight="1">
      <c r="A21" s="19" t="s">
        <v>887</v>
      </c>
      <c r="B21" s="5">
        <v>1652700</v>
      </c>
      <c r="C21" s="5">
        <v>538000</v>
      </c>
      <c r="D21" s="20">
        <f>B21+C21</f>
        <v>2190700</v>
      </c>
    </row>
    <row r="22" spans="1:4" ht="15" customHeight="1">
      <c r="A22" s="19" t="s">
        <v>888</v>
      </c>
      <c r="B22" s="5">
        <v>0</v>
      </c>
      <c r="C22" s="5">
        <v>20750</v>
      </c>
      <c r="D22" s="20">
        <f t="shared" ref="D22:D30" si="1">B22+C22</f>
        <v>20750</v>
      </c>
    </row>
    <row r="23" spans="1:4" ht="15" customHeight="1">
      <c r="A23" s="19" t="s">
        <v>889</v>
      </c>
      <c r="B23" s="5">
        <v>0</v>
      </c>
      <c r="C23" s="5">
        <v>15000</v>
      </c>
      <c r="D23" s="20">
        <f t="shared" si="1"/>
        <v>15000</v>
      </c>
    </row>
    <row r="24" spans="1:4" ht="15" customHeight="1">
      <c r="A24" s="19" t="s">
        <v>890</v>
      </c>
      <c r="B24" s="5">
        <v>0</v>
      </c>
      <c r="C24" s="5">
        <v>50000</v>
      </c>
      <c r="D24" s="20">
        <f t="shared" si="1"/>
        <v>50000</v>
      </c>
    </row>
    <row r="25" spans="1:4" ht="15" customHeight="1">
      <c r="A25" s="19" t="s">
        <v>891</v>
      </c>
      <c r="B25" s="5">
        <v>0</v>
      </c>
      <c r="C25" s="5">
        <v>114000</v>
      </c>
      <c r="D25" s="20">
        <f t="shared" si="1"/>
        <v>114000</v>
      </c>
    </row>
    <row r="26" spans="1:4" ht="25.5" customHeight="1">
      <c r="A26" s="19" t="s">
        <v>892</v>
      </c>
      <c r="B26" s="10">
        <v>4760360</v>
      </c>
      <c r="C26" s="5">
        <v>102850</v>
      </c>
      <c r="D26" s="20">
        <f t="shared" si="1"/>
        <v>4863210</v>
      </c>
    </row>
    <row r="27" spans="1:4" ht="18.75" customHeight="1">
      <c r="A27" s="19" t="s">
        <v>893</v>
      </c>
      <c r="B27" s="10">
        <v>5842000</v>
      </c>
      <c r="C27" s="5">
        <v>40000</v>
      </c>
      <c r="D27" s="20">
        <f t="shared" si="1"/>
        <v>5882000</v>
      </c>
    </row>
    <row r="28" spans="1:4">
      <c r="A28" s="19" t="s">
        <v>894</v>
      </c>
      <c r="B28" s="10">
        <v>41500</v>
      </c>
      <c r="C28" s="5">
        <v>2000</v>
      </c>
      <c r="D28" s="20">
        <f t="shared" si="1"/>
        <v>43500</v>
      </c>
    </row>
    <row r="29" spans="1:4">
      <c r="A29" s="19" t="s">
        <v>895</v>
      </c>
      <c r="B29" s="10">
        <v>1711880</v>
      </c>
      <c r="C29" s="5">
        <v>48400</v>
      </c>
      <c r="D29" s="20">
        <f t="shared" si="1"/>
        <v>1760280</v>
      </c>
    </row>
    <row r="30" spans="1:4">
      <c r="A30" s="19" t="s">
        <v>896</v>
      </c>
      <c r="B30" s="10">
        <v>1804300</v>
      </c>
      <c r="C30" s="5">
        <v>69100</v>
      </c>
      <c r="D30" s="20">
        <f t="shared" si="1"/>
        <v>1873400</v>
      </c>
    </row>
    <row r="31" spans="1:4" ht="19.5" customHeight="1">
      <c r="A31" s="16" t="s">
        <v>60</v>
      </c>
      <c r="B31" s="17">
        <f>SUM(B21:B30)</f>
        <v>15812740</v>
      </c>
      <c r="C31" s="17">
        <f>SUM(C21:C30)</f>
        <v>1000100</v>
      </c>
      <c r="D31" s="22">
        <f>SUM(D21:D30)</f>
        <v>16812840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6"/>
  <sheetViews>
    <sheetView showGridLines="0" zoomScale="80" zoomScaleNormal="80" workbookViewId="0">
      <selection activeCell="I14" sqref="I14"/>
    </sheetView>
  </sheetViews>
  <sheetFormatPr defaultRowHeight="12.5"/>
  <cols>
    <col min="1" max="1" width="23.453125" customWidth="1"/>
    <col min="2" max="2" width="20.453125" customWidth="1"/>
    <col min="3" max="3" width="22" customWidth="1"/>
    <col min="4" max="4" width="21.81640625" customWidth="1"/>
    <col min="5" max="5" width="19.1796875" customWidth="1"/>
    <col min="7" max="7" width="16.54296875" bestFit="1" customWidth="1"/>
    <col min="8" max="9" width="17.7265625" bestFit="1" customWidth="1"/>
    <col min="10" max="10" width="16.54296875" bestFit="1" customWidth="1"/>
  </cols>
  <sheetData>
    <row r="1" spans="1:5">
      <c r="A1" s="91" t="s">
        <v>216</v>
      </c>
      <c r="B1" s="92"/>
      <c r="C1" s="92"/>
    </row>
    <row r="2" spans="1:5">
      <c r="A2" s="92"/>
      <c r="B2" s="92"/>
      <c r="C2" s="92"/>
    </row>
    <row r="3" spans="1:5">
      <c r="A3" s="92"/>
      <c r="B3" s="91" t="s">
        <v>936</v>
      </c>
      <c r="C3" s="92"/>
    </row>
    <row r="4" spans="1:5" ht="14.5">
      <c r="A4" s="2"/>
    </row>
    <row r="5" spans="1:5" ht="30" customHeight="1">
      <c r="A5" s="196" t="s">
        <v>18</v>
      </c>
      <c r="B5" s="44" t="s">
        <v>743</v>
      </c>
      <c r="C5" s="44" t="s">
        <v>6</v>
      </c>
      <c r="D5" s="44" t="s">
        <v>7</v>
      </c>
      <c r="E5" s="197" t="s">
        <v>937</v>
      </c>
    </row>
    <row r="6" spans="1:5" ht="33" customHeight="1">
      <c r="A6" s="30" t="s">
        <v>19</v>
      </c>
      <c r="B6" s="31"/>
      <c r="C6" s="31"/>
      <c r="D6" s="32"/>
      <c r="E6" s="33"/>
    </row>
    <row r="7" spans="1:5" ht="21">
      <c r="A7" s="34" t="s">
        <v>0</v>
      </c>
      <c r="B7" s="35">
        <v>113491452000</v>
      </c>
      <c r="C7" s="35">
        <v>82540035000</v>
      </c>
      <c r="D7" s="35">
        <v>86876404000</v>
      </c>
      <c r="E7" s="36">
        <f>B7+C7-D7</f>
        <v>109155083000</v>
      </c>
    </row>
    <row r="8" spans="1:5" ht="21">
      <c r="A8" s="34" t="s">
        <v>1</v>
      </c>
      <c r="B8" s="35">
        <v>0</v>
      </c>
      <c r="C8" s="35">
        <v>10000</v>
      </c>
      <c r="D8" s="35">
        <v>10000</v>
      </c>
      <c r="E8" s="36">
        <f>B8+C8-D8</f>
        <v>0</v>
      </c>
    </row>
    <row r="9" spans="1:5" ht="25.5" customHeight="1">
      <c r="A9" s="34" t="s">
        <v>718</v>
      </c>
      <c r="B9" s="35">
        <v>0</v>
      </c>
      <c r="C9" s="35">
        <v>94829420574.639999</v>
      </c>
      <c r="D9" s="35">
        <v>77153741261.729996</v>
      </c>
      <c r="E9" s="36">
        <f>B9+C9-D9</f>
        <v>17675679312.910004</v>
      </c>
    </row>
    <row r="10" spans="1:5">
      <c r="A10" s="75" t="s">
        <v>13</v>
      </c>
      <c r="B10" s="70">
        <f>SUM(B7:B9)</f>
        <v>113491452000</v>
      </c>
      <c r="C10" s="70">
        <f>SUM(C7:C9)</f>
        <v>177369465574.64001</v>
      </c>
      <c r="D10" s="70">
        <f>SUM(D7:D9)</f>
        <v>164030155261.72998</v>
      </c>
      <c r="E10" s="71">
        <f>SUM(E7:E9)</f>
        <v>126830762312.91</v>
      </c>
    </row>
    <row r="11" spans="1:5" ht="21">
      <c r="A11" s="37" t="s">
        <v>933</v>
      </c>
      <c r="B11" s="38"/>
      <c r="C11" s="38"/>
      <c r="D11" s="39"/>
      <c r="E11" s="40"/>
    </row>
    <row r="12" spans="1:5" ht="15" customHeight="1">
      <c r="A12" s="34" t="s">
        <v>883</v>
      </c>
      <c r="B12" s="35">
        <v>218117902356.04001</v>
      </c>
      <c r="C12" s="35">
        <v>153078898999.23001</v>
      </c>
      <c r="D12" s="35">
        <v>116086166342.61</v>
      </c>
      <c r="E12" s="36">
        <f>B12+C12-D12</f>
        <v>255110635012.66003</v>
      </c>
    </row>
    <row r="13" spans="1:5" ht="15" customHeight="1">
      <c r="A13" s="34" t="s">
        <v>884</v>
      </c>
      <c r="B13" s="35">
        <v>263506096536.06</v>
      </c>
      <c r="C13" s="35">
        <v>366010090344.89001</v>
      </c>
      <c r="D13" s="35">
        <v>332653966934.63</v>
      </c>
      <c r="E13" s="36">
        <f>B13+C13-D13</f>
        <v>296862219946.31995</v>
      </c>
    </row>
    <row r="14" spans="1:5" ht="15" customHeight="1">
      <c r="A14" s="34" t="s">
        <v>2</v>
      </c>
      <c r="B14" s="35">
        <v>90794320280.210007</v>
      </c>
      <c r="C14" s="35">
        <v>588622197548.07996</v>
      </c>
      <c r="D14" s="35">
        <v>589248022132.90002</v>
      </c>
      <c r="E14" s="36">
        <f>B14+C14-D14</f>
        <v>90168495695.389893</v>
      </c>
    </row>
    <row r="15" spans="1:5" ht="25.5" customHeight="1">
      <c r="A15" s="34" t="s">
        <v>698</v>
      </c>
      <c r="B15" s="35">
        <v>145195536291.35001</v>
      </c>
      <c r="C15" s="35">
        <v>263563011420.92999</v>
      </c>
      <c r="D15" s="35">
        <v>251275455244.89001</v>
      </c>
      <c r="E15" s="36">
        <f>B15+C15-D15</f>
        <v>157483092467.39001</v>
      </c>
    </row>
    <row r="16" spans="1:5" ht="15" customHeight="1">
      <c r="A16" s="75" t="s">
        <v>13</v>
      </c>
      <c r="B16" s="70">
        <f>SUM(B12:B15)</f>
        <v>717613855463.65991</v>
      </c>
      <c r="C16" s="70">
        <f>SUM(C12:C15)</f>
        <v>1371274198313.1299</v>
      </c>
      <c r="D16" s="70">
        <f t="shared" ref="D16:E16" si="0">SUM(D12:D15)</f>
        <v>1289263610655.03</v>
      </c>
      <c r="E16" s="71">
        <f t="shared" si="0"/>
        <v>799624443121.75989</v>
      </c>
    </row>
    <row r="17" spans="1:10" ht="13">
      <c r="A17" s="37" t="s">
        <v>20</v>
      </c>
      <c r="B17" s="38"/>
      <c r="C17" s="38"/>
      <c r="D17" s="39"/>
      <c r="E17" s="40"/>
    </row>
    <row r="18" spans="1:10" ht="26.25" customHeight="1">
      <c r="A18" s="34" t="s">
        <v>3</v>
      </c>
      <c r="B18" s="35">
        <v>912456499.5</v>
      </c>
      <c r="C18" s="35">
        <v>2730745941.4099998</v>
      </c>
      <c r="D18" s="35">
        <v>1949368717.4100001</v>
      </c>
      <c r="E18" s="36">
        <f>B18+C18-D18</f>
        <v>1693833723.4999998</v>
      </c>
    </row>
    <row r="19" spans="1:10" ht="15" customHeight="1">
      <c r="A19" s="34" t="s">
        <v>21</v>
      </c>
      <c r="B19" s="35">
        <v>442212940.29000854</v>
      </c>
      <c r="C19" s="35">
        <v>13562119483.870001</v>
      </c>
      <c r="D19" s="35">
        <v>13996168989.200001</v>
      </c>
      <c r="E19" s="36">
        <f>B19+C19-D19</f>
        <v>8163434.9600086212</v>
      </c>
    </row>
    <row r="20" spans="1:10" ht="15" customHeight="1">
      <c r="A20" s="34" t="s">
        <v>4</v>
      </c>
      <c r="B20" s="35">
        <v>283659531.55000007</v>
      </c>
      <c r="C20" s="35">
        <v>1005546285.35</v>
      </c>
      <c r="D20" s="35">
        <v>662273891.77999997</v>
      </c>
      <c r="E20" s="36">
        <f>B20+C20-D20</f>
        <v>626931925.12000012</v>
      </c>
    </row>
    <row r="21" spans="1:10" ht="25.5" customHeight="1">
      <c r="A21" s="34" t="s">
        <v>5</v>
      </c>
      <c r="B21" s="35">
        <v>15376755.960000001</v>
      </c>
      <c r="C21" s="35">
        <v>16704758.24</v>
      </c>
      <c r="D21" s="35">
        <v>12614926.18</v>
      </c>
      <c r="E21" s="36">
        <f>B21+C21-D21</f>
        <v>19466588.020000003</v>
      </c>
      <c r="G21" s="1"/>
      <c r="H21" s="1"/>
      <c r="I21" s="1"/>
      <c r="J21" s="1"/>
    </row>
    <row r="22" spans="1:10" ht="25.5" customHeight="1">
      <c r="A22" s="75" t="s">
        <v>13</v>
      </c>
      <c r="B22" s="70">
        <f>SUM(B18:B21)</f>
        <v>1653705727.3000088</v>
      </c>
      <c r="C22" s="70">
        <f t="shared" ref="C22:E22" si="1">SUM(C18:C21)</f>
        <v>17315116468.870003</v>
      </c>
      <c r="D22" s="70">
        <f t="shared" si="1"/>
        <v>16620426524.570002</v>
      </c>
      <c r="E22" s="71">
        <f t="shared" si="1"/>
        <v>2348395671.6000085</v>
      </c>
    </row>
    <row r="23" spans="1:10" ht="24" customHeight="1">
      <c r="A23" s="41" t="s">
        <v>60</v>
      </c>
      <c r="B23" s="42">
        <f>B10+B16+B22</f>
        <v>832759013190.95996</v>
      </c>
      <c r="C23" s="42">
        <f t="shared" ref="C23:D23" si="2">C10+C16+C22</f>
        <v>1565958780356.6401</v>
      </c>
      <c r="D23" s="42">
        <f t="shared" si="2"/>
        <v>1469914192441.3301</v>
      </c>
      <c r="E23" s="43">
        <f>B23+C23-D23</f>
        <v>928803601106.27002</v>
      </c>
    </row>
    <row r="25" spans="1:10" ht="12.5" customHeight="1">
      <c r="A25" s="210" t="s">
        <v>900</v>
      </c>
      <c r="B25" s="211"/>
      <c r="C25" s="211"/>
      <c r="D25" s="211"/>
      <c r="E25" s="211"/>
    </row>
    <row r="26" spans="1:10" ht="56" customHeight="1">
      <c r="A26" s="212" t="s">
        <v>934</v>
      </c>
      <c r="B26" s="213"/>
      <c r="C26" s="213"/>
      <c r="D26" s="213"/>
      <c r="E26" s="213"/>
    </row>
  </sheetData>
  <mergeCells count="2">
    <mergeCell ref="A25:E25"/>
    <mergeCell ref="A26:E2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showGridLines="0" tabSelected="1" zoomScale="80" zoomScaleNormal="80" workbookViewId="0">
      <selection activeCell="H7" sqref="H7"/>
    </sheetView>
  </sheetViews>
  <sheetFormatPr defaultRowHeight="12.5"/>
  <cols>
    <col min="1" max="1" width="24.26953125" customWidth="1"/>
    <col min="2" max="2" width="22.54296875" customWidth="1"/>
    <col min="3" max="3" width="20.453125" customWidth="1"/>
    <col min="4" max="4" width="19" customWidth="1"/>
    <col min="5" max="5" width="20.26953125" customWidth="1"/>
    <col min="6" max="6" width="16.453125" bestFit="1" customWidth="1"/>
  </cols>
  <sheetData>
    <row r="1" spans="1:7">
      <c r="A1" s="93" t="s">
        <v>217</v>
      </c>
      <c r="B1" s="92"/>
      <c r="C1" s="92"/>
    </row>
    <row r="2" spans="1:7">
      <c r="A2" s="92"/>
      <c r="B2" s="92"/>
      <c r="C2" s="92"/>
    </row>
    <row r="3" spans="1:7">
      <c r="A3" s="92"/>
      <c r="B3" s="91" t="s">
        <v>936</v>
      </c>
      <c r="C3" s="92"/>
    </row>
    <row r="5" spans="1:7" ht="30" customHeight="1">
      <c r="A5" s="27" t="s">
        <v>703</v>
      </c>
      <c r="B5" s="28" t="s">
        <v>743</v>
      </c>
      <c r="C5" s="28" t="s">
        <v>7</v>
      </c>
      <c r="D5" s="28" t="s">
        <v>6</v>
      </c>
      <c r="E5" s="197" t="s">
        <v>937</v>
      </c>
    </row>
    <row r="6" spans="1:7" ht="27.75" customHeight="1">
      <c r="A6" s="37" t="s">
        <v>22</v>
      </c>
      <c r="B6" s="38"/>
      <c r="C6" s="38"/>
      <c r="D6" s="39"/>
      <c r="E6" s="45"/>
    </row>
    <row r="7" spans="1:7" ht="21">
      <c r="A7" s="34" t="s">
        <v>23</v>
      </c>
      <c r="B7" s="35">
        <v>37503156560.480003</v>
      </c>
      <c r="C7" s="35">
        <v>67645967745.269997</v>
      </c>
      <c r="D7" s="35">
        <v>26643623176.950001</v>
      </c>
      <c r="E7" s="36">
        <f>B7+C7-D7</f>
        <v>78505501128.800003</v>
      </c>
      <c r="F7" s="66"/>
      <c r="G7" s="67"/>
    </row>
    <row r="8" spans="1:7" ht="21">
      <c r="A8" s="34" t="s">
        <v>24</v>
      </c>
      <c r="B8" s="35">
        <v>9000000000</v>
      </c>
      <c r="C8" s="35">
        <v>51400010000</v>
      </c>
      <c r="D8" s="35">
        <v>44400010000</v>
      </c>
      <c r="E8" s="36">
        <f>B8+C8-D8</f>
        <v>16000000000</v>
      </c>
    </row>
    <row r="9" spans="1:7" ht="25.5" customHeight="1">
      <c r="A9" s="34" t="s">
        <v>719</v>
      </c>
      <c r="B9" s="35">
        <v>0</v>
      </c>
      <c r="C9" s="35">
        <v>8433860732.54</v>
      </c>
      <c r="D9" s="35">
        <v>8194200102.54</v>
      </c>
      <c r="E9" s="36">
        <f>B9+C9-D9</f>
        <v>239660630</v>
      </c>
    </row>
    <row r="10" spans="1:7" ht="20.25" customHeight="1">
      <c r="A10" s="75" t="s">
        <v>13</v>
      </c>
      <c r="B10" s="70">
        <f>SUM(B7:B9)</f>
        <v>46503156560.480003</v>
      </c>
      <c r="C10" s="70">
        <f>SUM(C7:C9)</f>
        <v>127479838477.80998</v>
      </c>
      <c r="D10" s="70">
        <f>SUM(D7:D9)</f>
        <v>79237833279.48999</v>
      </c>
      <c r="E10" s="71">
        <f t="shared" ref="E10:E33" si="0">+B10+C10-D10</f>
        <v>94745161758.799988</v>
      </c>
    </row>
    <row r="11" spans="1:7" ht="13">
      <c r="A11" s="37" t="s">
        <v>25</v>
      </c>
      <c r="B11" s="38"/>
      <c r="C11" s="38"/>
      <c r="D11" s="39"/>
      <c r="E11" s="45"/>
      <c r="F11" s="68"/>
    </row>
    <row r="12" spans="1:7" ht="21">
      <c r="A12" s="34" t="s">
        <v>26</v>
      </c>
      <c r="B12" s="35">
        <v>908600907.37999916</v>
      </c>
      <c r="C12" s="35">
        <v>2100921122.26</v>
      </c>
      <c r="D12" s="35">
        <v>1990964569.9400001</v>
      </c>
      <c r="E12" s="36">
        <f>B12+C12-D12</f>
        <v>1018557459.6999993</v>
      </c>
    </row>
    <row r="13" spans="1:7" ht="21">
      <c r="A13" s="34" t="s">
        <v>27</v>
      </c>
      <c r="B13" s="35">
        <v>0</v>
      </c>
      <c r="C13" s="35">
        <v>138766442.16</v>
      </c>
      <c r="D13" s="35">
        <v>0</v>
      </c>
      <c r="E13" s="36">
        <f>B13+C13-D13</f>
        <v>138766442.16</v>
      </c>
    </row>
    <row r="14" spans="1:7" ht="21">
      <c r="A14" s="34" t="s">
        <v>28</v>
      </c>
      <c r="B14" s="35">
        <v>17608944747.329998</v>
      </c>
      <c r="C14" s="35">
        <v>15461079883.15</v>
      </c>
      <c r="D14" s="35">
        <v>7712267415.8199997</v>
      </c>
      <c r="E14" s="36">
        <f>B14+C14-D14</f>
        <v>25357757214.659996</v>
      </c>
    </row>
    <row r="15" spans="1:7" ht="21">
      <c r="A15" s="34" t="s">
        <v>79</v>
      </c>
      <c r="B15" s="35">
        <v>4036211756.4700012</v>
      </c>
      <c r="C15" s="35">
        <v>113230309518.47</v>
      </c>
      <c r="D15" s="35">
        <v>112299307600.96001</v>
      </c>
      <c r="E15" s="36">
        <f>B15+C15-D15</f>
        <v>4967213673.9799957</v>
      </c>
    </row>
    <row r="16" spans="1:7">
      <c r="A16" s="46" t="s">
        <v>29</v>
      </c>
      <c r="B16" s="47"/>
      <c r="C16" s="47"/>
      <c r="D16" s="47"/>
      <c r="E16" s="48"/>
    </row>
    <row r="17" spans="1:6" ht="32.25" customHeight="1">
      <c r="A17" s="49" t="s">
        <v>30</v>
      </c>
      <c r="B17" s="50">
        <v>200300093.23999023</v>
      </c>
      <c r="C17" s="50">
        <v>53859350553.040001</v>
      </c>
      <c r="D17" s="50">
        <v>53588782784.970001</v>
      </c>
      <c r="E17" s="51">
        <f>B17+C17-D17</f>
        <v>470867861.30998993</v>
      </c>
    </row>
    <row r="18" spans="1:6" ht="23.25" customHeight="1">
      <c r="A18" s="49" t="s">
        <v>31</v>
      </c>
      <c r="B18" s="50">
        <v>3835911663.2299805</v>
      </c>
      <c r="C18" s="50">
        <v>59370958965.43</v>
      </c>
      <c r="D18" s="50">
        <v>58710524815.989998</v>
      </c>
      <c r="E18" s="51">
        <f>B18+C18-D18</f>
        <v>4496345812.6699829</v>
      </c>
    </row>
    <row r="19" spans="1:6">
      <c r="A19" s="49"/>
      <c r="B19" s="47"/>
      <c r="C19" s="47"/>
      <c r="D19" s="47"/>
      <c r="E19" s="48"/>
    </row>
    <row r="20" spans="1:6" ht="21">
      <c r="A20" s="34" t="s">
        <v>32</v>
      </c>
      <c r="B20" s="35">
        <v>5570159249.25</v>
      </c>
      <c r="C20" s="35">
        <v>600000000</v>
      </c>
      <c r="D20" s="35">
        <v>1950000000</v>
      </c>
      <c r="E20" s="36">
        <f>B20+C20-D20</f>
        <v>4220159249.25</v>
      </c>
    </row>
    <row r="21" spans="1:6" ht="21">
      <c r="A21" s="34" t="s">
        <v>80</v>
      </c>
      <c r="B21" s="35">
        <v>0</v>
      </c>
      <c r="C21" s="35">
        <v>0</v>
      </c>
      <c r="D21" s="35">
        <v>0</v>
      </c>
      <c r="E21" s="36">
        <f>B21+C21-D21</f>
        <v>0</v>
      </c>
    </row>
    <row r="22" spans="1:6">
      <c r="A22" s="34" t="s">
        <v>33</v>
      </c>
      <c r="B22" s="35">
        <v>0</v>
      </c>
      <c r="C22" s="35">
        <v>2225279775.4000001</v>
      </c>
      <c r="D22" s="35">
        <v>2063429830.01</v>
      </c>
      <c r="E22" s="36">
        <f>B22+C22-D22</f>
        <v>161849945.3900001</v>
      </c>
    </row>
    <row r="23" spans="1:6">
      <c r="A23" s="46" t="s">
        <v>29</v>
      </c>
      <c r="B23" s="47"/>
      <c r="C23" s="47"/>
      <c r="D23" s="47"/>
      <c r="E23" s="48"/>
      <c r="F23" s="68"/>
    </row>
    <row r="24" spans="1:6">
      <c r="A24" s="49" t="s">
        <v>34</v>
      </c>
      <c r="B24" s="52">
        <v>0</v>
      </c>
      <c r="C24" s="52">
        <v>2199893826.3800001</v>
      </c>
      <c r="D24" s="52">
        <v>2038043880.99</v>
      </c>
      <c r="E24" s="51">
        <f>B24+C24-D24</f>
        <v>161849945.3900001</v>
      </c>
      <c r="F24" s="124"/>
    </row>
    <row r="25" spans="1:6">
      <c r="A25" s="49" t="s">
        <v>35</v>
      </c>
      <c r="B25" s="52">
        <v>0</v>
      </c>
      <c r="C25" s="52">
        <v>25385949.02</v>
      </c>
      <c r="D25" s="50">
        <v>25385949.02</v>
      </c>
      <c r="E25" s="51">
        <f>B25+C25-D25</f>
        <v>0</v>
      </c>
    </row>
    <row r="26" spans="1:6" ht="21">
      <c r="A26" s="34" t="s">
        <v>36</v>
      </c>
      <c r="B26" s="35">
        <v>159553.75</v>
      </c>
      <c r="C26" s="35">
        <v>288836882.87</v>
      </c>
      <c r="D26" s="35">
        <v>288878550.22000003</v>
      </c>
      <c r="E26" s="36">
        <f>B26+C26-D26</f>
        <v>117886.39999997616</v>
      </c>
      <c r="F26" s="68"/>
    </row>
    <row r="27" spans="1:6" ht="25.5" customHeight="1">
      <c r="A27" s="34" t="s">
        <v>37</v>
      </c>
      <c r="B27" s="35">
        <v>459216632.8900013</v>
      </c>
      <c r="C27" s="35">
        <v>7972479720.4899998</v>
      </c>
      <c r="D27" s="35">
        <v>0</v>
      </c>
      <c r="E27" s="36">
        <f>B27+C27-D27</f>
        <v>8431696353.3800011</v>
      </c>
    </row>
    <row r="28" spans="1:6" ht="17.25" customHeight="1">
      <c r="A28" s="75" t="s">
        <v>13</v>
      </c>
      <c r="B28" s="70">
        <f>B12+B13+B14+B15+B20+B21+B22+B26+B27</f>
        <v>28583292847.07</v>
      </c>
      <c r="C28" s="70">
        <f t="shared" ref="C28:D28" si="1">C12+C13+C14+C15+C20+C21+C22+C26+C27</f>
        <v>142017673344.79999</v>
      </c>
      <c r="D28" s="70">
        <f t="shared" si="1"/>
        <v>126304847966.95</v>
      </c>
      <c r="E28" s="71">
        <f t="shared" si="0"/>
        <v>44296118224.919998</v>
      </c>
    </row>
    <row r="29" spans="1:6" ht="13">
      <c r="A29" s="37" t="s">
        <v>38</v>
      </c>
      <c r="B29" s="38"/>
      <c r="C29" s="38"/>
      <c r="D29" s="39"/>
      <c r="E29" s="40"/>
    </row>
    <row r="30" spans="1:6" ht="42">
      <c r="A30" s="34" t="s">
        <v>39</v>
      </c>
      <c r="B30" s="35">
        <v>5067881450.7399998</v>
      </c>
      <c r="C30" s="35">
        <v>1873975405.9400001</v>
      </c>
      <c r="D30" s="35">
        <v>6155017377.5500002</v>
      </c>
      <c r="E30" s="36">
        <f>B30+C30-D30</f>
        <v>786839479.13000011</v>
      </c>
    </row>
    <row r="31" spans="1:6" ht="21">
      <c r="A31" s="34" t="s">
        <v>40</v>
      </c>
      <c r="B31" s="35">
        <v>33628831727.810001</v>
      </c>
      <c r="C31" s="35">
        <v>0</v>
      </c>
      <c r="D31" s="35">
        <v>0</v>
      </c>
      <c r="E31" s="36">
        <f>B31+C31-D31</f>
        <v>33628831727.810001</v>
      </c>
    </row>
    <row r="32" spans="1:6" ht="25.5" customHeight="1">
      <c r="A32" s="34" t="s">
        <v>4</v>
      </c>
      <c r="B32" s="35">
        <v>248493333.97000015</v>
      </c>
      <c r="C32" s="35">
        <v>964126746</v>
      </c>
      <c r="D32" s="35">
        <v>662273891.77999997</v>
      </c>
      <c r="E32" s="36">
        <f>B32+C32-D32</f>
        <v>550346188.1900003</v>
      </c>
    </row>
    <row r="33" spans="1:5" ht="25.5" customHeight="1">
      <c r="A33" s="75" t="s">
        <v>13</v>
      </c>
      <c r="B33" s="70">
        <f>SUM(B30:B32)</f>
        <v>38945206512.520004</v>
      </c>
      <c r="C33" s="70">
        <f t="shared" ref="C33:D33" si="2">SUM(C30:C32)</f>
        <v>2838102151.9400001</v>
      </c>
      <c r="D33" s="70">
        <f t="shared" si="2"/>
        <v>6817291269.3299999</v>
      </c>
      <c r="E33" s="71">
        <f t="shared" si="0"/>
        <v>34966017395.130005</v>
      </c>
    </row>
    <row r="34" spans="1:5" ht="24" customHeight="1">
      <c r="A34" s="41" t="s">
        <v>60</v>
      </c>
      <c r="B34" s="42">
        <f>+B10+B28+B33</f>
        <v>114031655920.07001</v>
      </c>
      <c r="C34" s="42">
        <f t="shared" ref="C34:E34" si="3">+C10+C28+C33</f>
        <v>272335613974.54999</v>
      </c>
      <c r="D34" s="42">
        <f t="shared" si="3"/>
        <v>212359972515.76999</v>
      </c>
      <c r="E34" s="43">
        <f t="shared" si="3"/>
        <v>174007297378.84998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42"/>
  <sheetViews>
    <sheetView showGridLines="0" zoomScaleNormal="100" workbookViewId="0">
      <selection activeCell="E5" sqref="E5"/>
    </sheetView>
  </sheetViews>
  <sheetFormatPr defaultRowHeight="15" customHeight="1"/>
  <cols>
    <col min="1" max="1" width="2" customWidth="1"/>
    <col min="2" max="2" width="71.54296875" customWidth="1"/>
    <col min="3" max="3" width="20.7265625" bestFit="1" customWidth="1"/>
    <col min="4" max="4" width="17.7265625" bestFit="1" customWidth="1"/>
    <col min="5" max="6" width="15.26953125" bestFit="1" customWidth="1"/>
  </cols>
  <sheetData>
    <row r="1" spans="2:4" ht="15" customHeight="1">
      <c r="B1" s="93" t="s">
        <v>227</v>
      </c>
      <c r="C1" s="92"/>
      <c r="D1" s="92"/>
    </row>
    <row r="2" spans="2:4" ht="15" customHeight="1">
      <c r="B2" s="92"/>
      <c r="C2" s="92"/>
      <c r="D2" s="92"/>
    </row>
    <row r="3" spans="2:4" ht="15" customHeight="1">
      <c r="B3" s="95" t="s">
        <v>936</v>
      </c>
      <c r="C3" s="125"/>
    </row>
    <row r="5" spans="2:4" ht="30" customHeight="1">
      <c r="B5" s="214"/>
      <c r="C5" s="215"/>
    </row>
    <row r="6" spans="2:4" ht="15" customHeight="1">
      <c r="B6" s="216" t="s">
        <v>42</v>
      </c>
      <c r="C6" s="217"/>
    </row>
    <row r="7" spans="2:4" ht="15" customHeight="1">
      <c r="B7" s="37" t="s">
        <v>43</v>
      </c>
      <c r="C7" s="126">
        <v>-93110517928.619995</v>
      </c>
    </row>
    <row r="8" spans="2:4" ht="15" customHeight="1">
      <c r="B8" s="34" t="s">
        <v>10</v>
      </c>
      <c r="C8" s="36">
        <v>323172473225.29999</v>
      </c>
    </row>
    <row r="9" spans="2:4" ht="15" customHeight="1">
      <c r="B9" s="34" t="s">
        <v>44</v>
      </c>
      <c r="C9" s="36">
        <v>-416282991153.91998</v>
      </c>
    </row>
    <row r="10" spans="2:4" ht="15" customHeight="1">
      <c r="B10" s="37" t="s">
        <v>45</v>
      </c>
      <c r="C10" s="126">
        <v>65955933863.670013</v>
      </c>
    </row>
    <row r="11" spans="2:4" ht="15" customHeight="1">
      <c r="B11" s="34" t="s">
        <v>885</v>
      </c>
      <c r="C11" s="36">
        <v>76998970011.889984</v>
      </c>
    </row>
    <row r="12" spans="2:4" ht="15" customHeight="1">
      <c r="B12" s="34" t="s">
        <v>46</v>
      </c>
      <c r="C12" s="36">
        <v>-11043036148.219975</v>
      </c>
    </row>
    <row r="13" spans="2:4" ht="15" customHeight="1">
      <c r="B13" s="49" t="s">
        <v>47</v>
      </c>
      <c r="C13" s="48"/>
    </row>
    <row r="14" spans="2:4" ht="15" customHeight="1">
      <c r="B14" s="49" t="s">
        <v>48</v>
      </c>
      <c r="C14" s="51">
        <v>-15551017099.809975</v>
      </c>
      <c r="D14" s="68"/>
    </row>
    <row r="15" spans="2:4" ht="15" customHeight="1">
      <c r="B15" s="49" t="s">
        <v>49</v>
      </c>
      <c r="C15" s="51">
        <v>4281041971.6099997</v>
      </c>
    </row>
    <row r="16" spans="2:4" ht="15" customHeight="1">
      <c r="B16" s="49" t="s">
        <v>50</v>
      </c>
      <c r="C16" s="51">
        <v>-161849945.3900001</v>
      </c>
    </row>
    <row r="17" spans="2:4" ht="25.5" customHeight="1">
      <c r="B17" s="75" t="s">
        <v>83</v>
      </c>
      <c r="C17" s="71">
        <v>-27154584064.949982</v>
      </c>
      <c r="D17" s="68"/>
    </row>
    <row r="18" spans="2:4" ht="15" customHeight="1">
      <c r="B18" s="216" t="s">
        <v>51</v>
      </c>
      <c r="C18" s="217"/>
    </row>
    <row r="19" spans="2:4" ht="15" customHeight="1">
      <c r="B19" s="37" t="s">
        <v>43</v>
      </c>
      <c r="C19" s="126">
        <v>57041571472.089981</v>
      </c>
      <c r="D19" s="68"/>
    </row>
    <row r="20" spans="2:4" ht="15" customHeight="1">
      <c r="B20" s="34" t="s">
        <v>52</v>
      </c>
      <c r="C20" s="36">
        <v>180660243483.54999</v>
      </c>
    </row>
    <row r="21" spans="2:4" ht="15" customHeight="1">
      <c r="B21" s="34" t="s">
        <v>12</v>
      </c>
      <c r="C21" s="36">
        <v>-123618672011.46001</v>
      </c>
    </row>
    <row r="22" spans="2:4" ht="15" customHeight="1">
      <c r="B22" s="37" t="s">
        <v>45</v>
      </c>
      <c r="C22" s="126">
        <v>679338478.27002585</v>
      </c>
    </row>
    <row r="23" spans="2:4" ht="15" customHeight="1">
      <c r="B23" s="34" t="s">
        <v>53</v>
      </c>
      <c r="C23" s="36">
        <v>-4336369000</v>
      </c>
      <c r="D23" s="68"/>
    </row>
    <row r="24" spans="2:4" ht="15" customHeight="1">
      <c r="B24" s="34" t="s">
        <v>886</v>
      </c>
      <c r="C24" s="36">
        <v>5011617646.2100258</v>
      </c>
    </row>
    <row r="25" spans="2:4" ht="15" customHeight="1">
      <c r="B25" s="34" t="s">
        <v>46</v>
      </c>
      <c r="C25" s="36">
        <v>4089832.0600000992</v>
      </c>
      <c r="D25" s="68"/>
    </row>
    <row r="26" spans="2:4" ht="15" customHeight="1">
      <c r="B26" s="49" t="s">
        <v>93</v>
      </c>
      <c r="C26" s="51">
        <v>0</v>
      </c>
    </row>
    <row r="27" spans="2:4" ht="15" customHeight="1">
      <c r="B27" s="49" t="s">
        <v>94</v>
      </c>
      <c r="C27" s="51">
        <v>4089832.0600000992</v>
      </c>
      <c r="D27" s="68"/>
    </row>
    <row r="28" spans="2:4" ht="15" customHeight="1">
      <c r="B28" s="37" t="s">
        <v>54</v>
      </c>
      <c r="C28" s="126">
        <v>-30566325885.409996</v>
      </c>
    </row>
    <row r="29" spans="2:4" ht="15" customHeight="1">
      <c r="B29" s="34" t="s">
        <v>84</v>
      </c>
      <c r="C29" s="36">
        <v>-7000000000</v>
      </c>
    </row>
    <row r="30" spans="2:4" ht="15" customHeight="1">
      <c r="B30" s="34" t="s">
        <v>880</v>
      </c>
      <c r="C30" s="36">
        <v>17436018682.910004</v>
      </c>
    </row>
    <row r="31" spans="2:4" ht="25.5" customHeight="1">
      <c r="B31" s="34" t="s">
        <v>85</v>
      </c>
      <c r="C31" s="36">
        <v>-41002344568.32</v>
      </c>
      <c r="D31" s="68"/>
    </row>
    <row r="32" spans="2:4" ht="15" customHeight="1">
      <c r="B32" s="75" t="s">
        <v>83</v>
      </c>
      <c r="C32" s="71">
        <v>27154584064.950012</v>
      </c>
    </row>
    <row r="33" spans="2:6" ht="15" customHeight="1">
      <c r="B33" s="216" t="s">
        <v>41</v>
      </c>
      <c r="C33" s="217"/>
    </row>
    <row r="34" spans="2:6" ht="15" customHeight="1">
      <c r="B34" s="37" t="s">
        <v>13</v>
      </c>
      <c r="C34" s="126">
        <v>-7238415935.0500002</v>
      </c>
    </row>
    <row r="35" spans="2:6" ht="15" customHeight="1">
      <c r="B35" s="34" t="s">
        <v>55</v>
      </c>
      <c r="C35" s="36">
        <v>-2794197454.9700003</v>
      </c>
    </row>
    <row r="36" spans="2:6" ht="15" customHeight="1">
      <c r="B36" s="34" t="s">
        <v>86</v>
      </c>
      <c r="C36" s="36">
        <v>-288000000</v>
      </c>
    </row>
    <row r="37" spans="2:6" ht="15" customHeight="1">
      <c r="B37" s="34" t="s">
        <v>87</v>
      </c>
      <c r="C37" s="36">
        <v>98000000</v>
      </c>
      <c r="F37" s="68"/>
    </row>
    <row r="38" spans="2:6" ht="15" customHeight="1">
      <c r="B38" s="34" t="s">
        <v>56</v>
      </c>
      <c r="C38" s="36">
        <v>0</v>
      </c>
    </row>
    <row r="39" spans="2:6" ht="25.5" customHeight="1">
      <c r="B39" s="34" t="s">
        <v>706</v>
      </c>
      <c r="C39" s="36">
        <v>-4254218480.0799999</v>
      </c>
      <c r="D39" s="124"/>
    </row>
    <row r="40" spans="2:6" ht="24.5" customHeight="1">
      <c r="B40" s="127" t="s">
        <v>92</v>
      </c>
      <c r="C40" s="63">
        <v>-34392999999.999985</v>
      </c>
    </row>
    <row r="41" spans="2:6" ht="15" customHeight="1">
      <c r="B41" s="239"/>
      <c r="C41" s="56"/>
    </row>
    <row r="42" spans="2:6" ht="15" customHeight="1">
      <c r="B42" s="218" t="s">
        <v>925</v>
      </c>
      <c r="C42" s="219"/>
    </row>
  </sheetData>
  <mergeCells count="5">
    <mergeCell ref="B5:C5"/>
    <mergeCell ref="B6:C6"/>
    <mergeCell ref="B18:C18"/>
    <mergeCell ref="B33:C33"/>
    <mergeCell ref="B42:C42"/>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zoomScaleNormal="100" workbookViewId="0">
      <selection activeCell="D6" sqref="D6"/>
    </sheetView>
  </sheetViews>
  <sheetFormatPr defaultRowHeight="12.5"/>
  <cols>
    <col min="1" max="1" width="63.26953125" customWidth="1"/>
    <col min="2" max="2" width="16.7265625" customWidth="1"/>
    <col min="3" max="3" width="17.7265625" bestFit="1" customWidth="1"/>
    <col min="4" max="4" width="51.7265625" customWidth="1"/>
    <col min="5" max="5" width="20.7265625" customWidth="1"/>
  </cols>
  <sheetData>
    <row r="1" spans="1:2">
      <c r="A1" s="93" t="s">
        <v>230</v>
      </c>
    </row>
    <row r="2" spans="1:2">
      <c r="A2" s="92"/>
    </row>
    <row r="3" spans="1:2">
      <c r="B3" s="91" t="s">
        <v>936</v>
      </c>
    </row>
    <row r="5" spans="1:2" ht="30.75" customHeight="1">
      <c r="A5" s="214"/>
      <c r="B5" s="215"/>
    </row>
    <row r="6" spans="1:2" ht="22" customHeight="1">
      <c r="A6" s="37" t="s">
        <v>88</v>
      </c>
      <c r="B6" s="126">
        <v>52705202472.089981</v>
      </c>
    </row>
    <row r="7" spans="1:2" ht="22" customHeight="1">
      <c r="A7" s="34" t="s">
        <v>89</v>
      </c>
      <c r="B7" s="36">
        <v>57041571472.089996</v>
      </c>
    </row>
    <row r="8" spans="1:2" ht="22" customHeight="1">
      <c r="A8" s="49" t="s">
        <v>47</v>
      </c>
      <c r="B8" s="48"/>
    </row>
    <row r="9" spans="1:2" ht="22" customHeight="1">
      <c r="A9" s="49" t="s">
        <v>90</v>
      </c>
      <c r="B9" s="128">
        <v>48390000000</v>
      </c>
    </row>
    <row r="10" spans="1:2" ht="22" customHeight="1">
      <c r="A10" s="34" t="s">
        <v>53</v>
      </c>
      <c r="B10" s="36">
        <v>-4336369000</v>
      </c>
    </row>
    <row r="11" spans="1:2" ht="22" customHeight="1">
      <c r="A11" s="37" t="s">
        <v>91</v>
      </c>
      <c r="B11" s="126">
        <v>5015707478.27003</v>
      </c>
    </row>
    <row r="12" spans="1:2" ht="22" customHeight="1">
      <c r="A12" s="75" t="s">
        <v>57</v>
      </c>
      <c r="B12" s="71">
        <v>57720909950.360008</v>
      </c>
    </row>
    <row r="13" spans="1:2" ht="22" customHeight="1">
      <c r="A13" s="34" t="s">
        <v>54</v>
      </c>
      <c r="B13" s="36">
        <v>-30566325885.409996</v>
      </c>
    </row>
    <row r="14" spans="1:2" ht="22" customHeight="1">
      <c r="A14" s="34" t="s">
        <v>58</v>
      </c>
      <c r="B14" s="36">
        <v>-27154584064.949982</v>
      </c>
    </row>
    <row r="15" spans="1:2" ht="22" customHeight="1">
      <c r="A15" s="75" t="s">
        <v>59</v>
      </c>
      <c r="B15" s="71">
        <v>-57720909950.359978</v>
      </c>
    </row>
  </sheetData>
  <mergeCells count="1">
    <mergeCell ref="A5:B5"/>
  </mergeCells>
  <pageMargins left="0.7" right="0.7" top="0.75" bottom="0.75" header="0.3" footer="0.3"/>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7"/>
  <sheetViews>
    <sheetView zoomScaleNormal="100" workbookViewId="0">
      <selection activeCell="H6" sqref="H6"/>
    </sheetView>
  </sheetViews>
  <sheetFormatPr defaultRowHeight="12.5"/>
  <cols>
    <col min="1" max="1" width="39.1796875" style="78" customWidth="1"/>
    <col min="2" max="4" width="16.7265625" style="78" customWidth="1"/>
    <col min="5" max="256" width="9.1796875" style="78"/>
    <col min="257" max="257" width="47" style="78" customWidth="1"/>
    <col min="258" max="260" width="16.7265625" style="78" customWidth="1"/>
    <col min="261" max="512" width="9.1796875" style="78"/>
    <col min="513" max="513" width="47" style="78" customWidth="1"/>
    <col min="514" max="516" width="16.7265625" style="78" customWidth="1"/>
    <col min="517" max="768" width="9.1796875" style="78"/>
    <col min="769" max="769" width="47" style="78" customWidth="1"/>
    <col min="770" max="772" width="16.7265625" style="78" customWidth="1"/>
    <col min="773" max="1024" width="9.1796875" style="78"/>
    <col min="1025" max="1025" width="47" style="78" customWidth="1"/>
    <col min="1026" max="1028" width="16.7265625" style="78" customWidth="1"/>
    <col min="1029" max="1280" width="9.1796875" style="78"/>
    <col min="1281" max="1281" width="47" style="78" customWidth="1"/>
    <col min="1282" max="1284" width="16.7265625" style="78" customWidth="1"/>
    <col min="1285" max="1536" width="9.1796875" style="78"/>
    <col min="1537" max="1537" width="47" style="78" customWidth="1"/>
    <col min="1538" max="1540" width="16.7265625" style="78" customWidth="1"/>
    <col min="1541" max="1792" width="9.1796875" style="78"/>
    <col min="1793" max="1793" width="47" style="78" customWidth="1"/>
    <col min="1794" max="1796" width="16.7265625" style="78" customWidth="1"/>
    <col min="1797" max="2048" width="9.1796875" style="78"/>
    <col min="2049" max="2049" width="47" style="78" customWidth="1"/>
    <col min="2050" max="2052" width="16.7265625" style="78" customWidth="1"/>
    <col min="2053" max="2304" width="9.1796875" style="78"/>
    <col min="2305" max="2305" width="47" style="78" customWidth="1"/>
    <col min="2306" max="2308" width="16.7265625" style="78" customWidth="1"/>
    <col min="2309" max="2560" width="9.1796875" style="78"/>
    <col min="2561" max="2561" width="47" style="78" customWidth="1"/>
    <col min="2562" max="2564" width="16.7265625" style="78" customWidth="1"/>
    <col min="2565" max="2816" width="9.1796875" style="78"/>
    <col min="2817" max="2817" width="47" style="78" customWidth="1"/>
    <col min="2818" max="2820" width="16.7265625" style="78" customWidth="1"/>
    <col min="2821" max="3072" width="9.1796875" style="78"/>
    <col min="3073" max="3073" width="47" style="78" customWidth="1"/>
    <col min="3074" max="3076" width="16.7265625" style="78" customWidth="1"/>
    <col min="3077" max="3328" width="9.1796875" style="78"/>
    <col min="3329" max="3329" width="47" style="78" customWidth="1"/>
    <col min="3330" max="3332" width="16.7265625" style="78" customWidth="1"/>
    <col min="3333" max="3584" width="9.1796875" style="78"/>
    <col min="3585" max="3585" width="47" style="78" customWidth="1"/>
    <col min="3586" max="3588" width="16.7265625" style="78" customWidth="1"/>
    <col min="3589" max="3840" width="9.1796875" style="78"/>
    <col min="3841" max="3841" width="47" style="78" customWidth="1"/>
    <col min="3842" max="3844" width="16.7265625" style="78" customWidth="1"/>
    <col min="3845" max="4096" width="9.1796875" style="78"/>
    <col min="4097" max="4097" width="47" style="78" customWidth="1"/>
    <col min="4098" max="4100" width="16.7265625" style="78" customWidth="1"/>
    <col min="4101" max="4352" width="9.1796875" style="78"/>
    <col min="4353" max="4353" width="47" style="78" customWidth="1"/>
    <col min="4354" max="4356" width="16.7265625" style="78" customWidth="1"/>
    <col min="4357" max="4608" width="9.1796875" style="78"/>
    <col min="4609" max="4609" width="47" style="78" customWidth="1"/>
    <col min="4610" max="4612" width="16.7265625" style="78" customWidth="1"/>
    <col min="4613" max="4864" width="9.1796875" style="78"/>
    <col min="4865" max="4865" width="47" style="78" customWidth="1"/>
    <col min="4866" max="4868" width="16.7265625" style="78" customWidth="1"/>
    <col min="4869" max="5120" width="9.1796875" style="78"/>
    <col min="5121" max="5121" width="47" style="78" customWidth="1"/>
    <col min="5122" max="5124" width="16.7265625" style="78" customWidth="1"/>
    <col min="5125" max="5376" width="9.1796875" style="78"/>
    <col min="5377" max="5377" width="47" style="78" customWidth="1"/>
    <col min="5378" max="5380" width="16.7265625" style="78" customWidth="1"/>
    <col min="5381" max="5632" width="9.1796875" style="78"/>
    <col min="5633" max="5633" width="47" style="78" customWidth="1"/>
    <col min="5634" max="5636" width="16.7265625" style="78" customWidth="1"/>
    <col min="5637" max="5888" width="9.1796875" style="78"/>
    <col min="5889" max="5889" width="47" style="78" customWidth="1"/>
    <col min="5890" max="5892" width="16.7265625" style="78" customWidth="1"/>
    <col min="5893" max="6144" width="9.1796875" style="78"/>
    <col min="6145" max="6145" width="47" style="78" customWidth="1"/>
    <col min="6146" max="6148" width="16.7265625" style="78" customWidth="1"/>
    <col min="6149" max="6400" width="9.1796875" style="78"/>
    <col min="6401" max="6401" width="47" style="78" customWidth="1"/>
    <col min="6402" max="6404" width="16.7265625" style="78" customWidth="1"/>
    <col min="6405" max="6656" width="9.1796875" style="78"/>
    <col min="6657" max="6657" width="47" style="78" customWidth="1"/>
    <col min="6658" max="6660" width="16.7265625" style="78" customWidth="1"/>
    <col min="6661" max="6912" width="9.1796875" style="78"/>
    <col min="6913" max="6913" width="47" style="78" customWidth="1"/>
    <col min="6914" max="6916" width="16.7265625" style="78" customWidth="1"/>
    <col min="6917" max="7168" width="9.1796875" style="78"/>
    <col min="7169" max="7169" width="47" style="78" customWidth="1"/>
    <col min="7170" max="7172" width="16.7265625" style="78" customWidth="1"/>
    <col min="7173" max="7424" width="9.1796875" style="78"/>
    <col min="7425" max="7425" width="47" style="78" customWidth="1"/>
    <col min="7426" max="7428" width="16.7265625" style="78" customWidth="1"/>
    <col min="7429" max="7680" width="9.1796875" style="78"/>
    <col min="7681" max="7681" width="47" style="78" customWidth="1"/>
    <col min="7682" max="7684" width="16.7265625" style="78" customWidth="1"/>
    <col min="7685" max="7936" width="9.1796875" style="78"/>
    <col min="7937" max="7937" width="47" style="78" customWidth="1"/>
    <col min="7938" max="7940" width="16.7265625" style="78" customWidth="1"/>
    <col min="7941" max="8192" width="9.1796875" style="78"/>
    <col min="8193" max="8193" width="47" style="78" customWidth="1"/>
    <col min="8194" max="8196" width="16.7265625" style="78" customWidth="1"/>
    <col min="8197" max="8448" width="9.1796875" style="78"/>
    <col min="8449" max="8449" width="47" style="78" customWidth="1"/>
    <col min="8450" max="8452" width="16.7265625" style="78" customWidth="1"/>
    <col min="8453" max="8704" width="9.1796875" style="78"/>
    <col min="8705" max="8705" width="47" style="78" customWidth="1"/>
    <col min="8706" max="8708" width="16.7265625" style="78" customWidth="1"/>
    <col min="8709" max="8960" width="9.1796875" style="78"/>
    <col min="8961" max="8961" width="47" style="78" customWidth="1"/>
    <col min="8962" max="8964" width="16.7265625" style="78" customWidth="1"/>
    <col min="8965" max="9216" width="9.1796875" style="78"/>
    <col min="9217" max="9217" width="47" style="78" customWidth="1"/>
    <col min="9218" max="9220" width="16.7265625" style="78" customWidth="1"/>
    <col min="9221" max="9472" width="9.1796875" style="78"/>
    <col min="9473" max="9473" width="47" style="78" customWidth="1"/>
    <col min="9474" max="9476" width="16.7265625" style="78" customWidth="1"/>
    <col min="9477" max="9728" width="9.1796875" style="78"/>
    <col min="9729" max="9729" width="47" style="78" customWidth="1"/>
    <col min="9730" max="9732" width="16.7265625" style="78" customWidth="1"/>
    <col min="9733" max="9984" width="9.1796875" style="78"/>
    <col min="9985" max="9985" width="47" style="78" customWidth="1"/>
    <col min="9986" max="9988" width="16.7265625" style="78" customWidth="1"/>
    <col min="9989" max="10240" width="9.1796875" style="78"/>
    <col min="10241" max="10241" width="47" style="78" customWidth="1"/>
    <col min="10242" max="10244" width="16.7265625" style="78" customWidth="1"/>
    <col min="10245" max="10496" width="9.1796875" style="78"/>
    <col min="10497" max="10497" width="47" style="78" customWidth="1"/>
    <col min="10498" max="10500" width="16.7265625" style="78" customWidth="1"/>
    <col min="10501" max="10752" width="9.1796875" style="78"/>
    <col min="10753" max="10753" width="47" style="78" customWidth="1"/>
    <col min="10754" max="10756" width="16.7265625" style="78" customWidth="1"/>
    <col min="10757" max="11008" width="9.1796875" style="78"/>
    <col min="11009" max="11009" width="47" style="78" customWidth="1"/>
    <col min="11010" max="11012" width="16.7265625" style="78" customWidth="1"/>
    <col min="11013" max="11264" width="9.1796875" style="78"/>
    <col min="11265" max="11265" width="47" style="78" customWidth="1"/>
    <col min="11266" max="11268" width="16.7265625" style="78" customWidth="1"/>
    <col min="11269" max="11520" width="9.1796875" style="78"/>
    <col min="11521" max="11521" width="47" style="78" customWidth="1"/>
    <col min="11522" max="11524" width="16.7265625" style="78" customWidth="1"/>
    <col min="11525" max="11776" width="9.1796875" style="78"/>
    <col min="11777" max="11777" width="47" style="78" customWidth="1"/>
    <col min="11778" max="11780" width="16.7265625" style="78" customWidth="1"/>
    <col min="11781" max="12032" width="9.1796875" style="78"/>
    <col min="12033" max="12033" width="47" style="78" customWidth="1"/>
    <col min="12034" max="12036" width="16.7265625" style="78" customWidth="1"/>
    <col min="12037" max="12288" width="9.1796875" style="78"/>
    <col min="12289" max="12289" width="47" style="78" customWidth="1"/>
    <col min="12290" max="12292" width="16.7265625" style="78" customWidth="1"/>
    <col min="12293" max="12544" width="9.1796875" style="78"/>
    <col min="12545" max="12545" width="47" style="78" customWidth="1"/>
    <col min="12546" max="12548" width="16.7265625" style="78" customWidth="1"/>
    <col min="12549" max="12800" width="9.1796875" style="78"/>
    <col min="12801" max="12801" width="47" style="78" customWidth="1"/>
    <col min="12802" max="12804" width="16.7265625" style="78" customWidth="1"/>
    <col min="12805" max="13056" width="9.1796875" style="78"/>
    <col min="13057" max="13057" width="47" style="78" customWidth="1"/>
    <col min="13058" max="13060" width="16.7265625" style="78" customWidth="1"/>
    <col min="13061" max="13312" width="9.1796875" style="78"/>
    <col min="13313" max="13313" width="47" style="78" customWidth="1"/>
    <col min="13314" max="13316" width="16.7265625" style="78" customWidth="1"/>
    <col min="13317" max="13568" width="9.1796875" style="78"/>
    <col min="13569" max="13569" width="47" style="78" customWidth="1"/>
    <col min="13570" max="13572" width="16.7265625" style="78" customWidth="1"/>
    <col min="13573" max="13824" width="9.1796875" style="78"/>
    <col min="13825" max="13825" width="47" style="78" customWidth="1"/>
    <col min="13826" max="13828" width="16.7265625" style="78" customWidth="1"/>
    <col min="13829" max="14080" width="9.1796875" style="78"/>
    <col min="14081" max="14081" width="47" style="78" customWidth="1"/>
    <col min="14082" max="14084" width="16.7265625" style="78" customWidth="1"/>
    <col min="14085" max="14336" width="9.1796875" style="78"/>
    <col min="14337" max="14337" width="47" style="78" customWidth="1"/>
    <col min="14338" max="14340" width="16.7265625" style="78" customWidth="1"/>
    <col min="14341" max="14592" width="9.1796875" style="78"/>
    <col min="14593" max="14593" width="47" style="78" customWidth="1"/>
    <col min="14594" max="14596" width="16.7265625" style="78" customWidth="1"/>
    <col min="14597" max="14848" width="9.1796875" style="78"/>
    <col min="14849" max="14849" width="47" style="78" customWidth="1"/>
    <col min="14850" max="14852" width="16.7265625" style="78" customWidth="1"/>
    <col min="14853" max="15104" width="9.1796875" style="78"/>
    <col min="15105" max="15105" width="47" style="78" customWidth="1"/>
    <col min="15106" max="15108" width="16.7265625" style="78" customWidth="1"/>
    <col min="15109" max="15360" width="9.1796875" style="78"/>
    <col min="15361" max="15361" width="47" style="78" customWidth="1"/>
    <col min="15362" max="15364" width="16.7265625" style="78" customWidth="1"/>
    <col min="15365" max="15616" width="9.1796875" style="78"/>
    <col min="15617" max="15617" width="47" style="78" customWidth="1"/>
    <col min="15618" max="15620" width="16.7265625" style="78" customWidth="1"/>
    <col min="15621" max="15872" width="9.1796875" style="78"/>
    <col min="15873" max="15873" width="47" style="78" customWidth="1"/>
    <col min="15874" max="15876" width="16.7265625" style="78" customWidth="1"/>
    <col min="15877" max="16128" width="9.1796875" style="78"/>
    <col min="16129" max="16129" width="47" style="78" customWidth="1"/>
    <col min="16130" max="16132" width="16.7265625" style="78" customWidth="1"/>
    <col min="16133" max="16384" width="9.1796875" style="78"/>
  </cols>
  <sheetData>
    <row r="1" spans="1:5">
      <c r="A1" s="94" t="s">
        <v>218</v>
      </c>
    </row>
    <row r="3" spans="1:5" s="77" customFormat="1" ht="12.75" customHeight="1">
      <c r="B3" s="160" t="s">
        <v>936</v>
      </c>
      <c r="C3" s="161"/>
    </row>
    <row r="4" spans="1:5" s="77" customFormat="1" ht="12.75" customHeight="1">
      <c r="A4" s="220"/>
      <c r="B4" s="220"/>
      <c r="C4" s="220"/>
      <c r="D4" s="220"/>
      <c r="E4" s="220"/>
    </row>
    <row r="5" spans="1:5" ht="21.5" customHeight="1">
      <c r="A5" s="163" t="s">
        <v>491</v>
      </c>
      <c r="B5" s="164" t="s">
        <v>436</v>
      </c>
      <c r="C5" s="164" t="s">
        <v>437</v>
      </c>
      <c r="D5" s="165" t="s">
        <v>13</v>
      </c>
    </row>
    <row r="6" spans="1:5" ht="21.5" customHeight="1">
      <c r="A6" s="151" t="s">
        <v>507</v>
      </c>
      <c r="B6" s="107">
        <v>271499419606.09</v>
      </c>
      <c r="C6" s="107">
        <v>5229704115.71</v>
      </c>
      <c r="D6" s="152">
        <v>276729123721.79999</v>
      </c>
    </row>
    <row r="7" spans="1:5" ht="21">
      <c r="A7" s="153" t="s">
        <v>508</v>
      </c>
      <c r="B7" s="108">
        <v>151028138573.92999</v>
      </c>
      <c r="C7" s="108">
        <v>902526383.11000001</v>
      </c>
      <c r="D7" s="154">
        <v>151930664957.04001</v>
      </c>
    </row>
    <row r="8" spans="1:5">
      <c r="A8" s="155" t="s">
        <v>509</v>
      </c>
      <c r="B8" s="156">
        <v>109121967105.28999</v>
      </c>
      <c r="C8" s="156">
        <v>590871928.24000001</v>
      </c>
      <c r="D8" s="157">
        <v>109712839033.53</v>
      </c>
    </row>
    <row r="9" spans="1:5">
      <c r="A9" s="155" t="s">
        <v>510</v>
      </c>
      <c r="B9" s="156">
        <v>16590078233.15</v>
      </c>
      <c r="C9" s="156">
        <v>249862451.94</v>
      </c>
      <c r="D9" s="157">
        <v>16839940685.09</v>
      </c>
    </row>
    <row r="10" spans="1:5" ht="20">
      <c r="A10" s="155" t="s">
        <v>511</v>
      </c>
      <c r="B10" s="156">
        <v>6150193753.3500004</v>
      </c>
      <c r="C10" s="156">
        <v>1796161.6</v>
      </c>
      <c r="D10" s="157">
        <v>6151989914.9499998</v>
      </c>
    </row>
    <row r="11" spans="1:5" ht="20">
      <c r="A11" s="155" t="s">
        <v>512</v>
      </c>
      <c r="B11" s="156">
        <v>2676787865.5500002</v>
      </c>
      <c r="C11" s="156">
        <v>1130610.27</v>
      </c>
      <c r="D11" s="157">
        <v>2677918475.8200002</v>
      </c>
    </row>
    <row r="12" spans="1:5" ht="30">
      <c r="A12" s="155" t="s">
        <v>513</v>
      </c>
      <c r="B12" s="156">
        <v>2052097233.51</v>
      </c>
      <c r="C12" s="156">
        <v>2780782.54</v>
      </c>
      <c r="D12" s="157">
        <v>2054878016.05</v>
      </c>
    </row>
    <row r="13" spans="1:5" ht="20">
      <c r="A13" s="155" t="s">
        <v>514</v>
      </c>
      <c r="B13" s="156">
        <v>2953466103.52</v>
      </c>
      <c r="C13" s="156">
        <v>72.56</v>
      </c>
      <c r="D13" s="157">
        <v>2953466176.0799999</v>
      </c>
    </row>
    <row r="14" spans="1:5" ht="50">
      <c r="A14" s="155" t="s">
        <v>742</v>
      </c>
      <c r="B14" s="156">
        <v>622119625.30999994</v>
      </c>
      <c r="C14" s="156">
        <v>6386103.9500000002</v>
      </c>
      <c r="D14" s="157">
        <v>628505729.25999999</v>
      </c>
    </row>
    <row r="15" spans="1:5" ht="20">
      <c r="A15" s="155" t="s">
        <v>515</v>
      </c>
      <c r="B15" s="156">
        <v>80917458.640000001</v>
      </c>
      <c r="C15" s="156">
        <v>2907088.48</v>
      </c>
      <c r="D15" s="157">
        <v>83824547.120000005</v>
      </c>
    </row>
    <row r="16" spans="1:5" ht="20">
      <c r="A16" s="155" t="s">
        <v>516</v>
      </c>
      <c r="B16" s="156">
        <v>696409210.38999999</v>
      </c>
      <c r="C16" s="156">
        <v>1898413.19</v>
      </c>
      <c r="D16" s="157">
        <v>698307623.58000004</v>
      </c>
    </row>
    <row r="17" spans="1:4" ht="30">
      <c r="A17" s="155" t="s">
        <v>517</v>
      </c>
      <c r="B17" s="156">
        <v>461239617.38</v>
      </c>
      <c r="C17" s="156">
        <v>1143804.58</v>
      </c>
      <c r="D17" s="157">
        <v>462383421.95999998</v>
      </c>
    </row>
    <row r="18" spans="1:4" ht="20">
      <c r="A18" s="155" t="s">
        <v>518</v>
      </c>
      <c r="B18" s="156">
        <v>23433746.600000001</v>
      </c>
      <c r="C18" s="156">
        <v>288478.59999999998</v>
      </c>
      <c r="D18" s="157">
        <v>23722225.199999999</v>
      </c>
    </row>
    <row r="19" spans="1:4" ht="20">
      <c r="A19" s="155" t="s">
        <v>519</v>
      </c>
      <c r="B19" s="156">
        <v>309947292</v>
      </c>
      <c r="C19" s="156">
        <v>1808823.21</v>
      </c>
      <c r="D19" s="157">
        <v>311756115.20999998</v>
      </c>
    </row>
    <row r="20" spans="1:4" ht="30">
      <c r="A20" s="155" t="s">
        <v>520</v>
      </c>
      <c r="B20" s="156">
        <v>1943210551.6800001</v>
      </c>
      <c r="C20" s="156">
        <v>75702.13</v>
      </c>
      <c r="D20" s="157">
        <v>1943286253.8099999</v>
      </c>
    </row>
    <row r="21" spans="1:4" ht="40">
      <c r="A21" s="155" t="s">
        <v>521</v>
      </c>
      <c r="B21" s="156">
        <v>1674624.04</v>
      </c>
      <c r="C21" s="156">
        <v>657866.35</v>
      </c>
      <c r="D21" s="157">
        <v>2332490.39</v>
      </c>
    </row>
    <row r="22" spans="1:4" ht="30">
      <c r="A22" s="155" t="s">
        <v>522</v>
      </c>
      <c r="B22" s="156">
        <v>547885643.61000001</v>
      </c>
      <c r="C22" s="156">
        <v>804273.3</v>
      </c>
      <c r="D22" s="157">
        <v>548689916.90999997</v>
      </c>
    </row>
    <row r="23" spans="1:4" ht="50">
      <c r="A23" s="155" t="s">
        <v>722</v>
      </c>
      <c r="B23" s="156">
        <v>636031.62</v>
      </c>
      <c r="C23" s="156">
        <v>0</v>
      </c>
      <c r="D23" s="157">
        <v>636031.62</v>
      </c>
    </row>
    <row r="24" spans="1:4" ht="20">
      <c r="A24" s="155" t="s">
        <v>523</v>
      </c>
      <c r="B24" s="156">
        <v>147871884.72999999</v>
      </c>
      <c r="C24" s="156">
        <v>1196933.98</v>
      </c>
      <c r="D24" s="157">
        <v>149068818.71000001</v>
      </c>
    </row>
    <row r="25" spans="1:4" ht="40">
      <c r="A25" s="155" t="s">
        <v>524</v>
      </c>
      <c r="B25" s="156">
        <v>30461430.890000001</v>
      </c>
      <c r="C25" s="156">
        <v>491431.64</v>
      </c>
      <c r="D25" s="157">
        <v>30952862.530000001</v>
      </c>
    </row>
    <row r="26" spans="1:4">
      <c r="A26" s="155" t="s">
        <v>525</v>
      </c>
      <c r="B26" s="156">
        <v>6617741162.6700001</v>
      </c>
      <c r="C26" s="156">
        <v>38425456.549999997</v>
      </c>
      <c r="D26" s="157">
        <v>6656166619.2200003</v>
      </c>
    </row>
    <row r="27" spans="1:4" ht="27" customHeight="1">
      <c r="A27" s="153" t="s">
        <v>526</v>
      </c>
      <c r="B27" s="108">
        <v>95326526052.770004</v>
      </c>
      <c r="C27" s="108">
        <v>3905056304.2399998</v>
      </c>
      <c r="D27" s="154">
        <v>99231582357.009995</v>
      </c>
    </row>
    <row r="28" spans="1:4">
      <c r="A28" s="155" t="s">
        <v>527</v>
      </c>
      <c r="B28" s="156">
        <v>82934059552.369995</v>
      </c>
      <c r="C28" s="156">
        <v>3579731195.46</v>
      </c>
      <c r="D28" s="157">
        <v>86513790747.830002</v>
      </c>
    </row>
    <row r="29" spans="1:4">
      <c r="A29" s="155" t="s">
        <v>528</v>
      </c>
      <c r="B29" s="156">
        <v>4669118110.9300003</v>
      </c>
      <c r="C29" s="156">
        <v>118353963.18000001</v>
      </c>
      <c r="D29" s="157">
        <v>4787472074.1099997</v>
      </c>
    </row>
    <row r="30" spans="1:4">
      <c r="A30" s="155" t="s">
        <v>529</v>
      </c>
      <c r="B30" s="156">
        <v>2926689503.8099999</v>
      </c>
      <c r="C30" s="156">
        <v>105544385.95999999</v>
      </c>
      <c r="D30" s="157">
        <v>3032233889.77</v>
      </c>
    </row>
    <row r="31" spans="1:4">
      <c r="A31" s="155" t="s">
        <v>530</v>
      </c>
      <c r="B31" s="156">
        <v>385301053.36000001</v>
      </c>
      <c r="C31" s="156">
        <v>2500912.62</v>
      </c>
      <c r="D31" s="157">
        <v>387801965.98000002</v>
      </c>
    </row>
    <row r="32" spans="1:4" ht="20">
      <c r="A32" s="155" t="s">
        <v>531</v>
      </c>
      <c r="B32" s="156">
        <v>1047995050.33</v>
      </c>
      <c r="C32" s="156">
        <v>6246374.9299999997</v>
      </c>
      <c r="D32" s="157">
        <v>1054241425.26</v>
      </c>
    </row>
    <row r="33" spans="1:4">
      <c r="A33" s="155" t="s">
        <v>532</v>
      </c>
      <c r="B33" s="156">
        <v>181298225.74000001</v>
      </c>
      <c r="C33" s="156">
        <v>6297154.5300000003</v>
      </c>
      <c r="D33" s="157">
        <v>187595380.27000001</v>
      </c>
    </row>
    <row r="34" spans="1:4">
      <c r="A34" s="155" t="s">
        <v>533</v>
      </c>
      <c r="B34" s="156">
        <v>529535173.37</v>
      </c>
      <c r="C34" s="156">
        <v>12360459.529999999</v>
      </c>
      <c r="D34" s="157">
        <v>541895632.89999998</v>
      </c>
    </row>
    <row r="35" spans="1:4">
      <c r="A35" s="155" t="s">
        <v>534</v>
      </c>
      <c r="B35" s="156">
        <v>967367496.38999999</v>
      </c>
      <c r="C35" s="156">
        <v>15662576.369999999</v>
      </c>
      <c r="D35" s="157">
        <v>983030072.75999999</v>
      </c>
    </row>
    <row r="36" spans="1:4" ht="20">
      <c r="A36" s="155" t="s">
        <v>535</v>
      </c>
      <c r="B36" s="156">
        <v>493777273.81</v>
      </c>
      <c r="C36" s="156">
        <v>740778.66</v>
      </c>
      <c r="D36" s="157">
        <v>494518052.47000003</v>
      </c>
    </row>
    <row r="37" spans="1:4">
      <c r="A37" s="155" t="s">
        <v>536</v>
      </c>
      <c r="B37" s="156">
        <v>384335117.66000003</v>
      </c>
      <c r="C37" s="156">
        <v>5651804.4699999997</v>
      </c>
      <c r="D37" s="157">
        <v>389986922.13</v>
      </c>
    </row>
    <row r="38" spans="1:4">
      <c r="A38" s="155" t="s">
        <v>537</v>
      </c>
      <c r="B38" s="156">
        <v>279181517.02999997</v>
      </c>
      <c r="C38" s="156">
        <v>159217.76999999999</v>
      </c>
      <c r="D38" s="157">
        <v>279340734.80000001</v>
      </c>
    </row>
    <row r="39" spans="1:4" ht="30">
      <c r="A39" s="155" t="s">
        <v>538</v>
      </c>
      <c r="B39" s="156">
        <v>225961080.28999999</v>
      </c>
      <c r="C39" s="156">
        <v>854597.71</v>
      </c>
      <c r="D39" s="157">
        <v>226815678</v>
      </c>
    </row>
    <row r="40" spans="1:4" ht="20">
      <c r="A40" s="155" t="s">
        <v>539</v>
      </c>
      <c r="B40" s="156">
        <v>105623440.43000001</v>
      </c>
      <c r="C40" s="156">
        <v>854950.29</v>
      </c>
      <c r="D40" s="157">
        <v>106478390.72</v>
      </c>
    </row>
    <row r="41" spans="1:4">
      <c r="A41" s="155" t="s">
        <v>540</v>
      </c>
      <c r="B41" s="156">
        <v>13954367.710000001</v>
      </c>
      <c r="C41" s="156">
        <v>69556.179999999993</v>
      </c>
      <c r="D41" s="157">
        <v>14023923.890000001</v>
      </c>
    </row>
    <row r="42" spans="1:4">
      <c r="A42" s="155" t="s">
        <v>541</v>
      </c>
      <c r="B42" s="156">
        <v>16257414.859999999</v>
      </c>
      <c r="C42" s="156">
        <v>27976.1</v>
      </c>
      <c r="D42" s="157">
        <v>16285390.960000001</v>
      </c>
    </row>
    <row r="43" spans="1:4" ht="20">
      <c r="A43" s="155" t="s">
        <v>542</v>
      </c>
      <c r="B43" s="156">
        <v>2055223.51</v>
      </c>
      <c r="C43" s="156">
        <v>3604373.58</v>
      </c>
      <c r="D43" s="157">
        <v>5659597.0899999999</v>
      </c>
    </row>
    <row r="44" spans="1:4">
      <c r="A44" s="155" t="s">
        <v>543</v>
      </c>
      <c r="B44" s="156">
        <v>164016451.16999999</v>
      </c>
      <c r="C44" s="156">
        <v>46396026.899999999</v>
      </c>
      <c r="D44" s="157">
        <v>210412478.06999999</v>
      </c>
    </row>
    <row r="45" spans="1:4" ht="21">
      <c r="A45" s="153" t="s">
        <v>544</v>
      </c>
      <c r="B45" s="108">
        <v>14974096279.969999</v>
      </c>
      <c r="C45" s="108">
        <v>34079346.579999998</v>
      </c>
      <c r="D45" s="154">
        <v>15008175626.549999</v>
      </c>
    </row>
    <row r="46" spans="1:4" ht="20">
      <c r="A46" s="155" t="s">
        <v>545</v>
      </c>
      <c r="B46" s="156">
        <v>10239274368.34</v>
      </c>
      <c r="C46" s="156">
        <v>7325141.21</v>
      </c>
      <c r="D46" s="157">
        <v>10246599509.549999</v>
      </c>
    </row>
    <row r="47" spans="1:4">
      <c r="A47" s="155" t="s">
        <v>546</v>
      </c>
      <c r="B47" s="156">
        <v>1987822582.25</v>
      </c>
      <c r="C47" s="156">
        <v>16768422.470000001</v>
      </c>
      <c r="D47" s="157">
        <v>2004591004.72</v>
      </c>
    </row>
    <row r="48" spans="1:4">
      <c r="A48" s="155" t="s">
        <v>547</v>
      </c>
      <c r="B48" s="156">
        <v>1497230658.49</v>
      </c>
      <c r="C48" s="156">
        <v>2820722.45</v>
      </c>
      <c r="D48" s="157">
        <v>1500051380.9400001</v>
      </c>
    </row>
    <row r="49" spans="1:4">
      <c r="A49" s="155" t="s">
        <v>548</v>
      </c>
      <c r="B49" s="156">
        <v>348977440.29000002</v>
      </c>
      <c r="C49" s="156">
        <v>349489.28</v>
      </c>
      <c r="D49" s="157">
        <v>349326929.56999999</v>
      </c>
    </row>
    <row r="50" spans="1:4">
      <c r="A50" s="155" t="s">
        <v>549</v>
      </c>
      <c r="B50" s="156">
        <v>382760201.26999998</v>
      </c>
      <c r="C50" s="156">
        <v>255130.79</v>
      </c>
      <c r="D50" s="157">
        <v>383015332.06</v>
      </c>
    </row>
    <row r="51" spans="1:4" ht="40">
      <c r="A51" s="155" t="s">
        <v>550</v>
      </c>
      <c r="B51" s="156">
        <v>285872641.18000001</v>
      </c>
      <c r="C51" s="156">
        <v>446049.5</v>
      </c>
      <c r="D51" s="157">
        <v>286318690.68000001</v>
      </c>
    </row>
    <row r="52" spans="1:4" ht="20">
      <c r="A52" s="155" t="s">
        <v>551</v>
      </c>
      <c r="B52" s="156">
        <v>160657927.25</v>
      </c>
      <c r="C52" s="156">
        <v>750437.34</v>
      </c>
      <c r="D52" s="157">
        <v>161408364.59</v>
      </c>
    </row>
    <row r="53" spans="1:4" ht="20">
      <c r="A53" s="155" t="s">
        <v>552</v>
      </c>
      <c r="B53" s="156">
        <v>30061.52</v>
      </c>
      <c r="C53" s="156">
        <v>1041.56</v>
      </c>
      <c r="D53" s="157">
        <v>31103.08</v>
      </c>
    </row>
    <row r="54" spans="1:4" ht="20">
      <c r="A54" s="155" t="s">
        <v>553</v>
      </c>
      <c r="B54" s="156">
        <v>39647439.670000002</v>
      </c>
      <c r="C54" s="156">
        <v>0</v>
      </c>
      <c r="D54" s="157">
        <v>39647439.670000002</v>
      </c>
    </row>
    <row r="55" spans="1:4" ht="50">
      <c r="A55" s="155" t="s">
        <v>554</v>
      </c>
      <c r="B55" s="156">
        <v>7612965.1799999997</v>
      </c>
      <c r="C55" s="156">
        <v>34438.120000000003</v>
      </c>
      <c r="D55" s="157">
        <v>7647403.2999999998</v>
      </c>
    </row>
    <row r="56" spans="1:4" ht="40">
      <c r="A56" s="155" t="s">
        <v>555</v>
      </c>
      <c r="B56" s="156">
        <v>4472057.1100000003</v>
      </c>
      <c r="C56" s="156">
        <v>538152.94999999995</v>
      </c>
      <c r="D56" s="157">
        <v>5010210.0599999996</v>
      </c>
    </row>
    <row r="57" spans="1:4">
      <c r="A57" s="155" t="s">
        <v>556</v>
      </c>
      <c r="B57" s="156">
        <v>19737937.420000002</v>
      </c>
      <c r="C57" s="156">
        <v>4790320.91</v>
      </c>
      <c r="D57" s="157">
        <v>24528258.329999998</v>
      </c>
    </row>
    <row r="58" spans="1:4" ht="22" customHeight="1">
      <c r="A58" s="153" t="s">
        <v>557</v>
      </c>
      <c r="B58" s="108">
        <v>5952371729.79</v>
      </c>
      <c r="C58" s="108">
        <v>108187.34</v>
      </c>
      <c r="D58" s="154">
        <v>5952479917.1300001</v>
      </c>
    </row>
    <row r="59" spans="1:4">
      <c r="A59" s="155" t="s">
        <v>558</v>
      </c>
      <c r="B59" s="156">
        <v>5907824862.5699997</v>
      </c>
      <c r="C59" s="156">
        <v>51147.89</v>
      </c>
      <c r="D59" s="157">
        <v>5907876010.46</v>
      </c>
    </row>
    <row r="60" spans="1:4">
      <c r="A60" s="155" t="s">
        <v>559</v>
      </c>
      <c r="B60" s="156">
        <v>44546867.219999999</v>
      </c>
      <c r="C60" s="156">
        <v>57039.45</v>
      </c>
      <c r="D60" s="157">
        <v>44603906.670000002</v>
      </c>
    </row>
    <row r="61" spans="1:4" ht="21">
      <c r="A61" s="153" t="s">
        <v>560</v>
      </c>
      <c r="B61" s="108">
        <v>4218286969.6300001</v>
      </c>
      <c r="C61" s="108">
        <v>387933894.44</v>
      </c>
      <c r="D61" s="154">
        <v>4606220864.0699997</v>
      </c>
    </row>
    <row r="62" spans="1:4">
      <c r="A62" s="155" t="s">
        <v>561</v>
      </c>
      <c r="B62" s="156">
        <v>596218572.72000003</v>
      </c>
      <c r="C62" s="156">
        <v>375541941.80000001</v>
      </c>
      <c r="D62" s="157">
        <v>971760514.51999998</v>
      </c>
    </row>
    <row r="63" spans="1:4" ht="40">
      <c r="A63" s="155" t="s">
        <v>562</v>
      </c>
      <c r="B63" s="156">
        <v>3144515481.1900001</v>
      </c>
      <c r="C63" s="156">
        <v>2536239.5299999998</v>
      </c>
      <c r="D63" s="157">
        <v>3147051720.7199998</v>
      </c>
    </row>
    <row r="64" spans="1:4">
      <c r="A64" s="155" t="s">
        <v>563</v>
      </c>
      <c r="B64" s="156">
        <v>199227415.03</v>
      </c>
      <c r="C64" s="156">
        <v>0</v>
      </c>
      <c r="D64" s="157">
        <v>199227415.03</v>
      </c>
    </row>
    <row r="65" spans="1:4" ht="20">
      <c r="A65" s="155" t="s">
        <v>564</v>
      </c>
      <c r="B65" s="156">
        <v>178204917.19</v>
      </c>
      <c r="C65" s="156">
        <v>1396234.15</v>
      </c>
      <c r="D65" s="157">
        <v>179601151.34</v>
      </c>
    </row>
    <row r="66" spans="1:4">
      <c r="A66" s="155" t="s">
        <v>565</v>
      </c>
      <c r="B66" s="156">
        <v>39626024.82</v>
      </c>
      <c r="C66" s="156">
        <v>0</v>
      </c>
      <c r="D66" s="157">
        <v>39626024.82</v>
      </c>
    </row>
    <row r="67" spans="1:4">
      <c r="A67" s="155" t="s">
        <v>566</v>
      </c>
      <c r="B67" s="156">
        <v>60494558.68</v>
      </c>
      <c r="C67" s="156">
        <v>8459478.9600000009</v>
      </c>
      <c r="D67" s="157">
        <v>68954037.640000001</v>
      </c>
    </row>
    <row r="68" spans="1:4" ht="21" customHeight="1">
      <c r="A68" s="151" t="s">
        <v>567</v>
      </c>
      <c r="B68" s="107">
        <v>41965334860.580002</v>
      </c>
      <c r="C68" s="107">
        <v>1376925210.04</v>
      </c>
      <c r="D68" s="152">
        <v>43342260070.620003</v>
      </c>
    </row>
    <row r="69" spans="1:4" ht="20" customHeight="1">
      <c r="A69" s="153" t="s">
        <v>568</v>
      </c>
      <c r="B69" s="108">
        <v>720368813.13</v>
      </c>
      <c r="C69" s="108">
        <v>5110966.91</v>
      </c>
      <c r="D69" s="154">
        <v>725479780.03999996</v>
      </c>
    </row>
    <row r="70" spans="1:4">
      <c r="A70" s="155" t="s">
        <v>569</v>
      </c>
      <c r="B70" s="156">
        <v>8092133.7800000003</v>
      </c>
      <c r="C70" s="156">
        <v>1084778.68</v>
      </c>
      <c r="D70" s="157">
        <v>9176912.4600000009</v>
      </c>
    </row>
    <row r="71" spans="1:4" ht="20">
      <c r="A71" s="155" t="s">
        <v>685</v>
      </c>
      <c r="B71" s="156">
        <v>248548912.43000001</v>
      </c>
      <c r="C71" s="156">
        <v>0</v>
      </c>
      <c r="D71" s="157">
        <v>248548912.43000001</v>
      </c>
    </row>
    <row r="72" spans="1:4" ht="20">
      <c r="A72" s="155" t="s">
        <v>570</v>
      </c>
      <c r="B72" s="156">
        <v>127999911.56</v>
      </c>
      <c r="C72" s="156">
        <v>2335994.5699999998</v>
      </c>
      <c r="D72" s="157">
        <v>130335906.13</v>
      </c>
    </row>
    <row r="73" spans="1:4">
      <c r="A73" s="155" t="s">
        <v>571</v>
      </c>
      <c r="B73" s="156">
        <v>335727855.36000001</v>
      </c>
      <c r="C73" s="156">
        <v>1690193.66</v>
      </c>
      <c r="D73" s="157">
        <v>337418049.01999998</v>
      </c>
    </row>
    <row r="74" spans="1:4" ht="21">
      <c r="A74" s="153" t="s">
        <v>572</v>
      </c>
      <c r="B74" s="108">
        <v>12875187999.639999</v>
      </c>
      <c r="C74" s="108">
        <v>560000327.25999999</v>
      </c>
      <c r="D74" s="154">
        <v>13435188326.9</v>
      </c>
    </row>
    <row r="75" spans="1:4" ht="30">
      <c r="A75" s="155" t="s">
        <v>686</v>
      </c>
      <c r="B75" s="156">
        <v>2425935.64</v>
      </c>
      <c r="C75" s="156">
        <v>0</v>
      </c>
      <c r="D75" s="157">
        <v>2425935.64</v>
      </c>
    </row>
    <row r="76" spans="1:4" ht="20">
      <c r="A76" s="155" t="s">
        <v>573</v>
      </c>
      <c r="B76" s="156">
        <v>785479405.51999998</v>
      </c>
      <c r="C76" s="156">
        <v>132784378.51000001</v>
      </c>
      <c r="D76" s="157">
        <v>918263784.02999997</v>
      </c>
    </row>
    <row r="77" spans="1:4" ht="30">
      <c r="A77" s="155" t="s">
        <v>574</v>
      </c>
      <c r="B77" s="156">
        <v>3954532632.46</v>
      </c>
      <c r="C77" s="156">
        <v>6690964.1699999999</v>
      </c>
      <c r="D77" s="157">
        <v>3961223596.6300001</v>
      </c>
    </row>
    <row r="78" spans="1:4" ht="20">
      <c r="A78" s="155" t="s">
        <v>897</v>
      </c>
      <c r="B78" s="156">
        <v>5564775169</v>
      </c>
      <c r="C78" s="156">
        <v>0</v>
      </c>
      <c r="D78" s="157">
        <v>5564775169</v>
      </c>
    </row>
    <row r="79" spans="1:4">
      <c r="A79" s="155" t="s">
        <v>575</v>
      </c>
      <c r="B79" s="156">
        <v>91300083.730000004</v>
      </c>
      <c r="C79" s="156">
        <v>333721.08</v>
      </c>
      <c r="D79" s="157">
        <v>91633804.810000002</v>
      </c>
    </row>
    <row r="80" spans="1:4" ht="40">
      <c r="A80" s="155" t="s">
        <v>576</v>
      </c>
      <c r="B80" s="156">
        <v>243617858.41</v>
      </c>
      <c r="C80" s="156">
        <v>482263.13</v>
      </c>
      <c r="D80" s="157">
        <v>244100121.53999999</v>
      </c>
    </row>
    <row r="81" spans="1:4" ht="50">
      <c r="A81" s="155" t="s">
        <v>577</v>
      </c>
      <c r="B81" s="156">
        <v>116999071.73999999</v>
      </c>
      <c r="C81" s="156">
        <v>67776779.620000005</v>
      </c>
      <c r="D81" s="157">
        <v>184775851.36000001</v>
      </c>
    </row>
    <row r="82" spans="1:4" ht="40">
      <c r="A82" s="155" t="s">
        <v>578</v>
      </c>
      <c r="B82" s="156">
        <v>214744640.21000001</v>
      </c>
      <c r="C82" s="156">
        <v>650.16999999999996</v>
      </c>
      <c r="D82" s="157">
        <v>214745290.38</v>
      </c>
    </row>
    <row r="83" spans="1:4" ht="30">
      <c r="A83" s="155" t="s">
        <v>579</v>
      </c>
      <c r="B83" s="156">
        <v>109916123.95999999</v>
      </c>
      <c r="C83" s="156">
        <v>49106156.549999997</v>
      </c>
      <c r="D83" s="157">
        <v>159022280.50999999</v>
      </c>
    </row>
    <row r="84" spans="1:4">
      <c r="A84" s="155" t="s">
        <v>580</v>
      </c>
      <c r="B84" s="156">
        <v>261200641.08000001</v>
      </c>
      <c r="C84" s="156">
        <v>59645861.100000001</v>
      </c>
      <c r="D84" s="157">
        <v>320846502.18000001</v>
      </c>
    </row>
    <row r="85" spans="1:4" ht="30">
      <c r="A85" s="155" t="s">
        <v>581</v>
      </c>
      <c r="B85" s="156">
        <v>79292494.790000007</v>
      </c>
      <c r="C85" s="156">
        <v>29930089.620000001</v>
      </c>
      <c r="D85" s="157">
        <v>109222584.41</v>
      </c>
    </row>
    <row r="86" spans="1:4">
      <c r="A86" s="155" t="s">
        <v>582</v>
      </c>
      <c r="B86" s="156">
        <v>112382546.94</v>
      </c>
      <c r="C86" s="156">
        <v>0</v>
      </c>
      <c r="D86" s="157">
        <v>112382546.94</v>
      </c>
    </row>
    <row r="87" spans="1:4">
      <c r="A87" s="155" t="s">
        <v>583</v>
      </c>
      <c r="B87" s="156">
        <v>1337456774.6600001</v>
      </c>
      <c r="C87" s="156">
        <v>213249463.31</v>
      </c>
      <c r="D87" s="157">
        <v>1550706237.97</v>
      </c>
    </row>
    <row r="88" spans="1:4">
      <c r="A88" s="155" t="s">
        <v>593</v>
      </c>
      <c r="B88" s="156">
        <v>1064621.5</v>
      </c>
      <c r="C88" s="156">
        <v>0</v>
      </c>
      <c r="D88" s="157">
        <v>1064621.5</v>
      </c>
    </row>
    <row r="89" spans="1:4" ht="24" customHeight="1">
      <c r="A89" s="153" t="s">
        <v>584</v>
      </c>
      <c r="B89" s="108">
        <v>183741012.18000001</v>
      </c>
      <c r="C89" s="108">
        <v>2230317.48</v>
      </c>
      <c r="D89" s="154">
        <v>185971329.66</v>
      </c>
    </row>
    <row r="90" spans="1:4" ht="40">
      <c r="A90" s="155" t="s">
        <v>585</v>
      </c>
      <c r="B90" s="156">
        <v>18516119.129999999</v>
      </c>
      <c r="C90" s="156">
        <v>0</v>
      </c>
      <c r="D90" s="157">
        <v>18516119.129999999</v>
      </c>
    </row>
    <row r="91" spans="1:4" ht="20">
      <c r="A91" s="155" t="s">
        <v>586</v>
      </c>
      <c r="B91" s="156">
        <v>50864775.390000001</v>
      </c>
      <c r="C91" s="156">
        <v>1102931.77</v>
      </c>
      <c r="D91" s="157">
        <v>51967707.159999996</v>
      </c>
    </row>
    <row r="92" spans="1:4" ht="50">
      <c r="A92" s="155" t="s">
        <v>928</v>
      </c>
      <c r="B92" s="156">
        <v>53255009.119999997</v>
      </c>
      <c r="C92" s="156">
        <v>0</v>
      </c>
      <c r="D92" s="157">
        <v>53255009.119999997</v>
      </c>
    </row>
    <row r="93" spans="1:4" ht="40">
      <c r="A93" s="155" t="s">
        <v>876</v>
      </c>
      <c r="B93" s="156">
        <v>10101927.24</v>
      </c>
      <c r="C93" s="156">
        <v>0</v>
      </c>
      <c r="D93" s="157">
        <v>10101927.24</v>
      </c>
    </row>
    <row r="94" spans="1:4" ht="80">
      <c r="A94" s="155" t="s">
        <v>587</v>
      </c>
      <c r="B94" s="156">
        <v>23093627.73</v>
      </c>
      <c r="C94" s="156">
        <v>3621.44</v>
      </c>
      <c r="D94" s="157">
        <v>23097249.170000002</v>
      </c>
    </row>
    <row r="95" spans="1:4" ht="50">
      <c r="A95" s="155" t="s">
        <v>588</v>
      </c>
      <c r="B95" s="156">
        <v>12536022.800000001</v>
      </c>
      <c r="C95" s="156">
        <v>864884.53</v>
      </c>
      <c r="D95" s="157">
        <v>13400907.33</v>
      </c>
    </row>
    <row r="96" spans="1:4" ht="20">
      <c r="A96" s="155" t="s">
        <v>589</v>
      </c>
      <c r="B96" s="156">
        <v>8043346.1399999997</v>
      </c>
      <c r="C96" s="156">
        <v>54733.04</v>
      </c>
      <c r="D96" s="157">
        <v>8098079.1799999997</v>
      </c>
    </row>
    <row r="97" spans="1:4" ht="20">
      <c r="A97" s="155" t="s">
        <v>590</v>
      </c>
      <c r="B97" s="156">
        <v>224534.49</v>
      </c>
      <c r="C97" s="156">
        <v>11527.56</v>
      </c>
      <c r="D97" s="157">
        <v>236062.05</v>
      </c>
    </row>
    <row r="98" spans="1:4" ht="20">
      <c r="A98" s="155" t="s">
        <v>591</v>
      </c>
      <c r="B98" s="156">
        <v>1841071.22</v>
      </c>
      <c r="C98" s="156">
        <v>148502.31</v>
      </c>
      <c r="D98" s="157">
        <v>1989573.53</v>
      </c>
    </row>
    <row r="99" spans="1:4">
      <c r="A99" s="208" t="s">
        <v>904</v>
      </c>
      <c r="B99" s="109">
        <v>5264578.92</v>
      </c>
      <c r="C99" s="109">
        <v>44116.83</v>
      </c>
      <c r="D99" s="209">
        <v>5308695.75</v>
      </c>
    </row>
    <row r="100" spans="1:4" ht="21">
      <c r="A100" s="153" t="s">
        <v>905</v>
      </c>
      <c r="B100" s="108">
        <v>2389430574.0500002</v>
      </c>
      <c r="C100" s="108">
        <v>0</v>
      </c>
      <c r="D100" s="154">
        <v>2389430574.0500002</v>
      </c>
    </row>
    <row r="101" spans="1:4" ht="40">
      <c r="A101" s="155" t="s">
        <v>906</v>
      </c>
      <c r="B101" s="156">
        <v>2389430574.0500002</v>
      </c>
      <c r="C101" s="156">
        <v>0</v>
      </c>
      <c r="D101" s="157">
        <v>2389430574.0500002</v>
      </c>
    </row>
    <row r="102" spans="1:4" ht="21">
      <c r="A102" s="153" t="s">
        <v>907</v>
      </c>
      <c r="B102" s="108">
        <v>1498411097.3699999</v>
      </c>
      <c r="C102" s="108">
        <v>126301123.31</v>
      </c>
      <c r="D102" s="154">
        <v>1624712220.6800001</v>
      </c>
    </row>
    <row r="103" spans="1:4" ht="40">
      <c r="A103" s="155" t="s">
        <v>908</v>
      </c>
      <c r="B103" s="156">
        <v>22035239.079999998</v>
      </c>
      <c r="C103" s="156">
        <v>0</v>
      </c>
      <c r="D103" s="157">
        <v>22035239.079999998</v>
      </c>
    </row>
    <row r="104" spans="1:4" ht="30">
      <c r="A104" s="155" t="s">
        <v>909</v>
      </c>
      <c r="B104" s="156">
        <v>382924800.36000001</v>
      </c>
      <c r="C104" s="156">
        <v>0</v>
      </c>
      <c r="D104" s="157">
        <v>382924800.36000001</v>
      </c>
    </row>
    <row r="105" spans="1:4" ht="60">
      <c r="A105" s="155" t="s">
        <v>910</v>
      </c>
      <c r="B105" s="156">
        <v>781576081.10000002</v>
      </c>
      <c r="C105" s="156">
        <v>0</v>
      </c>
      <c r="D105" s="157">
        <v>781576081.10000002</v>
      </c>
    </row>
    <row r="106" spans="1:4">
      <c r="A106" s="155" t="s">
        <v>911</v>
      </c>
      <c r="B106" s="156">
        <v>196580096.84999999</v>
      </c>
      <c r="C106" s="156">
        <v>126254739.90000001</v>
      </c>
      <c r="D106" s="157">
        <v>322834836.75</v>
      </c>
    </row>
    <row r="107" spans="1:4" ht="20">
      <c r="A107" s="155" t="s">
        <v>912</v>
      </c>
      <c r="B107" s="156">
        <v>18226780.670000002</v>
      </c>
      <c r="C107" s="156">
        <v>0</v>
      </c>
      <c r="D107" s="157">
        <v>18226780.670000002</v>
      </c>
    </row>
    <row r="108" spans="1:4">
      <c r="A108" s="155" t="s">
        <v>913</v>
      </c>
      <c r="B108" s="156">
        <v>97068099.310000002</v>
      </c>
      <c r="C108" s="156">
        <v>46383.41</v>
      </c>
      <c r="D108" s="157">
        <v>97114482.719999999</v>
      </c>
    </row>
    <row r="109" spans="1:4">
      <c r="A109" s="153" t="s">
        <v>914</v>
      </c>
      <c r="B109" s="108">
        <v>21773663368.259998</v>
      </c>
      <c r="C109" s="108">
        <v>462434022.41000003</v>
      </c>
      <c r="D109" s="154">
        <v>22236097390.669998</v>
      </c>
    </row>
    <row r="110" spans="1:4">
      <c r="A110" s="155" t="s">
        <v>571</v>
      </c>
      <c r="B110" s="156">
        <v>273395358.87</v>
      </c>
      <c r="C110" s="156">
        <v>0</v>
      </c>
      <c r="D110" s="157">
        <v>273395358.87</v>
      </c>
    </row>
    <row r="111" spans="1:4">
      <c r="A111" s="155" t="s">
        <v>929</v>
      </c>
      <c r="B111" s="156">
        <v>1176.2</v>
      </c>
      <c r="C111" s="156">
        <v>0</v>
      </c>
      <c r="D111" s="157">
        <v>1176.2</v>
      </c>
    </row>
    <row r="112" spans="1:4" ht="20">
      <c r="A112" s="155" t="s">
        <v>944</v>
      </c>
      <c r="B112" s="156">
        <v>1381297041.6900001</v>
      </c>
      <c r="C112" s="156">
        <v>0</v>
      </c>
      <c r="D112" s="157">
        <v>1381297041.6900001</v>
      </c>
    </row>
    <row r="113" spans="1:4">
      <c r="A113" s="155" t="s">
        <v>915</v>
      </c>
      <c r="B113" s="156">
        <v>831107319.08000004</v>
      </c>
      <c r="C113" s="156">
        <v>0</v>
      </c>
      <c r="D113" s="157">
        <v>831107319.08000004</v>
      </c>
    </row>
    <row r="114" spans="1:4" ht="20">
      <c r="A114" s="155" t="s">
        <v>916</v>
      </c>
      <c r="B114" s="156">
        <v>773701457.51999998</v>
      </c>
      <c r="C114" s="156">
        <v>2095230.58</v>
      </c>
      <c r="D114" s="157">
        <v>775796688.10000002</v>
      </c>
    </row>
    <row r="115" spans="1:4">
      <c r="A115" s="155" t="s">
        <v>917</v>
      </c>
      <c r="B115" s="156">
        <v>484345274.32999998</v>
      </c>
      <c r="C115" s="156">
        <v>228519029.66</v>
      </c>
      <c r="D115" s="157">
        <v>712864303.99000001</v>
      </c>
    </row>
    <row r="116" spans="1:4">
      <c r="A116" s="155" t="s">
        <v>918</v>
      </c>
      <c r="B116" s="156">
        <v>545233957.5</v>
      </c>
      <c r="C116" s="156">
        <v>203332726</v>
      </c>
      <c r="D116" s="157">
        <v>748566683.5</v>
      </c>
    </row>
    <row r="117" spans="1:4" ht="40">
      <c r="A117" s="155" t="s">
        <v>919</v>
      </c>
      <c r="B117" s="156">
        <v>1699786279.0999999</v>
      </c>
      <c r="C117" s="156">
        <v>0</v>
      </c>
      <c r="D117" s="157">
        <v>1699786279.0999999</v>
      </c>
    </row>
    <row r="118" spans="1:4" ht="20">
      <c r="A118" s="155" t="s">
        <v>920</v>
      </c>
      <c r="B118" s="156">
        <v>517624688.79000002</v>
      </c>
      <c r="C118" s="156">
        <v>0</v>
      </c>
      <c r="D118" s="157">
        <v>517624688.79000002</v>
      </c>
    </row>
    <row r="119" spans="1:4" ht="30">
      <c r="A119" s="155" t="s">
        <v>921</v>
      </c>
      <c r="B119" s="156">
        <v>230885093.22</v>
      </c>
      <c r="C119" s="156">
        <v>5513975.4299999997</v>
      </c>
      <c r="D119" s="157">
        <v>236399068.65000001</v>
      </c>
    </row>
    <row r="120" spans="1:4" ht="50">
      <c r="A120" s="155" t="s">
        <v>930</v>
      </c>
      <c r="B120" s="156">
        <v>865688052.76999998</v>
      </c>
      <c r="C120" s="156">
        <v>0</v>
      </c>
      <c r="D120" s="157">
        <v>865688052.76999998</v>
      </c>
    </row>
    <row r="121" spans="1:4" ht="30">
      <c r="A121" s="155" t="s">
        <v>922</v>
      </c>
      <c r="B121" s="156">
        <v>50263761.740000002</v>
      </c>
      <c r="C121" s="156">
        <v>0</v>
      </c>
      <c r="D121" s="157">
        <v>50263761.740000002</v>
      </c>
    </row>
    <row r="122" spans="1:4" ht="40">
      <c r="A122" s="155" t="s">
        <v>923</v>
      </c>
      <c r="B122" s="156">
        <v>196000154.65000001</v>
      </c>
      <c r="C122" s="156">
        <v>0</v>
      </c>
      <c r="D122" s="157">
        <v>196000154.65000001</v>
      </c>
    </row>
    <row r="123" spans="1:4" ht="50">
      <c r="A123" s="155" t="s">
        <v>924</v>
      </c>
      <c r="B123" s="156">
        <v>3948903.09</v>
      </c>
      <c r="C123" s="156">
        <v>0</v>
      </c>
      <c r="D123" s="157">
        <v>3948903.09</v>
      </c>
    </row>
    <row r="124" spans="1:4" ht="20">
      <c r="A124" s="155" t="s">
        <v>592</v>
      </c>
      <c r="B124" s="156">
        <v>63918942</v>
      </c>
      <c r="C124" s="156">
        <v>156692.84</v>
      </c>
      <c r="D124" s="157">
        <v>64075634.840000004</v>
      </c>
    </row>
    <row r="125" spans="1:4">
      <c r="A125" s="155" t="s">
        <v>593</v>
      </c>
      <c r="B125" s="156">
        <v>3856465907.71</v>
      </c>
      <c r="C125" s="156">
        <v>22816367.899999999</v>
      </c>
      <c r="D125" s="157">
        <v>3879282275.6100001</v>
      </c>
    </row>
    <row r="126" spans="1:4" ht="50">
      <c r="A126" s="155" t="s">
        <v>898</v>
      </c>
      <c r="B126" s="156">
        <v>10000000000</v>
      </c>
      <c r="C126" s="156">
        <v>0</v>
      </c>
      <c r="D126" s="157">
        <v>10000000000</v>
      </c>
    </row>
    <row r="127" spans="1:4" ht="21">
      <c r="A127" s="153" t="s">
        <v>594</v>
      </c>
      <c r="B127" s="108">
        <v>2524531995.9499998</v>
      </c>
      <c r="C127" s="108">
        <v>220848452.66999999</v>
      </c>
      <c r="D127" s="154">
        <v>2745380448.6199999</v>
      </c>
    </row>
    <row r="128" spans="1:4" ht="20">
      <c r="A128" s="155" t="s">
        <v>595</v>
      </c>
      <c r="B128" s="156">
        <v>1689029365.0999999</v>
      </c>
      <c r="C128" s="156">
        <v>205724355.31</v>
      </c>
      <c r="D128" s="157">
        <v>1894753720.4100001</v>
      </c>
    </row>
    <row r="129" spans="1:4">
      <c r="A129" s="155" t="s">
        <v>596</v>
      </c>
      <c r="B129" s="156">
        <v>835502630.85000002</v>
      </c>
      <c r="C129" s="156">
        <v>15124097.359999999</v>
      </c>
      <c r="D129" s="157">
        <v>850626728.21000004</v>
      </c>
    </row>
    <row r="130" spans="1:4" ht="21">
      <c r="A130" s="151" t="s">
        <v>597</v>
      </c>
      <c r="B130" s="107">
        <v>3098965479.27</v>
      </c>
      <c r="C130" s="107">
        <v>2123953.61</v>
      </c>
      <c r="D130" s="152">
        <v>3101089432.8800001</v>
      </c>
    </row>
    <row r="131" spans="1:4" ht="21">
      <c r="A131" s="153" t="s">
        <v>598</v>
      </c>
      <c r="B131" s="108">
        <v>13235552.449999999</v>
      </c>
      <c r="C131" s="108">
        <v>1449.79</v>
      </c>
      <c r="D131" s="154">
        <v>13237002.24</v>
      </c>
    </row>
    <row r="132" spans="1:4" ht="20">
      <c r="A132" s="155" t="s">
        <v>599</v>
      </c>
      <c r="B132" s="156">
        <v>2049605.81</v>
      </c>
      <c r="C132" s="156">
        <v>0</v>
      </c>
      <c r="D132" s="157">
        <v>2049605.81</v>
      </c>
    </row>
    <row r="133" spans="1:4" ht="50">
      <c r="A133" s="155" t="s">
        <v>877</v>
      </c>
      <c r="B133" s="156">
        <v>156929.32</v>
      </c>
      <c r="C133" s="156">
        <v>0.79</v>
      </c>
      <c r="D133" s="157">
        <v>156930.10999999999</v>
      </c>
    </row>
    <row r="134" spans="1:4" ht="20">
      <c r="A134" s="155" t="s">
        <v>600</v>
      </c>
      <c r="B134" s="156">
        <v>10567735.609999999</v>
      </c>
      <c r="C134" s="156">
        <v>1449</v>
      </c>
      <c r="D134" s="157">
        <v>10569184.609999999</v>
      </c>
    </row>
    <row r="135" spans="1:4">
      <c r="A135" s="155" t="s">
        <v>601</v>
      </c>
      <c r="B135" s="156">
        <v>461281.71</v>
      </c>
      <c r="C135" s="156">
        <v>0</v>
      </c>
      <c r="D135" s="157">
        <v>461281.71</v>
      </c>
    </row>
    <row r="136" spans="1:4" ht="21">
      <c r="A136" s="153" t="s">
        <v>602</v>
      </c>
      <c r="B136" s="108">
        <v>3085729926.8200002</v>
      </c>
      <c r="C136" s="108">
        <v>2122503.8199999998</v>
      </c>
      <c r="D136" s="154">
        <v>3087852430.6399999</v>
      </c>
    </row>
    <row r="137" spans="1:4" ht="20">
      <c r="A137" s="155" t="s">
        <v>878</v>
      </c>
      <c r="B137" s="156">
        <v>281258355.27999997</v>
      </c>
      <c r="C137" s="156">
        <v>0</v>
      </c>
      <c r="D137" s="157">
        <v>281258355.27999997</v>
      </c>
    </row>
    <row r="138" spans="1:4" ht="40">
      <c r="A138" s="155" t="s">
        <v>608</v>
      </c>
      <c r="B138" s="156">
        <v>396420333.12</v>
      </c>
      <c r="C138" s="156">
        <v>0</v>
      </c>
      <c r="D138" s="157">
        <v>396420333.12</v>
      </c>
    </row>
    <row r="139" spans="1:4" ht="20">
      <c r="A139" s="155" t="s">
        <v>729</v>
      </c>
      <c r="B139" s="156">
        <v>2086385057.75</v>
      </c>
      <c r="C139" s="156">
        <v>0</v>
      </c>
      <c r="D139" s="157">
        <v>2086385057.75</v>
      </c>
    </row>
    <row r="140" spans="1:4">
      <c r="A140" s="155" t="s">
        <v>603</v>
      </c>
      <c r="B140" s="156">
        <v>321666180.67000002</v>
      </c>
      <c r="C140" s="156">
        <v>2122503.8199999998</v>
      </c>
      <c r="D140" s="157">
        <v>323788684.49000001</v>
      </c>
    </row>
    <row r="141" spans="1:4" ht="22" customHeight="1">
      <c r="A141" s="151" t="s">
        <v>604</v>
      </c>
      <c r="B141" s="107">
        <v>180660243483.54999</v>
      </c>
      <c r="C141" s="107">
        <v>0</v>
      </c>
      <c r="D141" s="152">
        <v>180660243483.54999</v>
      </c>
    </row>
    <row r="142" spans="1:4" ht="23.5" customHeight="1">
      <c r="A142" s="153" t="s">
        <v>945</v>
      </c>
      <c r="B142" s="108">
        <v>180660243483.54999</v>
      </c>
      <c r="C142" s="108">
        <v>0</v>
      </c>
      <c r="D142" s="154">
        <v>180660243483.54999</v>
      </c>
    </row>
    <row r="143" spans="1:4" ht="20">
      <c r="A143" s="155" t="s">
        <v>605</v>
      </c>
      <c r="B143" s="156">
        <v>168040436783.54999</v>
      </c>
      <c r="C143" s="156">
        <v>0</v>
      </c>
      <c r="D143" s="157">
        <v>168040436783.54999</v>
      </c>
    </row>
    <row r="144" spans="1:4" ht="30">
      <c r="A144" s="155" t="s">
        <v>879</v>
      </c>
      <c r="B144" s="156">
        <v>1500000000</v>
      </c>
      <c r="C144" s="156">
        <v>0</v>
      </c>
      <c r="D144" s="157">
        <v>1500000000</v>
      </c>
    </row>
    <row r="145" spans="1:4">
      <c r="A145" s="155" t="s">
        <v>708</v>
      </c>
      <c r="B145" s="156">
        <v>119806700</v>
      </c>
      <c r="C145" s="156">
        <v>0</v>
      </c>
      <c r="D145" s="157">
        <v>119806700</v>
      </c>
    </row>
    <row r="146" spans="1:4">
      <c r="A146" s="155" t="s">
        <v>899</v>
      </c>
      <c r="B146" s="156">
        <v>11000000000</v>
      </c>
      <c r="C146" s="156">
        <v>0</v>
      </c>
      <c r="D146" s="157">
        <v>11000000000</v>
      </c>
    </row>
    <row r="147" spans="1:4" ht="22.5" customHeight="1">
      <c r="A147" s="151" t="s">
        <v>60</v>
      </c>
      <c r="B147" s="107">
        <v>497223963429.48999</v>
      </c>
      <c r="C147" s="107">
        <v>6608753279.3599997</v>
      </c>
      <c r="D147" s="152">
        <v>503832716708.84998</v>
      </c>
    </row>
  </sheetData>
  <mergeCells count="1">
    <mergeCell ref="A4:E4"/>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5"/>
  <sheetViews>
    <sheetView showGridLines="0" zoomScale="80" zoomScaleNormal="80" workbookViewId="0">
      <selection activeCell="J8" sqref="J8"/>
    </sheetView>
  </sheetViews>
  <sheetFormatPr defaultColWidth="9.1796875" defaultRowHeight="12.5"/>
  <cols>
    <col min="1" max="1" width="49.7265625" style="80" customWidth="1"/>
    <col min="2" max="2" width="15.81640625" style="80" customWidth="1"/>
    <col min="3" max="3" width="14" style="80" customWidth="1"/>
    <col min="4" max="4" width="17.26953125" style="80" customWidth="1"/>
    <col min="5" max="5" width="6.54296875" style="80" customWidth="1"/>
    <col min="6" max="6" width="4.7265625" style="80" customWidth="1"/>
    <col min="7" max="7" width="17" style="80" bestFit="1" customWidth="1"/>
    <col min="8" max="16384" width="9.1796875" style="80"/>
  </cols>
  <sheetData>
    <row r="1" spans="1:5" s="79" customFormat="1" ht="14.5" customHeight="1">
      <c r="A1" s="225" t="s">
        <v>219</v>
      </c>
      <c r="B1" s="225"/>
      <c r="C1" s="225"/>
      <c r="D1" s="225"/>
      <c r="E1" s="81"/>
    </row>
    <row r="2" spans="1:5" s="79" customFormat="1" ht="13.5" customHeight="1">
      <c r="A2" s="226"/>
      <c r="B2" s="226"/>
      <c r="C2" s="226"/>
      <c r="D2" s="226"/>
      <c r="E2" s="226"/>
    </row>
    <row r="3" spans="1:5" s="79" customFormat="1" ht="16.5" customHeight="1">
      <c r="B3" s="95" t="s">
        <v>936</v>
      </c>
      <c r="C3" s="95"/>
      <c r="D3" s="95"/>
      <c r="E3" s="95"/>
    </row>
    <row r="4" spans="1:5" s="79" customFormat="1" ht="12.75" customHeight="1"/>
    <row r="5" spans="1:5" s="79" customFormat="1" ht="12" customHeight="1"/>
    <row r="6" spans="1:5" s="79" customFormat="1" ht="18.25" customHeight="1">
      <c r="A6" s="227" t="s">
        <v>95</v>
      </c>
      <c r="B6" s="227"/>
      <c r="C6" s="227"/>
    </row>
    <row r="7" spans="1:5" s="79" customFormat="1" ht="22" customHeight="1"/>
    <row r="8" spans="1:5" s="79" customFormat="1" ht="15.4" customHeight="1">
      <c r="A8" s="222" t="s">
        <v>496</v>
      </c>
      <c r="B8" s="221" t="s">
        <v>497</v>
      </c>
      <c r="C8" s="221"/>
      <c r="D8" s="221"/>
    </row>
    <row r="9" spans="1:5" s="79" customFormat="1" ht="21.4" customHeight="1">
      <c r="A9" s="222"/>
      <c r="B9" s="140" t="s">
        <v>436</v>
      </c>
      <c r="C9" s="140" t="s">
        <v>437</v>
      </c>
      <c r="D9" s="141" t="s">
        <v>13</v>
      </c>
    </row>
    <row r="10" spans="1:5" s="79" customFormat="1" ht="15.4" customHeight="1">
      <c r="A10" s="82" t="s">
        <v>498</v>
      </c>
      <c r="B10" s="83">
        <v>169423988655.79001</v>
      </c>
      <c r="C10" s="83">
        <v>3063698476.2800002</v>
      </c>
      <c r="D10" s="84">
        <v>172487687132.07001</v>
      </c>
    </row>
    <row r="11" spans="1:5" s="79" customFormat="1" ht="15.4" customHeight="1">
      <c r="A11" s="82" t="s">
        <v>499</v>
      </c>
      <c r="B11" s="83">
        <v>164614311.90000001</v>
      </c>
      <c r="C11" s="83">
        <v>292698881.20999998</v>
      </c>
      <c r="D11" s="84">
        <v>457313193.11000001</v>
      </c>
    </row>
    <row r="12" spans="1:5" s="79" customFormat="1" ht="15.4" customHeight="1">
      <c r="A12" s="82" t="s">
        <v>500</v>
      </c>
      <c r="B12" s="83">
        <v>82753056074</v>
      </c>
      <c r="C12" s="83">
        <v>320268708.94</v>
      </c>
      <c r="D12" s="84">
        <v>83073324782.940002</v>
      </c>
    </row>
    <row r="13" spans="1:5" s="79" customFormat="1" ht="15.4" customHeight="1">
      <c r="A13" s="82" t="s">
        <v>501</v>
      </c>
      <c r="B13" s="83">
        <v>4475885158.1700001</v>
      </c>
      <c r="C13" s="83">
        <v>164451843.47999999</v>
      </c>
      <c r="D13" s="84">
        <v>4640337001.6499996</v>
      </c>
    </row>
    <row r="14" spans="1:5" s="79" customFormat="1" ht="15.4" customHeight="1">
      <c r="A14" s="82" t="s">
        <v>502</v>
      </c>
      <c r="B14" s="83">
        <v>1787064728.4300001</v>
      </c>
      <c r="C14" s="83">
        <v>22244677.510000002</v>
      </c>
      <c r="D14" s="84">
        <v>1809309405.9400001</v>
      </c>
    </row>
    <row r="15" spans="1:5" s="79" customFormat="1" ht="15.4" customHeight="1">
      <c r="A15" s="82" t="s">
        <v>720</v>
      </c>
      <c r="B15" s="83">
        <v>26961200099.82</v>
      </c>
      <c r="C15" s="83">
        <v>731729195.79999995</v>
      </c>
      <c r="D15" s="84">
        <v>27692929295.619999</v>
      </c>
    </row>
    <row r="16" spans="1:5" s="79" customFormat="1" ht="15.4" customHeight="1">
      <c r="A16" s="82" t="s">
        <v>503</v>
      </c>
      <c r="B16" s="83">
        <v>12847035196</v>
      </c>
      <c r="C16" s="83">
        <v>1698735276.3499999</v>
      </c>
      <c r="D16" s="84">
        <v>14545770472.35</v>
      </c>
    </row>
    <row r="17" spans="1:4" s="79" customFormat="1" ht="15.4" customHeight="1">
      <c r="A17" s="82" t="s">
        <v>726</v>
      </c>
      <c r="B17" s="83">
        <v>7038184098.8100004</v>
      </c>
      <c r="C17" s="83">
        <v>9243222.5800000001</v>
      </c>
      <c r="D17" s="84">
        <v>7047427321.3900003</v>
      </c>
    </row>
    <row r="18" spans="1:4" s="79" customFormat="1" ht="15.4" customHeight="1">
      <c r="A18" s="82" t="s">
        <v>724</v>
      </c>
      <c r="B18" s="83">
        <v>4806197192.8100004</v>
      </c>
      <c r="C18" s="83">
        <v>303292489.79000002</v>
      </c>
      <c r="D18" s="84">
        <v>5109489682.6000004</v>
      </c>
    </row>
    <row r="19" spans="1:4" s="79" customFormat="1" ht="15.4" customHeight="1">
      <c r="A19" s="82" t="s">
        <v>721</v>
      </c>
      <c r="B19" s="83">
        <v>1890941971.1400001</v>
      </c>
      <c r="C19" s="83">
        <v>28142608.530000001</v>
      </c>
      <c r="D19" s="84">
        <v>1919084579.6700001</v>
      </c>
    </row>
    <row r="20" spans="1:4" s="79" customFormat="1" ht="15.4" customHeight="1">
      <c r="A20" s="82" t="s">
        <v>504</v>
      </c>
      <c r="B20" s="83">
        <v>11833374878.110001</v>
      </c>
      <c r="C20" s="83">
        <v>205637599.91999999</v>
      </c>
      <c r="D20" s="84">
        <v>12039012478.030001</v>
      </c>
    </row>
    <row r="21" spans="1:4" s="79" customFormat="1" ht="15.4" customHeight="1">
      <c r="A21" s="82" t="s">
        <v>702</v>
      </c>
      <c r="B21" s="83">
        <v>273277434.81999999</v>
      </c>
      <c r="C21" s="83">
        <v>18028373.129999999</v>
      </c>
      <c r="D21" s="84">
        <v>291305807.94999999</v>
      </c>
    </row>
    <row r="22" spans="1:4" s="79" customFormat="1" ht="15.4" customHeight="1">
      <c r="A22" s="82" t="s">
        <v>725</v>
      </c>
      <c r="B22" s="83">
        <v>806366866.99000001</v>
      </c>
      <c r="C22" s="83">
        <v>215453883.38</v>
      </c>
      <c r="D22" s="84">
        <v>1021820750.37</v>
      </c>
    </row>
    <row r="23" spans="1:4" s="79" customFormat="1" ht="26.15" customHeight="1">
      <c r="A23" s="82" t="s">
        <v>505</v>
      </c>
      <c r="B23" s="83">
        <v>619516208.78999996</v>
      </c>
      <c r="C23" s="83">
        <v>69766825.480000004</v>
      </c>
      <c r="D23" s="84">
        <v>689283034.26999998</v>
      </c>
    </row>
    <row r="24" spans="1:4" s="79" customFormat="1" ht="33" customHeight="1">
      <c r="A24" s="82" t="s">
        <v>727</v>
      </c>
      <c r="B24" s="83">
        <v>7746662.0499999998</v>
      </c>
      <c r="C24" s="83">
        <v>96621628.290000007</v>
      </c>
      <c r="D24" s="84">
        <v>104368290.34</v>
      </c>
    </row>
    <row r="25" spans="1:4" ht="22.5" customHeight="1">
      <c r="A25" s="85" t="s">
        <v>506</v>
      </c>
      <c r="B25" s="86">
        <v>325688449537.63</v>
      </c>
      <c r="C25" s="86">
        <v>7240013690.6700001</v>
      </c>
      <c r="D25" s="87">
        <v>332928463228.29999</v>
      </c>
    </row>
    <row r="26" spans="1:4" ht="37.5" customHeight="1">
      <c r="A26" s="224" t="s">
        <v>96</v>
      </c>
      <c r="B26" s="224"/>
      <c r="C26" s="81"/>
      <c r="D26" s="81"/>
    </row>
    <row r="28" spans="1:4">
      <c r="A28" s="222" t="s">
        <v>496</v>
      </c>
      <c r="B28" s="221" t="s">
        <v>931</v>
      </c>
      <c r="C28" s="221"/>
      <c r="D28" s="221"/>
    </row>
    <row r="29" spans="1:4">
      <c r="A29" s="222"/>
      <c r="B29" s="140" t="s">
        <v>436</v>
      </c>
      <c r="C29" s="140" t="s">
        <v>437</v>
      </c>
      <c r="D29" s="141" t="s">
        <v>13</v>
      </c>
    </row>
    <row r="30" spans="1:4" ht="15.65" customHeight="1">
      <c r="A30" s="82" t="s">
        <v>498</v>
      </c>
      <c r="B30" s="83">
        <v>64580640433.620003</v>
      </c>
      <c r="C30" s="83">
        <v>4032020077.1799998</v>
      </c>
      <c r="D30" s="84">
        <v>68612660510.800003</v>
      </c>
    </row>
    <row r="31" spans="1:4" ht="15.65" customHeight="1">
      <c r="A31" s="82" t="s">
        <v>499</v>
      </c>
      <c r="B31" s="83">
        <v>3201575002.0900002</v>
      </c>
      <c r="C31" s="83">
        <v>481565644.26999998</v>
      </c>
      <c r="D31" s="84">
        <v>3683140646.3600001</v>
      </c>
    </row>
    <row r="32" spans="1:4" ht="15.65" customHeight="1">
      <c r="A32" s="82" t="s">
        <v>500</v>
      </c>
      <c r="B32" s="83">
        <v>11630087.58</v>
      </c>
      <c r="C32" s="83">
        <v>4199409.68</v>
      </c>
      <c r="D32" s="84">
        <v>15829497.26</v>
      </c>
    </row>
    <row r="33" spans="1:4" ht="15.65" customHeight="1">
      <c r="A33" s="82" t="s">
        <v>501</v>
      </c>
      <c r="B33" s="83">
        <v>89627628.680000007</v>
      </c>
      <c r="C33" s="83">
        <v>49544005.100000001</v>
      </c>
      <c r="D33" s="84">
        <v>139171633.78</v>
      </c>
    </row>
    <row r="34" spans="1:4" ht="15.65" customHeight="1">
      <c r="A34" s="82" t="s">
        <v>502</v>
      </c>
      <c r="B34" s="83">
        <v>205697418.90000001</v>
      </c>
      <c r="C34" s="83">
        <v>8423055.9600000009</v>
      </c>
      <c r="D34" s="84">
        <v>214120474.86000001</v>
      </c>
    </row>
    <row r="35" spans="1:4" ht="15.65" customHeight="1">
      <c r="A35" s="82" t="s">
        <v>720</v>
      </c>
      <c r="B35" s="83">
        <v>13651945.23</v>
      </c>
      <c r="C35" s="83">
        <v>79764677.939999998</v>
      </c>
      <c r="D35" s="84">
        <v>93416623.170000002</v>
      </c>
    </row>
    <row r="36" spans="1:4" ht="15.65" customHeight="1">
      <c r="A36" s="82" t="s">
        <v>503</v>
      </c>
      <c r="B36" s="83">
        <v>1118735838.8599999</v>
      </c>
      <c r="C36" s="83">
        <v>517242868.72000003</v>
      </c>
      <c r="D36" s="84">
        <v>1635978707.5799999</v>
      </c>
    </row>
    <row r="37" spans="1:4" ht="15.65" customHeight="1">
      <c r="A37" s="82" t="s">
        <v>726</v>
      </c>
      <c r="B37" s="83">
        <v>141022005.90000001</v>
      </c>
      <c r="C37" s="83">
        <v>332201625</v>
      </c>
      <c r="D37" s="84">
        <v>473223630.89999998</v>
      </c>
    </row>
    <row r="38" spans="1:4" ht="15.65" customHeight="1">
      <c r="A38" s="82" t="s">
        <v>724</v>
      </c>
      <c r="B38" s="83">
        <v>3413529882.4400001</v>
      </c>
      <c r="C38" s="83">
        <v>1141036794.6600001</v>
      </c>
      <c r="D38" s="84">
        <v>4554566677.1000004</v>
      </c>
    </row>
    <row r="39" spans="1:4" ht="15.65" customHeight="1">
      <c r="A39" s="82" t="s">
        <v>721</v>
      </c>
      <c r="B39" s="83">
        <v>1630614574.99</v>
      </c>
      <c r="C39" s="83">
        <v>342539905.82999998</v>
      </c>
      <c r="D39" s="84">
        <v>1973154480.8199999</v>
      </c>
    </row>
    <row r="40" spans="1:4" ht="15.65" customHeight="1">
      <c r="A40" s="82" t="s">
        <v>504</v>
      </c>
      <c r="B40" s="83">
        <v>1001283170.66</v>
      </c>
      <c r="C40" s="83">
        <v>205856901.16</v>
      </c>
      <c r="D40" s="84">
        <v>1207140071.8199999</v>
      </c>
    </row>
    <row r="41" spans="1:4" ht="15.65" customHeight="1">
      <c r="A41" s="82" t="s">
        <v>702</v>
      </c>
      <c r="B41" s="83">
        <v>186425074.44999999</v>
      </c>
      <c r="C41" s="83">
        <v>88981566.599999994</v>
      </c>
      <c r="D41" s="84">
        <v>275406641.05000001</v>
      </c>
    </row>
    <row r="42" spans="1:4" ht="15.65" customHeight="1">
      <c r="A42" s="82" t="s">
        <v>725</v>
      </c>
      <c r="B42" s="83">
        <v>252252698.40000001</v>
      </c>
      <c r="C42" s="83">
        <v>144123982.77000001</v>
      </c>
      <c r="D42" s="84">
        <v>396376681.17000002</v>
      </c>
    </row>
    <row r="43" spans="1:4" ht="21" customHeight="1">
      <c r="A43" s="82" t="s">
        <v>505</v>
      </c>
      <c r="B43" s="83">
        <v>15792453.869999999</v>
      </c>
      <c r="C43" s="83">
        <v>64262658.759999998</v>
      </c>
      <c r="D43" s="84">
        <v>80055112.629999995</v>
      </c>
    </row>
    <row r="44" spans="1:4" ht="25.5" customHeight="1">
      <c r="A44" s="82" t="s">
        <v>727</v>
      </c>
      <c r="B44" s="83">
        <v>93261.17</v>
      </c>
      <c r="C44" s="83">
        <v>193275.15</v>
      </c>
      <c r="D44" s="84">
        <v>286536.32000000001</v>
      </c>
    </row>
    <row r="45" spans="1:4" ht="19" customHeight="1">
      <c r="A45" s="85" t="s">
        <v>932</v>
      </c>
      <c r="B45" s="86">
        <v>75862571476.839996</v>
      </c>
      <c r="C45" s="86">
        <v>7491956448.7799997</v>
      </c>
      <c r="D45" s="87">
        <v>83354527925.619995</v>
      </c>
    </row>
    <row r="46" spans="1:4" ht="79.5" customHeight="1">
      <c r="A46" s="224" t="s">
        <v>97</v>
      </c>
      <c r="B46" s="224"/>
    </row>
    <row r="48" spans="1:4">
      <c r="A48" s="222" t="s">
        <v>496</v>
      </c>
      <c r="B48" s="221" t="s">
        <v>611</v>
      </c>
      <c r="C48" s="221"/>
      <c r="D48" s="221"/>
    </row>
    <row r="49" spans="1:4">
      <c r="A49" s="222"/>
      <c r="B49" s="140" t="s">
        <v>436</v>
      </c>
      <c r="C49" s="140" t="s">
        <v>437</v>
      </c>
      <c r="D49" s="141" t="s">
        <v>13</v>
      </c>
    </row>
    <row r="50" spans="1:4" ht="15.65" customHeight="1">
      <c r="A50" s="82" t="s">
        <v>498</v>
      </c>
      <c r="B50" s="83">
        <v>123454894816.17</v>
      </c>
      <c r="C50" s="83">
        <v>133843642</v>
      </c>
      <c r="D50" s="84">
        <v>123588738458.17</v>
      </c>
    </row>
    <row r="51" spans="1:4" ht="15.65" customHeight="1">
      <c r="A51" s="82" t="s">
        <v>499</v>
      </c>
      <c r="B51" s="83"/>
      <c r="C51" s="83"/>
      <c r="D51" s="84"/>
    </row>
    <row r="52" spans="1:4" ht="15.65" customHeight="1">
      <c r="A52" s="82" t="s">
        <v>500</v>
      </c>
      <c r="B52" s="83"/>
      <c r="C52" s="83"/>
      <c r="D52" s="84"/>
    </row>
    <row r="53" spans="1:4" ht="15.65" customHeight="1">
      <c r="A53" s="82" t="s">
        <v>501</v>
      </c>
      <c r="B53" s="83"/>
      <c r="C53" s="83"/>
      <c r="D53" s="84"/>
    </row>
    <row r="54" spans="1:4" ht="15.65" customHeight="1">
      <c r="A54" s="82" t="s">
        <v>502</v>
      </c>
      <c r="B54" s="83"/>
      <c r="C54" s="83"/>
      <c r="D54" s="84"/>
    </row>
    <row r="55" spans="1:4" ht="15.65" customHeight="1">
      <c r="A55" s="82" t="s">
        <v>720</v>
      </c>
      <c r="B55" s="83"/>
      <c r="C55" s="83"/>
      <c r="D55" s="84"/>
    </row>
    <row r="56" spans="1:4" ht="15.65" customHeight="1">
      <c r="A56" s="82" t="s">
        <v>503</v>
      </c>
      <c r="B56" s="83">
        <v>8895795</v>
      </c>
      <c r="C56" s="83">
        <v>45201.98</v>
      </c>
      <c r="D56" s="84">
        <v>8940996.9800000004</v>
      </c>
    </row>
    <row r="57" spans="1:4" ht="15.65" customHeight="1">
      <c r="A57" s="82" t="s">
        <v>726</v>
      </c>
      <c r="B57" s="83">
        <v>409392.82</v>
      </c>
      <c r="C57" s="83">
        <v>0</v>
      </c>
      <c r="D57" s="84">
        <v>409392.82</v>
      </c>
    </row>
    <row r="58" spans="1:4" ht="15.65" customHeight="1">
      <c r="A58" s="82" t="s">
        <v>724</v>
      </c>
      <c r="B58" s="83"/>
      <c r="C58" s="83"/>
      <c r="D58" s="84"/>
    </row>
    <row r="59" spans="1:4" ht="15.65" customHeight="1">
      <c r="A59" s="82" t="s">
        <v>721</v>
      </c>
      <c r="B59" s="83">
        <v>1986960.98</v>
      </c>
      <c r="C59" s="83">
        <v>10000000</v>
      </c>
      <c r="D59" s="84">
        <v>11986960.98</v>
      </c>
    </row>
    <row r="60" spans="1:4" ht="15.65" customHeight="1">
      <c r="A60" s="82" t="s">
        <v>504</v>
      </c>
      <c r="B60" s="83"/>
      <c r="C60" s="83"/>
      <c r="D60" s="84"/>
    </row>
    <row r="61" spans="1:4" ht="15.65" customHeight="1">
      <c r="A61" s="82" t="s">
        <v>702</v>
      </c>
      <c r="B61" s="83"/>
      <c r="C61" s="83"/>
      <c r="D61" s="84"/>
    </row>
    <row r="62" spans="1:4" ht="15.65" customHeight="1">
      <c r="A62" s="82" t="s">
        <v>725</v>
      </c>
      <c r="B62" s="83">
        <v>8596202.5099999998</v>
      </c>
      <c r="C62" s="83">
        <v>0</v>
      </c>
      <c r="D62" s="84">
        <v>8596202.5099999998</v>
      </c>
    </row>
    <row r="63" spans="1:4" ht="23.25" customHeight="1">
      <c r="A63" s="82" t="s">
        <v>505</v>
      </c>
      <c r="B63" s="83"/>
      <c r="C63" s="83"/>
      <c r="D63" s="84"/>
    </row>
    <row r="64" spans="1:4" ht="19.5" customHeight="1">
      <c r="A64" s="82" t="s">
        <v>727</v>
      </c>
      <c r="B64" s="83"/>
      <c r="C64" s="83"/>
      <c r="D64" s="84"/>
    </row>
    <row r="65" spans="1:7" ht="23.25" customHeight="1">
      <c r="A65" s="85" t="s">
        <v>612</v>
      </c>
      <c r="B65" s="86">
        <v>123474783167.48</v>
      </c>
      <c r="C65" s="86">
        <v>143888843.97999999</v>
      </c>
      <c r="D65" s="87">
        <v>123618672011.46001</v>
      </c>
    </row>
    <row r="66" spans="1:7" ht="67.5" customHeight="1">
      <c r="A66" s="223" t="s">
        <v>60</v>
      </c>
      <c r="B66" s="223"/>
    </row>
    <row r="68" spans="1:7">
      <c r="A68" s="222" t="s">
        <v>496</v>
      </c>
      <c r="B68" s="221" t="s">
        <v>60</v>
      </c>
      <c r="C68" s="221"/>
      <c r="D68" s="221"/>
    </row>
    <row r="69" spans="1:7">
      <c r="A69" s="222"/>
      <c r="B69" s="140" t="s">
        <v>436</v>
      </c>
      <c r="C69" s="140" t="s">
        <v>437</v>
      </c>
      <c r="D69" s="141" t="s">
        <v>13</v>
      </c>
    </row>
    <row r="70" spans="1:7" ht="15.65" customHeight="1">
      <c r="A70" s="82" t="s">
        <v>498</v>
      </c>
      <c r="B70" s="83">
        <v>357459523905.58002</v>
      </c>
      <c r="C70" s="83">
        <v>7229562195.46</v>
      </c>
      <c r="D70" s="84">
        <v>364689086101.03998</v>
      </c>
    </row>
    <row r="71" spans="1:7" ht="15.65" customHeight="1">
      <c r="A71" s="82" t="s">
        <v>499</v>
      </c>
      <c r="B71" s="83">
        <v>3366189313.9899998</v>
      </c>
      <c r="C71" s="83">
        <v>774264525.48000002</v>
      </c>
      <c r="D71" s="84">
        <v>4140453839.4699998</v>
      </c>
      <c r="G71" s="159"/>
    </row>
    <row r="72" spans="1:7" ht="15.65" customHeight="1">
      <c r="A72" s="82" t="s">
        <v>500</v>
      </c>
      <c r="B72" s="83">
        <v>82764686161.580002</v>
      </c>
      <c r="C72" s="83">
        <v>324468118.62</v>
      </c>
      <c r="D72" s="84">
        <v>83089154280.199997</v>
      </c>
    </row>
    <row r="73" spans="1:7" ht="15.65" customHeight="1">
      <c r="A73" s="82" t="s">
        <v>501</v>
      </c>
      <c r="B73" s="83">
        <v>4565512786.8500004</v>
      </c>
      <c r="C73" s="83">
        <v>213995848.58000001</v>
      </c>
      <c r="D73" s="84">
        <v>4779508635.4300003</v>
      </c>
    </row>
    <row r="74" spans="1:7" ht="15.65" customHeight="1">
      <c r="A74" s="82" t="s">
        <v>502</v>
      </c>
      <c r="B74" s="83">
        <v>1992762147.3299999</v>
      </c>
      <c r="C74" s="83">
        <v>30667733.469999999</v>
      </c>
      <c r="D74" s="84">
        <v>2023429880.8</v>
      </c>
    </row>
    <row r="75" spans="1:7" ht="15.65" customHeight="1">
      <c r="A75" s="82" t="s">
        <v>720</v>
      </c>
      <c r="B75" s="83">
        <v>26974852045.049999</v>
      </c>
      <c r="C75" s="83">
        <v>811493873.74000001</v>
      </c>
      <c r="D75" s="84">
        <v>27786345918.790001</v>
      </c>
    </row>
    <row r="76" spans="1:7" ht="15.65" customHeight="1">
      <c r="A76" s="82" t="s">
        <v>503</v>
      </c>
      <c r="B76" s="83">
        <v>13974666829.860001</v>
      </c>
      <c r="C76" s="83">
        <v>2216023347.0500002</v>
      </c>
      <c r="D76" s="84">
        <v>16190690176.91</v>
      </c>
    </row>
    <row r="77" spans="1:7" ht="15.65" customHeight="1">
      <c r="A77" s="82" t="s">
        <v>726</v>
      </c>
      <c r="B77" s="83">
        <v>7179615497.5299997</v>
      </c>
      <c r="C77" s="83">
        <v>341444847.57999998</v>
      </c>
      <c r="D77" s="84">
        <v>7521060345.1099997</v>
      </c>
    </row>
    <row r="78" spans="1:7" ht="15.65" customHeight="1">
      <c r="A78" s="82" t="s">
        <v>724</v>
      </c>
      <c r="B78" s="83">
        <v>8219727075.25</v>
      </c>
      <c r="C78" s="83">
        <v>1444329284.45</v>
      </c>
      <c r="D78" s="84">
        <v>9664056359.7000008</v>
      </c>
    </row>
    <row r="79" spans="1:7" ht="15.65" customHeight="1">
      <c r="A79" s="82" t="s">
        <v>721</v>
      </c>
      <c r="B79" s="83">
        <v>3523543507.1100001</v>
      </c>
      <c r="C79" s="83">
        <v>380682514.36000001</v>
      </c>
      <c r="D79" s="84">
        <v>3904226021.4699998</v>
      </c>
    </row>
    <row r="80" spans="1:7" ht="15.65" customHeight="1">
      <c r="A80" s="82" t="s">
        <v>504</v>
      </c>
      <c r="B80" s="83">
        <v>12834658048.77</v>
      </c>
      <c r="C80" s="83">
        <v>411494501.07999998</v>
      </c>
      <c r="D80" s="84">
        <v>13246152549.85</v>
      </c>
    </row>
    <row r="81" spans="1:4" ht="15.65" customHeight="1">
      <c r="A81" s="82" t="s">
        <v>702</v>
      </c>
      <c r="B81" s="83">
        <v>459702509.26999998</v>
      </c>
      <c r="C81" s="83">
        <v>107009939.73</v>
      </c>
      <c r="D81" s="84">
        <v>566712449</v>
      </c>
    </row>
    <row r="82" spans="1:4" ht="15.65" customHeight="1">
      <c r="A82" s="82" t="s">
        <v>725</v>
      </c>
      <c r="B82" s="83">
        <v>1067215767.9</v>
      </c>
      <c r="C82" s="83">
        <v>359577866.14999998</v>
      </c>
      <c r="D82" s="84">
        <v>1426793634.05</v>
      </c>
    </row>
    <row r="83" spans="1:4" ht="21" customHeight="1">
      <c r="A83" s="82" t="s">
        <v>505</v>
      </c>
      <c r="B83" s="83">
        <v>635308662.65999997</v>
      </c>
      <c r="C83" s="83">
        <v>134029484.23999999</v>
      </c>
      <c r="D83" s="84">
        <v>769338146.89999998</v>
      </c>
    </row>
    <row r="84" spans="1:4" ht="27.75" customHeight="1">
      <c r="A84" s="82" t="s">
        <v>727</v>
      </c>
      <c r="B84" s="83">
        <v>7839923.2199999997</v>
      </c>
      <c r="C84" s="83">
        <v>96814903.439999998</v>
      </c>
      <c r="D84" s="84">
        <v>104654826.66</v>
      </c>
    </row>
    <row r="85" spans="1:4" ht="19" customHeight="1">
      <c r="A85" s="85" t="s">
        <v>60</v>
      </c>
      <c r="B85" s="86">
        <v>525025804181.95001</v>
      </c>
      <c r="C85" s="86">
        <v>14875858983.43</v>
      </c>
      <c r="D85" s="87">
        <v>539901663165.38</v>
      </c>
    </row>
  </sheetData>
  <mergeCells count="14">
    <mergeCell ref="A1:D1"/>
    <mergeCell ref="A26:B26"/>
    <mergeCell ref="A2:E2"/>
    <mergeCell ref="A6:C6"/>
    <mergeCell ref="A8:A9"/>
    <mergeCell ref="B8:D8"/>
    <mergeCell ref="B28:D28"/>
    <mergeCell ref="A28:A29"/>
    <mergeCell ref="A66:B66"/>
    <mergeCell ref="A68:A69"/>
    <mergeCell ref="B68:D68"/>
    <mergeCell ref="A46:B46"/>
    <mergeCell ref="A48:A49"/>
    <mergeCell ref="B48:D4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0"/>
  <sheetViews>
    <sheetView showGridLines="0" zoomScale="90" zoomScaleNormal="90" workbookViewId="0">
      <selection activeCell="H4" sqref="H4"/>
    </sheetView>
  </sheetViews>
  <sheetFormatPr defaultColWidth="9.1796875" defaultRowHeight="12.5"/>
  <cols>
    <col min="1" max="1" width="70.1796875" style="78" customWidth="1"/>
    <col min="2" max="2" width="17.81640625" style="78" customWidth="1"/>
    <col min="3" max="3" width="17.26953125" style="78" customWidth="1"/>
    <col min="4" max="4" width="16.81640625" style="78" customWidth="1"/>
    <col min="5" max="16384" width="9.1796875" style="78"/>
  </cols>
  <sheetData>
    <row r="1" spans="1:4" s="88" customFormat="1" ht="17.25" customHeight="1">
      <c r="A1" s="225" t="s">
        <v>220</v>
      </c>
      <c r="B1" s="225"/>
      <c r="C1" s="225"/>
      <c r="D1" s="225"/>
    </row>
    <row r="2" spans="1:4" s="88" customFormat="1" ht="15.75" customHeight="1">
      <c r="A2" s="226"/>
      <c r="B2" s="226"/>
      <c r="C2" s="226"/>
      <c r="D2" s="226"/>
    </row>
    <row r="3" spans="1:4" s="88" customFormat="1" ht="15.75" customHeight="1">
      <c r="B3" s="95" t="s">
        <v>936</v>
      </c>
      <c r="C3" s="95"/>
      <c r="D3" s="95"/>
    </row>
    <row r="4" spans="1:4" s="88" customFormat="1" ht="11.5">
      <c r="A4" s="96"/>
      <c r="B4" s="96"/>
      <c r="C4" s="96"/>
      <c r="D4" s="96"/>
    </row>
    <row r="5" spans="1:4" ht="27.5" customHeight="1">
      <c r="A5" s="198" t="s">
        <v>495</v>
      </c>
      <c r="B5" s="142" t="s">
        <v>436</v>
      </c>
      <c r="C5" s="142" t="s">
        <v>437</v>
      </c>
      <c r="D5" s="143" t="s">
        <v>13</v>
      </c>
    </row>
    <row r="6" spans="1:4" ht="28.5" customHeight="1">
      <c r="A6" s="146" t="s">
        <v>613</v>
      </c>
      <c r="B6" s="134">
        <v>55484491472.459999</v>
      </c>
      <c r="C6" s="134">
        <v>1434129636.9100001</v>
      </c>
      <c r="D6" s="135">
        <v>56918621109.370003</v>
      </c>
    </row>
    <row r="7" spans="1:4">
      <c r="A7" s="82" t="s">
        <v>614</v>
      </c>
      <c r="B7" s="83">
        <v>35790446452.730003</v>
      </c>
      <c r="C7" s="83">
        <v>1393912435</v>
      </c>
      <c r="D7" s="136">
        <v>37184358887.730003</v>
      </c>
    </row>
    <row r="8" spans="1:4">
      <c r="A8" s="82" t="s">
        <v>615</v>
      </c>
      <c r="B8" s="83">
        <v>250710527.16</v>
      </c>
      <c r="C8" s="83">
        <v>31972111.760000002</v>
      </c>
      <c r="D8" s="136">
        <v>282682638.92000002</v>
      </c>
    </row>
    <row r="9" spans="1:4">
      <c r="A9" s="82" t="s">
        <v>616</v>
      </c>
      <c r="B9" s="83">
        <v>18994248914.810001</v>
      </c>
      <c r="C9" s="83">
        <v>8139895.5</v>
      </c>
      <c r="D9" s="136">
        <v>19002388810.310001</v>
      </c>
    </row>
    <row r="10" spans="1:4">
      <c r="A10" s="82" t="s">
        <v>617</v>
      </c>
      <c r="B10" s="83">
        <v>449085577.75999999</v>
      </c>
      <c r="C10" s="83">
        <v>105194.65</v>
      </c>
      <c r="D10" s="136">
        <v>449190772.41000003</v>
      </c>
    </row>
    <row r="11" spans="1:4" ht="22" customHeight="1">
      <c r="A11" s="146" t="s">
        <v>618</v>
      </c>
      <c r="B11" s="134">
        <v>4664730809.9399996</v>
      </c>
      <c r="C11" s="134">
        <v>809376376.98000002</v>
      </c>
      <c r="D11" s="135">
        <v>5474107186.9200001</v>
      </c>
    </row>
    <row r="12" spans="1:4">
      <c r="A12" s="82" t="s">
        <v>619</v>
      </c>
      <c r="B12" s="83">
        <v>589353058.89000106</v>
      </c>
      <c r="C12" s="83">
        <v>70409770</v>
      </c>
      <c r="D12" s="136">
        <v>659762828.89000106</v>
      </c>
    </row>
    <row r="13" spans="1:4">
      <c r="A13" s="82" t="s">
        <v>620</v>
      </c>
      <c r="B13" s="83">
        <v>4075377751.0500002</v>
      </c>
      <c r="C13" s="83">
        <v>738966606.98000002</v>
      </c>
      <c r="D13" s="136">
        <v>4814344358.0299997</v>
      </c>
    </row>
    <row r="14" spans="1:4" ht="26" customHeight="1">
      <c r="A14" s="146" t="s">
        <v>621</v>
      </c>
      <c r="B14" s="134">
        <v>2977822008.4699998</v>
      </c>
      <c r="C14" s="134">
        <v>2572391</v>
      </c>
      <c r="D14" s="135">
        <v>2980394399.4699998</v>
      </c>
    </row>
    <row r="15" spans="1:4">
      <c r="A15" s="82" t="s">
        <v>622</v>
      </c>
      <c r="B15" s="83">
        <v>2977822008.4699998</v>
      </c>
      <c r="C15" s="83">
        <v>2572391</v>
      </c>
      <c r="D15" s="136">
        <v>2980394399.4699998</v>
      </c>
    </row>
    <row r="16" spans="1:4" ht="25.5" customHeight="1">
      <c r="A16" s="146" t="s">
        <v>623</v>
      </c>
      <c r="B16" s="134">
        <v>160166323782.39999</v>
      </c>
      <c r="C16" s="134">
        <v>3442058635.7199998</v>
      </c>
      <c r="D16" s="135">
        <v>163608382418.12</v>
      </c>
    </row>
    <row r="17" spans="1:4">
      <c r="A17" s="145" t="s">
        <v>624</v>
      </c>
      <c r="B17" s="137">
        <v>14050746494.889999</v>
      </c>
      <c r="C17" s="137">
        <v>273099965.38999999</v>
      </c>
      <c r="D17" s="84">
        <v>14323846460.280001</v>
      </c>
    </row>
    <row r="18" spans="1:4">
      <c r="A18" s="147" t="s">
        <v>625</v>
      </c>
      <c r="B18" s="138">
        <v>5545604173.96</v>
      </c>
      <c r="C18" s="138">
        <v>230745488.88</v>
      </c>
      <c r="D18" s="139">
        <v>5776349662.8400002</v>
      </c>
    </row>
    <row r="19" spans="1:4">
      <c r="A19" s="147" t="s">
        <v>626</v>
      </c>
      <c r="B19" s="138">
        <v>7814780407.04</v>
      </c>
      <c r="C19" s="138">
        <v>1261367.02</v>
      </c>
      <c r="D19" s="139">
        <v>7816041774.0600004</v>
      </c>
    </row>
    <row r="20" spans="1:4">
      <c r="A20" s="147" t="s">
        <v>627</v>
      </c>
      <c r="B20" s="138">
        <v>394993121.81999999</v>
      </c>
      <c r="C20" s="138">
        <v>39708281</v>
      </c>
      <c r="D20" s="139">
        <v>434701402.81999999</v>
      </c>
    </row>
    <row r="21" spans="1:4">
      <c r="A21" s="147" t="s">
        <v>628</v>
      </c>
      <c r="B21" s="138">
        <v>295368792.06999999</v>
      </c>
      <c r="C21" s="138">
        <v>1384828.49</v>
      </c>
      <c r="D21" s="139">
        <v>296753620.56</v>
      </c>
    </row>
    <row r="22" spans="1:4">
      <c r="A22" s="145" t="s">
        <v>629</v>
      </c>
      <c r="B22" s="137">
        <v>64071601387.550003</v>
      </c>
      <c r="C22" s="137">
        <v>2997161688.6599998</v>
      </c>
      <c r="D22" s="84">
        <v>67068763076.209999</v>
      </c>
    </row>
    <row r="23" spans="1:4">
      <c r="A23" s="147" t="s">
        <v>630</v>
      </c>
      <c r="B23" s="138">
        <v>55089877612.730003</v>
      </c>
      <c r="C23" s="138">
        <v>1387323175.3800001</v>
      </c>
      <c r="D23" s="139">
        <v>56477200788.110001</v>
      </c>
    </row>
    <row r="24" spans="1:4">
      <c r="A24" s="147" t="s">
        <v>631</v>
      </c>
      <c r="B24" s="138">
        <v>1075155223.9000001</v>
      </c>
      <c r="C24" s="138">
        <v>1006179091.87</v>
      </c>
      <c r="D24" s="139">
        <v>2081334315.77</v>
      </c>
    </row>
    <row r="25" spans="1:4">
      <c r="A25" s="147" t="s">
        <v>632</v>
      </c>
      <c r="B25" s="138">
        <v>104226084.86</v>
      </c>
      <c r="C25" s="138">
        <v>2238976.42</v>
      </c>
      <c r="D25" s="139">
        <v>106465061.28</v>
      </c>
    </row>
    <row r="26" spans="1:4">
      <c r="A26" s="147" t="s">
        <v>633</v>
      </c>
      <c r="B26" s="138">
        <v>5925667.71</v>
      </c>
      <c r="C26" s="138">
        <v>45703086.950000003</v>
      </c>
      <c r="D26" s="139">
        <v>51628754.659999996</v>
      </c>
    </row>
    <row r="27" spans="1:4">
      <c r="A27" s="147" t="s">
        <v>634</v>
      </c>
      <c r="B27" s="138">
        <v>1947509920.96</v>
      </c>
      <c r="C27" s="138">
        <v>14725685.23</v>
      </c>
      <c r="D27" s="139">
        <v>1962235606.1900001</v>
      </c>
    </row>
    <row r="28" spans="1:4">
      <c r="A28" s="147" t="s">
        <v>635</v>
      </c>
      <c r="B28" s="138">
        <v>5848906877.3900003</v>
      </c>
      <c r="C28" s="138">
        <v>540991672.80999994</v>
      </c>
      <c r="D28" s="139">
        <v>6389898550.1999998</v>
      </c>
    </row>
    <row r="29" spans="1:4">
      <c r="A29" s="145" t="s">
        <v>636</v>
      </c>
      <c r="B29" s="137">
        <v>82043975899.960007</v>
      </c>
      <c r="C29" s="137">
        <v>171796981.66999999</v>
      </c>
      <c r="D29" s="84">
        <v>82215772881.630005</v>
      </c>
    </row>
    <row r="30" spans="1:4" ht="23.5" customHeight="1">
      <c r="A30" s="146" t="s">
        <v>637</v>
      </c>
      <c r="B30" s="134">
        <v>7810154456.46</v>
      </c>
      <c r="C30" s="134">
        <v>455132180.25999999</v>
      </c>
      <c r="D30" s="135">
        <v>8265286636.7200003</v>
      </c>
    </row>
    <row r="31" spans="1:4">
      <c r="A31" s="82" t="s">
        <v>638</v>
      </c>
      <c r="B31" s="83">
        <v>5606208624.7200003</v>
      </c>
      <c r="C31" s="83">
        <v>76453916.420000002</v>
      </c>
      <c r="D31" s="136">
        <v>5682662541.1400003</v>
      </c>
    </row>
    <row r="32" spans="1:4">
      <c r="A32" s="82" t="s">
        <v>639</v>
      </c>
      <c r="B32" s="83">
        <v>192428050.56</v>
      </c>
      <c r="C32" s="83">
        <v>203637076.74000001</v>
      </c>
      <c r="D32" s="136">
        <v>396065127.30000001</v>
      </c>
    </row>
    <row r="33" spans="1:4">
      <c r="A33" s="82" t="s">
        <v>640</v>
      </c>
      <c r="B33" s="83">
        <v>2011517781.1800001</v>
      </c>
      <c r="C33" s="83">
        <v>175041187.09999999</v>
      </c>
      <c r="D33" s="136">
        <v>2186558968.2800002</v>
      </c>
    </row>
    <row r="34" spans="1:4" ht="25.5" customHeight="1">
      <c r="A34" s="146" t="s">
        <v>641</v>
      </c>
      <c r="B34" s="134">
        <v>2193812200.04</v>
      </c>
      <c r="C34" s="134">
        <v>677236080.15999997</v>
      </c>
      <c r="D34" s="135">
        <v>2871048280.1999998</v>
      </c>
    </row>
    <row r="35" spans="1:4">
      <c r="A35" s="82" t="s">
        <v>642</v>
      </c>
      <c r="B35" s="83">
        <v>2051826292.8599999</v>
      </c>
      <c r="C35" s="83">
        <v>186884007.18000001</v>
      </c>
      <c r="D35" s="136">
        <v>2238710300.04</v>
      </c>
    </row>
    <row r="36" spans="1:4">
      <c r="A36" s="82" t="s">
        <v>643</v>
      </c>
      <c r="B36" s="83">
        <v>141985907.18000001</v>
      </c>
      <c r="C36" s="83">
        <v>490352072.98000002</v>
      </c>
      <c r="D36" s="136">
        <v>632337980.15999997</v>
      </c>
    </row>
    <row r="37" spans="1:4" ht="23.5" customHeight="1">
      <c r="A37" s="146" t="s">
        <v>644</v>
      </c>
      <c r="B37" s="134">
        <v>848310124.98000002</v>
      </c>
      <c r="C37" s="134">
        <v>10307365.060000001</v>
      </c>
      <c r="D37" s="135">
        <v>858617490.03999996</v>
      </c>
    </row>
    <row r="38" spans="1:4">
      <c r="A38" s="82" t="s">
        <v>645</v>
      </c>
      <c r="B38" s="83">
        <v>848310124.98000002</v>
      </c>
      <c r="C38" s="83">
        <v>10307365.060000001</v>
      </c>
      <c r="D38" s="136">
        <v>858617490.03999996</v>
      </c>
    </row>
    <row r="39" spans="1:4" ht="21.5" customHeight="1">
      <c r="A39" s="146" t="s">
        <v>646</v>
      </c>
      <c r="B39" s="134">
        <v>16150110605.290001</v>
      </c>
      <c r="C39" s="134">
        <v>0</v>
      </c>
      <c r="D39" s="135">
        <v>16150110605.290001</v>
      </c>
    </row>
    <row r="40" spans="1:4">
      <c r="A40" s="82" t="s">
        <v>647</v>
      </c>
      <c r="B40" s="83">
        <v>16150110605.290001</v>
      </c>
      <c r="C40" s="83">
        <v>0</v>
      </c>
      <c r="D40" s="136">
        <v>16150110605.290001</v>
      </c>
    </row>
    <row r="41" spans="1:4" ht="25.5" customHeight="1">
      <c r="A41" s="146" t="s">
        <v>648</v>
      </c>
      <c r="B41" s="134">
        <v>32057827284.790001</v>
      </c>
      <c r="C41" s="134">
        <v>1295355.6399999999</v>
      </c>
      <c r="D41" s="135">
        <v>32059122640.43</v>
      </c>
    </row>
    <row r="42" spans="1:4">
      <c r="A42" s="82" t="s">
        <v>649</v>
      </c>
      <c r="B42" s="83">
        <v>32057827284.790001</v>
      </c>
      <c r="C42" s="83">
        <v>1295355.6399999999</v>
      </c>
      <c r="D42" s="136">
        <v>32059122640.43</v>
      </c>
    </row>
    <row r="43" spans="1:4" ht="24.5" customHeight="1">
      <c r="A43" s="146" t="s">
        <v>650</v>
      </c>
      <c r="B43" s="134">
        <v>43279902630.099998</v>
      </c>
      <c r="C43" s="134">
        <v>352476399.94</v>
      </c>
      <c r="D43" s="135">
        <v>43632379030.040001</v>
      </c>
    </row>
    <row r="44" spans="1:4">
      <c r="A44" s="82" t="s">
        <v>651</v>
      </c>
      <c r="B44" s="83">
        <v>41107928599.919998</v>
      </c>
      <c r="C44" s="83">
        <v>731683.59</v>
      </c>
      <c r="D44" s="136">
        <v>41108660283.510002</v>
      </c>
    </row>
    <row r="45" spans="1:4">
      <c r="A45" s="82" t="s">
        <v>652</v>
      </c>
      <c r="B45" s="83">
        <v>385984534.25</v>
      </c>
      <c r="C45" s="83">
        <v>341598730.88</v>
      </c>
      <c r="D45" s="136">
        <v>727583265.13</v>
      </c>
    </row>
    <row r="46" spans="1:4">
      <c r="A46" s="82" t="s">
        <v>653</v>
      </c>
      <c r="B46" s="83">
        <v>1785989495.9300001</v>
      </c>
      <c r="C46" s="83">
        <v>10145985.470000001</v>
      </c>
      <c r="D46" s="136">
        <v>1796135481.4000001</v>
      </c>
    </row>
    <row r="47" spans="1:4" ht="23" customHeight="1">
      <c r="A47" s="146" t="s">
        <v>654</v>
      </c>
      <c r="B47" s="134"/>
      <c r="C47" s="134"/>
      <c r="D47" s="135"/>
    </row>
    <row r="48" spans="1:4">
      <c r="A48" s="82" t="s">
        <v>655</v>
      </c>
      <c r="B48" s="83"/>
      <c r="C48" s="83"/>
      <c r="D48" s="136"/>
    </row>
    <row r="49" spans="1:4">
      <c r="A49" s="82" t="s">
        <v>656</v>
      </c>
      <c r="B49" s="83"/>
      <c r="C49" s="83"/>
      <c r="D49" s="136"/>
    </row>
    <row r="50" spans="1:4" ht="22.5" customHeight="1">
      <c r="A50" s="146" t="s">
        <v>657</v>
      </c>
      <c r="B50" s="134">
        <v>54964162.700000003</v>
      </c>
      <c r="C50" s="134">
        <v>55429269</v>
      </c>
      <c r="D50" s="135">
        <v>110393431.7</v>
      </c>
    </row>
    <row r="51" spans="1:4">
      <c r="A51" s="82" t="s">
        <v>658</v>
      </c>
      <c r="B51" s="83">
        <v>4292475.53</v>
      </c>
      <c r="C51" s="83">
        <v>280631</v>
      </c>
      <c r="D51" s="136">
        <v>4573106.53</v>
      </c>
    </row>
    <row r="52" spans="1:4">
      <c r="A52" s="82" t="s">
        <v>659</v>
      </c>
      <c r="B52" s="83">
        <v>50671687.170000002</v>
      </c>
      <c r="C52" s="83">
        <v>55148638</v>
      </c>
      <c r="D52" s="136">
        <v>105820325.17</v>
      </c>
    </row>
    <row r="53" spans="1:4" ht="21" customHeight="1">
      <c r="A53" s="146" t="s">
        <v>660</v>
      </c>
      <c r="B53" s="134">
        <v>1524519478.1700001</v>
      </c>
      <c r="C53" s="134">
        <v>617167705</v>
      </c>
      <c r="D53" s="135">
        <v>2141687183.1700001</v>
      </c>
    </row>
    <row r="54" spans="1:4">
      <c r="A54" s="82" t="s">
        <v>661</v>
      </c>
      <c r="B54" s="83">
        <v>1524519478.1700001</v>
      </c>
      <c r="C54" s="83">
        <v>617167705</v>
      </c>
      <c r="D54" s="136">
        <v>2141687183.1700001</v>
      </c>
    </row>
    <row r="55" spans="1:4">
      <c r="A55" s="82" t="s">
        <v>662</v>
      </c>
      <c r="B55" s="83">
        <v>0</v>
      </c>
      <c r="C55" s="83">
        <v>0</v>
      </c>
      <c r="D55" s="136">
        <v>0</v>
      </c>
    </row>
    <row r="56" spans="1:4" ht="26" customHeight="1">
      <c r="A56" s="146" t="s">
        <v>663</v>
      </c>
      <c r="B56" s="134">
        <v>64433956282.199997</v>
      </c>
      <c r="C56" s="134">
        <v>4479392426.9899998</v>
      </c>
      <c r="D56" s="135">
        <v>68913348709.190002</v>
      </c>
    </row>
    <row r="57" spans="1:4">
      <c r="A57" s="145" t="s">
        <v>624</v>
      </c>
      <c r="B57" s="137">
        <v>60717398161.370003</v>
      </c>
      <c r="C57" s="137">
        <v>2562569504.0700002</v>
      </c>
      <c r="D57" s="84">
        <v>63279967665.440002</v>
      </c>
    </row>
    <row r="58" spans="1:4">
      <c r="A58" s="147" t="s">
        <v>626</v>
      </c>
      <c r="B58" s="138">
        <v>59124115849.220001</v>
      </c>
      <c r="C58" s="138">
        <v>2455544627.3200002</v>
      </c>
      <c r="D58" s="139">
        <v>61579660476.540001</v>
      </c>
    </row>
    <row r="59" spans="1:4">
      <c r="A59" s="147" t="s">
        <v>627</v>
      </c>
      <c r="B59" s="138">
        <v>0</v>
      </c>
      <c r="C59" s="138">
        <v>100000</v>
      </c>
      <c r="D59" s="139">
        <v>100000</v>
      </c>
    </row>
    <row r="60" spans="1:4">
      <c r="A60" s="147" t="s">
        <v>628</v>
      </c>
      <c r="B60" s="138">
        <v>1593282312.1500001</v>
      </c>
      <c r="C60" s="138">
        <v>106924876.75</v>
      </c>
      <c r="D60" s="139">
        <v>1700207188.9000001</v>
      </c>
    </row>
    <row r="61" spans="1:4">
      <c r="A61" s="145" t="s">
        <v>629</v>
      </c>
      <c r="B61" s="137">
        <v>3716558120.8299999</v>
      </c>
      <c r="C61" s="137">
        <v>1916822922.9200001</v>
      </c>
      <c r="D61" s="84">
        <v>5633381043.75</v>
      </c>
    </row>
    <row r="62" spans="1:4">
      <c r="A62" s="147" t="s">
        <v>630</v>
      </c>
      <c r="B62" s="138">
        <v>984921759.92999995</v>
      </c>
      <c r="C62" s="138">
        <v>348896264.54000002</v>
      </c>
      <c r="D62" s="139">
        <v>1333818024.47</v>
      </c>
    </row>
    <row r="63" spans="1:4">
      <c r="A63" s="147" t="s">
        <v>631</v>
      </c>
      <c r="B63" s="138">
        <v>1989604819.45</v>
      </c>
      <c r="C63" s="138">
        <v>1284021019.0899999</v>
      </c>
      <c r="D63" s="139">
        <v>3273625838.54</v>
      </c>
    </row>
    <row r="64" spans="1:4">
      <c r="A64" s="147" t="s">
        <v>632</v>
      </c>
      <c r="B64" s="138">
        <v>0</v>
      </c>
      <c r="C64" s="138">
        <v>1233315.6399999999</v>
      </c>
      <c r="D64" s="139">
        <v>1233315.6399999999</v>
      </c>
    </row>
    <row r="65" spans="1:4">
      <c r="A65" s="147" t="s">
        <v>633</v>
      </c>
      <c r="B65" s="138">
        <v>685239342.26999998</v>
      </c>
      <c r="C65" s="138">
        <v>50117881.549999997</v>
      </c>
      <c r="D65" s="139">
        <v>735357223.82000005</v>
      </c>
    </row>
    <row r="66" spans="1:4">
      <c r="A66" s="147" t="s">
        <v>664</v>
      </c>
      <c r="B66" s="138">
        <v>56792199.18</v>
      </c>
      <c r="C66" s="138">
        <v>232554442.09999999</v>
      </c>
      <c r="D66" s="139">
        <v>289346641.27999997</v>
      </c>
    </row>
    <row r="67" spans="1:4">
      <c r="A67" s="82" t="s">
        <v>665</v>
      </c>
      <c r="B67" s="83"/>
      <c r="C67" s="83"/>
      <c r="D67" s="136"/>
    </row>
    <row r="68" spans="1:4" ht="21" customHeight="1">
      <c r="A68" s="146" t="s">
        <v>666</v>
      </c>
      <c r="B68" s="134">
        <v>6480996555.8900003</v>
      </c>
      <c r="C68" s="134">
        <v>935100636.35000002</v>
      </c>
      <c r="D68" s="135">
        <v>7416097192.2399998</v>
      </c>
    </row>
    <row r="69" spans="1:4">
      <c r="A69" s="82" t="s">
        <v>667</v>
      </c>
      <c r="B69" s="83">
        <v>3016074275.8000002</v>
      </c>
      <c r="C69" s="83">
        <v>859852589.29999995</v>
      </c>
      <c r="D69" s="136">
        <v>3875926865.0999999</v>
      </c>
    </row>
    <row r="70" spans="1:4">
      <c r="A70" s="82" t="s">
        <v>668</v>
      </c>
      <c r="B70" s="83">
        <v>3464922280.0900002</v>
      </c>
      <c r="C70" s="83">
        <v>75248047.049999997</v>
      </c>
      <c r="D70" s="136">
        <v>3540170327.1399999</v>
      </c>
    </row>
    <row r="71" spans="1:4" ht="23.5" customHeight="1">
      <c r="A71" s="146" t="s">
        <v>669</v>
      </c>
      <c r="B71" s="134">
        <v>438743248.51999998</v>
      </c>
      <c r="C71" s="134">
        <v>7165444.5599999996</v>
      </c>
      <c r="D71" s="135">
        <v>445908693.07999998</v>
      </c>
    </row>
    <row r="72" spans="1:4">
      <c r="A72" s="82" t="s">
        <v>670</v>
      </c>
      <c r="B72" s="83">
        <v>438743248.51999998</v>
      </c>
      <c r="C72" s="83">
        <v>7165444.5599999996</v>
      </c>
      <c r="D72" s="136">
        <v>445908693.07999998</v>
      </c>
    </row>
    <row r="73" spans="1:4" ht="24" customHeight="1">
      <c r="A73" s="146" t="s">
        <v>671</v>
      </c>
      <c r="B73" s="134">
        <v>347628270.81</v>
      </c>
      <c r="C73" s="134">
        <v>4144100.61</v>
      </c>
      <c r="D73" s="135">
        <v>351772371.42000002</v>
      </c>
    </row>
    <row r="74" spans="1:4">
      <c r="A74" s="82" t="s">
        <v>672</v>
      </c>
      <c r="B74" s="83">
        <v>347628270.81</v>
      </c>
      <c r="C74" s="83">
        <v>4144100.61</v>
      </c>
      <c r="D74" s="136">
        <v>351772371.42000002</v>
      </c>
    </row>
    <row r="75" spans="1:4" ht="20.5" customHeight="1">
      <c r="A75" s="146" t="s">
        <v>673</v>
      </c>
      <c r="B75" s="134">
        <v>2093421038.25</v>
      </c>
      <c r="C75" s="134">
        <v>429036258.29000002</v>
      </c>
      <c r="D75" s="135">
        <v>2522457296.54</v>
      </c>
    </row>
    <row r="76" spans="1:4">
      <c r="A76" s="82" t="s">
        <v>674</v>
      </c>
      <c r="B76" s="83">
        <v>1661702379.72</v>
      </c>
      <c r="C76" s="83">
        <v>4154043.6</v>
      </c>
      <c r="D76" s="136">
        <v>1665856423.3199999</v>
      </c>
    </row>
    <row r="77" spans="1:4">
      <c r="A77" s="82" t="s">
        <v>675</v>
      </c>
      <c r="B77" s="83">
        <v>11169895.039999999</v>
      </c>
      <c r="C77" s="83">
        <v>0</v>
      </c>
      <c r="D77" s="136">
        <v>11169895.039999999</v>
      </c>
    </row>
    <row r="78" spans="1:4">
      <c r="A78" s="82" t="s">
        <v>670</v>
      </c>
      <c r="B78" s="83">
        <v>0</v>
      </c>
      <c r="C78" s="83">
        <v>215356207.06999999</v>
      </c>
      <c r="D78" s="136">
        <v>215356207.06999999</v>
      </c>
    </row>
    <row r="79" spans="1:4">
      <c r="A79" s="82" t="s">
        <v>640</v>
      </c>
      <c r="B79" s="83">
        <v>420548763.49000001</v>
      </c>
      <c r="C79" s="83">
        <v>209526007.62</v>
      </c>
      <c r="D79" s="136">
        <v>630074771.11000001</v>
      </c>
    </row>
    <row r="80" spans="1:4" ht="21" customHeight="1">
      <c r="A80" s="146" t="s">
        <v>676</v>
      </c>
      <c r="B80" s="134">
        <v>543306603</v>
      </c>
      <c r="C80" s="134">
        <v>1019949876.98</v>
      </c>
      <c r="D80" s="135">
        <v>1563256479.98</v>
      </c>
    </row>
    <row r="81" spans="1:4">
      <c r="A81" s="82" t="s">
        <v>677</v>
      </c>
      <c r="B81" s="83">
        <v>0</v>
      </c>
      <c r="C81" s="83">
        <v>0</v>
      </c>
      <c r="D81" s="136">
        <v>0</v>
      </c>
    </row>
    <row r="82" spans="1:4">
      <c r="A82" s="82" t="s">
        <v>678</v>
      </c>
      <c r="B82" s="83"/>
      <c r="C82" s="83"/>
      <c r="D82" s="136"/>
    </row>
    <row r="83" spans="1:4">
      <c r="A83" s="82" t="s">
        <v>679</v>
      </c>
      <c r="B83" s="83">
        <v>176808466</v>
      </c>
      <c r="C83" s="83">
        <v>94949876.980000004</v>
      </c>
      <c r="D83" s="136">
        <v>271758342.98000002</v>
      </c>
    </row>
    <row r="84" spans="1:4">
      <c r="A84" s="82" t="s">
        <v>680</v>
      </c>
      <c r="B84" s="83">
        <v>366498137</v>
      </c>
      <c r="C84" s="83">
        <v>925000000</v>
      </c>
      <c r="D84" s="136">
        <v>1291498137</v>
      </c>
    </row>
    <row r="85" spans="1:4">
      <c r="A85" s="82" t="s">
        <v>681</v>
      </c>
      <c r="B85" s="83">
        <v>0</v>
      </c>
      <c r="C85" s="83">
        <v>0</v>
      </c>
      <c r="D85" s="136">
        <v>0</v>
      </c>
    </row>
    <row r="86" spans="1:4" ht="23.5" customHeight="1">
      <c r="A86" s="146" t="s">
        <v>682</v>
      </c>
      <c r="B86" s="134">
        <v>123474783167.48</v>
      </c>
      <c r="C86" s="134">
        <v>143888843.97999999</v>
      </c>
      <c r="D86" s="135">
        <v>123618672011.46001</v>
      </c>
    </row>
    <row r="87" spans="1:4">
      <c r="A87" s="82" t="s">
        <v>677</v>
      </c>
      <c r="B87" s="83">
        <v>0</v>
      </c>
      <c r="C87" s="83">
        <v>45201.98</v>
      </c>
      <c r="D87" s="136">
        <v>45201.98</v>
      </c>
    </row>
    <row r="88" spans="1:4">
      <c r="A88" s="82" t="s">
        <v>683</v>
      </c>
      <c r="B88" s="83">
        <v>123034420832.58</v>
      </c>
      <c r="C88" s="83">
        <v>133843642</v>
      </c>
      <c r="D88" s="136">
        <v>123168264474.58</v>
      </c>
    </row>
    <row r="89" spans="1:4">
      <c r="A89" s="82" t="s">
        <v>684</v>
      </c>
      <c r="B89" s="83">
        <v>440362334.89999998</v>
      </c>
      <c r="C89" s="83">
        <v>10000000</v>
      </c>
      <c r="D89" s="136">
        <v>450362334.89999998</v>
      </c>
    </row>
    <row r="90" spans="1:4" ht="23" customHeight="1">
      <c r="A90" s="148" t="s">
        <v>60</v>
      </c>
      <c r="B90" s="86">
        <v>525025804181.95001</v>
      </c>
      <c r="C90" s="86">
        <v>14875858983.43</v>
      </c>
      <c r="D90" s="87">
        <v>539901663165.38</v>
      </c>
    </row>
  </sheetData>
  <mergeCells count="2">
    <mergeCell ref="A2:D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2"/>
  <sheetViews>
    <sheetView showGridLines="0" zoomScaleNormal="100" workbookViewId="0">
      <selection activeCell="H6" sqref="H6"/>
    </sheetView>
  </sheetViews>
  <sheetFormatPr defaultColWidth="9.1796875" defaultRowHeight="12.5"/>
  <cols>
    <col min="1" max="1" width="48.453125" style="78" customWidth="1"/>
    <col min="2" max="3" width="18.1796875" style="78" customWidth="1"/>
    <col min="4" max="4" width="17.26953125" style="78" customWidth="1"/>
    <col min="5" max="5" width="4.7265625" style="78" customWidth="1"/>
    <col min="6" max="16384" width="9.1796875" style="78"/>
  </cols>
  <sheetData>
    <row r="1" spans="1:4" s="77" customFormat="1" ht="14.5" customHeight="1">
      <c r="A1" s="225" t="s">
        <v>231</v>
      </c>
      <c r="B1" s="225"/>
      <c r="C1" s="225"/>
      <c r="D1" s="225"/>
    </row>
    <row r="2" spans="1:4" s="77" customFormat="1" ht="15.75" customHeight="1">
      <c r="A2" s="226"/>
      <c r="B2" s="226"/>
      <c r="C2" s="226"/>
      <c r="D2" s="226"/>
    </row>
    <row r="3" spans="1:4" s="77" customFormat="1" ht="18.25" customHeight="1">
      <c r="B3" s="95" t="s">
        <v>936</v>
      </c>
      <c r="C3" s="95"/>
      <c r="D3" s="95"/>
    </row>
    <row r="4" spans="1:4" s="77" customFormat="1" ht="13.5" customHeight="1">
      <c r="A4" s="81"/>
      <c r="B4" s="81"/>
      <c r="C4" s="81"/>
      <c r="D4" s="81"/>
    </row>
    <row r="5" spans="1:4" s="77" customFormat="1" ht="18" customHeight="1"/>
    <row r="6" spans="1:4" s="77" customFormat="1" ht="31" customHeight="1">
      <c r="A6" s="198" t="s">
        <v>435</v>
      </c>
      <c r="B6" s="142" t="s">
        <v>436</v>
      </c>
      <c r="C6" s="142" t="s">
        <v>437</v>
      </c>
      <c r="D6" s="143" t="s">
        <v>13</v>
      </c>
    </row>
    <row r="7" spans="1:4" s="77" customFormat="1" ht="22.9" customHeight="1">
      <c r="A7" s="132" t="s">
        <v>438</v>
      </c>
      <c r="B7" s="83">
        <v>1845085857.0999999</v>
      </c>
      <c r="C7" s="83">
        <v>310437</v>
      </c>
      <c r="D7" s="84">
        <v>1845396294.0999999</v>
      </c>
    </row>
    <row r="8" spans="1:4" s="77" customFormat="1" ht="22.9" customHeight="1">
      <c r="A8" s="132" t="s">
        <v>439</v>
      </c>
      <c r="B8" s="83">
        <v>377207879.75</v>
      </c>
      <c r="C8" s="83">
        <v>10259288.529999999</v>
      </c>
      <c r="D8" s="84">
        <v>387467168.27999997</v>
      </c>
    </row>
    <row r="9" spans="1:4" s="77" customFormat="1" ht="15.4" customHeight="1">
      <c r="A9" s="132" t="s">
        <v>440</v>
      </c>
      <c r="B9" s="83">
        <v>59877044486.830002</v>
      </c>
      <c r="C9" s="83">
        <v>3182499852.1399999</v>
      </c>
      <c r="D9" s="84">
        <v>63059544338.970001</v>
      </c>
    </row>
    <row r="10" spans="1:4" s="77" customFormat="1" ht="15.4" customHeight="1">
      <c r="A10" s="132" t="s">
        <v>441</v>
      </c>
      <c r="B10" s="83">
        <v>77206586390.660004</v>
      </c>
      <c r="C10" s="83">
        <v>73957645.099999994</v>
      </c>
      <c r="D10" s="84">
        <v>77280544035.759995</v>
      </c>
    </row>
    <row r="11" spans="1:4" s="77" customFormat="1" ht="15.4" customHeight="1">
      <c r="A11" s="132" t="s">
        <v>442</v>
      </c>
      <c r="B11" s="83">
        <v>12199235194.700001</v>
      </c>
      <c r="C11" s="83">
        <v>406973461.66000003</v>
      </c>
      <c r="D11" s="84">
        <v>12606208656.360001</v>
      </c>
    </row>
    <row r="12" spans="1:4" s="77" customFormat="1" ht="15.4" customHeight="1">
      <c r="A12" s="132" t="s">
        <v>443</v>
      </c>
      <c r="B12" s="83">
        <v>4782574618.2600002</v>
      </c>
      <c r="C12" s="83">
        <v>214011291.44999999</v>
      </c>
      <c r="D12" s="84">
        <v>4996585909.71</v>
      </c>
    </row>
    <row r="13" spans="1:4" s="77" customFormat="1" ht="15.4" customHeight="1">
      <c r="A13" s="132" t="s">
        <v>444</v>
      </c>
      <c r="B13" s="83">
        <v>6509290487.2399998</v>
      </c>
      <c r="C13" s="83">
        <v>250089806.72999999</v>
      </c>
      <c r="D13" s="84">
        <v>6759380293.9700003</v>
      </c>
    </row>
    <row r="14" spans="1:4" s="77" customFormat="1" ht="15.4" customHeight="1">
      <c r="A14" s="132" t="s">
        <v>445</v>
      </c>
      <c r="B14" s="83">
        <v>2491283211.4499998</v>
      </c>
      <c r="C14" s="83">
        <v>292493235.63</v>
      </c>
      <c r="D14" s="84">
        <v>2783776447.0799999</v>
      </c>
    </row>
    <row r="15" spans="1:4" s="77" customFormat="1" ht="15.4" customHeight="1">
      <c r="A15" s="132" t="s">
        <v>446</v>
      </c>
      <c r="B15" s="83">
        <v>418339216.50999999</v>
      </c>
      <c r="C15" s="83">
        <v>100189299.81999999</v>
      </c>
      <c r="D15" s="84">
        <v>518528516.32999998</v>
      </c>
    </row>
    <row r="16" spans="1:4" s="77" customFormat="1" ht="15.4" customHeight="1">
      <c r="A16" s="132" t="s">
        <v>447</v>
      </c>
      <c r="B16" s="83">
        <v>6927706199.3100004</v>
      </c>
      <c r="C16" s="83">
        <v>249054233.84</v>
      </c>
      <c r="D16" s="84">
        <v>7176760433.1499996</v>
      </c>
    </row>
    <row r="17" spans="1:4" s="77" customFormat="1" ht="15.4" customHeight="1">
      <c r="A17" s="132" t="s">
        <v>448</v>
      </c>
      <c r="B17" s="83">
        <v>9066845961.3099995</v>
      </c>
      <c r="C17" s="83">
        <v>561466192.35000002</v>
      </c>
      <c r="D17" s="84">
        <v>9628312153.6599998</v>
      </c>
    </row>
    <row r="18" spans="1:4" s="77" customFormat="1" ht="15.4" customHeight="1">
      <c r="A18" s="132" t="s">
        <v>449</v>
      </c>
      <c r="B18" s="83">
        <v>8490676.9900000002</v>
      </c>
      <c r="C18" s="83">
        <v>6967109.6600000001</v>
      </c>
      <c r="D18" s="84">
        <v>15457786.65</v>
      </c>
    </row>
    <row r="19" spans="1:4" s="77" customFormat="1" ht="15.4" customHeight="1">
      <c r="A19" s="132" t="s">
        <v>450</v>
      </c>
      <c r="B19" s="83">
        <v>8372443115.1499996</v>
      </c>
      <c r="C19" s="83">
        <v>615879682.87</v>
      </c>
      <c r="D19" s="84">
        <v>8988322798.0200005</v>
      </c>
    </row>
    <row r="20" spans="1:4" s="77" customFormat="1" ht="15.4" customHeight="1">
      <c r="A20" s="132" t="s">
        <v>451</v>
      </c>
      <c r="B20" s="83">
        <v>1604030252.4000001</v>
      </c>
      <c r="C20" s="83">
        <v>957360180.72000003</v>
      </c>
      <c r="D20" s="84">
        <v>2561390433.1199999</v>
      </c>
    </row>
    <row r="21" spans="1:4" s="77" customFormat="1" ht="15.4" customHeight="1">
      <c r="A21" s="132" t="s">
        <v>452</v>
      </c>
      <c r="B21" s="83">
        <v>296765600.47000003</v>
      </c>
      <c r="C21" s="83">
        <v>243243926.43000001</v>
      </c>
      <c r="D21" s="84">
        <v>540009526.89999998</v>
      </c>
    </row>
    <row r="22" spans="1:4" s="77" customFormat="1" ht="22.9" customHeight="1">
      <c r="A22" s="132" t="s">
        <v>453</v>
      </c>
      <c r="B22" s="83">
        <v>333128340.18000001</v>
      </c>
      <c r="C22" s="83">
        <v>309471.99</v>
      </c>
      <c r="D22" s="84">
        <v>333437812.17000002</v>
      </c>
    </row>
    <row r="23" spans="1:4" s="77" customFormat="1" ht="15.4" customHeight="1">
      <c r="A23" s="132" t="s">
        <v>454</v>
      </c>
      <c r="B23" s="83">
        <v>2115924362.5</v>
      </c>
      <c r="C23" s="83">
        <v>266918034.86000001</v>
      </c>
      <c r="D23" s="84">
        <v>2382842397.3600001</v>
      </c>
    </row>
    <row r="24" spans="1:4" s="77" customFormat="1" ht="15.4" customHeight="1">
      <c r="A24" s="132" t="s">
        <v>455</v>
      </c>
      <c r="B24" s="83">
        <v>541404088.50999999</v>
      </c>
      <c r="C24" s="83">
        <v>94532836.969999999</v>
      </c>
      <c r="D24" s="84">
        <v>635936925.48000002</v>
      </c>
    </row>
    <row r="25" spans="1:4" s="77" customFormat="1" ht="15.4" customHeight="1">
      <c r="A25" s="132" t="s">
        <v>456</v>
      </c>
      <c r="B25" s="83">
        <v>855070932.65999997</v>
      </c>
      <c r="C25" s="83">
        <v>1511830.34</v>
      </c>
      <c r="D25" s="84">
        <v>856582763</v>
      </c>
    </row>
    <row r="26" spans="1:4" s="77" customFormat="1" ht="15.4" customHeight="1">
      <c r="A26" s="132" t="s">
        <v>457</v>
      </c>
      <c r="B26" s="83">
        <v>511153656.16000003</v>
      </c>
      <c r="C26" s="83">
        <v>128663644.55</v>
      </c>
      <c r="D26" s="84">
        <v>639817300.71000004</v>
      </c>
    </row>
    <row r="27" spans="1:4" s="77" customFormat="1" ht="15.4" customHeight="1">
      <c r="A27" s="132" t="s">
        <v>458</v>
      </c>
      <c r="B27" s="83">
        <v>951266728.47000003</v>
      </c>
      <c r="C27" s="83">
        <v>294382130.24000001</v>
      </c>
      <c r="D27" s="84">
        <v>1245648858.71</v>
      </c>
    </row>
    <row r="28" spans="1:4" s="77" customFormat="1" ht="15.4" customHeight="1">
      <c r="A28" s="132" t="s">
        <v>459</v>
      </c>
      <c r="B28" s="83">
        <v>26928648550.470001</v>
      </c>
      <c r="C28" s="83">
        <v>797656060.58000004</v>
      </c>
      <c r="D28" s="84">
        <v>27726304611.049999</v>
      </c>
    </row>
    <row r="29" spans="1:4" s="77" customFormat="1" ht="15.4" customHeight="1">
      <c r="A29" s="132" t="s">
        <v>460</v>
      </c>
      <c r="B29" s="83">
        <v>2075887745.6800001</v>
      </c>
      <c r="C29" s="83">
        <v>117707821.7</v>
      </c>
      <c r="D29" s="84">
        <v>2193595567.3800001</v>
      </c>
    </row>
    <row r="30" spans="1:4" s="77" customFormat="1" ht="15.4" customHeight="1">
      <c r="A30" s="132" t="s">
        <v>461</v>
      </c>
      <c r="B30" s="83">
        <v>36437226048.959999</v>
      </c>
      <c r="C30" s="83">
        <v>80264230.400000006</v>
      </c>
      <c r="D30" s="84">
        <v>36517490279.360001</v>
      </c>
    </row>
    <row r="31" spans="1:4" s="77" customFormat="1" ht="15.4" customHeight="1">
      <c r="A31" s="132" t="s">
        <v>462</v>
      </c>
      <c r="B31" s="83">
        <v>48760170159.449997</v>
      </c>
      <c r="C31" s="83">
        <v>333627.49</v>
      </c>
      <c r="D31" s="84">
        <v>48760503786.940002</v>
      </c>
    </row>
    <row r="32" spans="1:4" s="77" customFormat="1" ht="15.4" customHeight="1">
      <c r="A32" s="132" t="s">
        <v>463</v>
      </c>
      <c r="B32" s="83">
        <v>6631310662.4499998</v>
      </c>
      <c r="C32" s="83">
        <v>245478277.41</v>
      </c>
      <c r="D32" s="84">
        <v>6876788939.8599997</v>
      </c>
    </row>
    <row r="33" spans="1:4" s="77" customFormat="1" ht="15.4" customHeight="1">
      <c r="A33" s="132" t="s">
        <v>464</v>
      </c>
      <c r="B33" s="83">
        <v>1586893787.6199999</v>
      </c>
      <c r="C33" s="83">
        <v>203419175.61000001</v>
      </c>
      <c r="D33" s="84">
        <v>1790312963.23</v>
      </c>
    </row>
    <row r="34" spans="1:4" s="77" customFormat="1" ht="15.4" customHeight="1">
      <c r="A34" s="132" t="s">
        <v>465</v>
      </c>
      <c r="B34" s="83">
        <v>251385391.47999999</v>
      </c>
      <c r="C34" s="83">
        <v>2205338000</v>
      </c>
      <c r="D34" s="84">
        <v>2456723391.48</v>
      </c>
    </row>
    <row r="35" spans="1:4" s="77" customFormat="1" ht="22.9" customHeight="1">
      <c r="A35" s="132" t="s">
        <v>466</v>
      </c>
      <c r="B35" s="83">
        <v>49612476005.620003</v>
      </c>
      <c r="C35" s="83">
        <v>1562095612.6099999</v>
      </c>
      <c r="D35" s="84">
        <v>51174571618.230003</v>
      </c>
    </row>
    <row r="36" spans="1:4" s="77" customFormat="1" ht="15.4" customHeight="1">
      <c r="A36" s="132" t="s">
        <v>467</v>
      </c>
      <c r="B36" s="83">
        <v>836293113.75</v>
      </c>
      <c r="C36" s="83">
        <v>209200000</v>
      </c>
      <c r="D36" s="84">
        <v>1045493113.75</v>
      </c>
    </row>
    <row r="37" spans="1:4" s="77" customFormat="1" ht="15.4" customHeight="1">
      <c r="A37" s="132" t="s">
        <v>468</v>
      </c>
      <c r="B37" s="83">
        <v>6118505.2599999998</v>
      </c>
      <c r="C37" s="83">
        <v>96018294.670000002</v>
      </c>
      <c r="D37" s="84">
        <v>102136799.93000001</v>
      </c>
    </row>
    <row r="38" spans="1:4" s="77" customFormat="1" ht="15.4" customHeight="1">
      <c r="A38" s="132" t="s">
        <v>469</v>
      </c>
      <c r="B38" s="83">
        <v>1281569079.5999999</v>
      </c>
      <c r="C38" s="83">
        <v>261175277.08000001</v>
      </c>
      <c r="D38" s="84">
        <v>1542744356.6800001</v>
      </c>
    </row>
    <row r="39" spans="1:4" s="77" customFormat="1" ht="15.4" customHeight="1">
      <c r="A39" s="132" t="s">
        <v>470</v>
      </c>
      <c r="B39" s="83">
        <v>0</v>
      </c>
      <c r="C39" s="83">
        <v>1012255371</v>
      </c>
      <c r="D39" s="84">
        <v>1012255371</v>
      </c>
    </row>
    <row r="40" spans="1:4" s="77" customFormat="1" ht="15.4" customHeight="1">
      <c r="A40" s="132" t="s">
        <v>471</v>
      </c>
      <c r="B40" s="83">
        <v>153326947875</v>
      </c>
      <c r="C40" s="83">
        <v>133843642</v>
      </c>
      <c r="D40" s="84">
        <v>153460791517</v>
      </c>
    </row>
    <row r="41" spans="1:4" s="77" customFormat="1" ht="26.15" customHeight="1">
      <c r="A41" s="85" t="s">
        <v>60</v>
      </c>
      <c r="B41" s="86">
        <v>525025804181.95001</v>
      </c>
      <c r="C41" s="86">
        <v>14875858983.43</v>
      </c>
      <c r="D41" s="87">
        <v>539901663165.38</v>
      </c>
    </row>
    <row r="42" spans="1:4" s="77" customFormat="1" ht="60.25" customHeight="1">
      <c r="A42" s="78"/>
      <c r="B42" s="78"/>
      <c r="C42" s="78"/>
      <c r="D42" s="78"/>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vt:i4>
      </vt:variant>
    </vt:vector>
  </HeadingPairs>
  <TitlesOfParts>
    <vt:vector size="19"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'Tav. B'!_Toc473634309</vt:lpstr>
      <vt:lpstr>'Tav. D'!Area_stampa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2018-08-31T08:50:07Z</cp:lastPrinted>
  <dcterms:created xsi:type="dcterms:W3CDTF">2017-01-31T11:55:46Z</dcterms:created>
  <dcterms:modified xsi:type="dcterms:W3CDTF">2022-09-02T09:11:20Z</dcterms:modified>
</cp:coreProperties>
</file>