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Revisione CRT\CRT in lavorazione\ANNO 2022\MAGGIO 2022\"/>
    </mc:Choice>
  </mc:AlternateContent>
  <bookViews>
    <workbookView xWindow="-20" yWindow="6770" windowWidth="25230" windowHeight="5600" tabRatio="817" firstSheet="1" activeTab="16"/>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s>
  <externalReferences>
    <externalReference r:id="rId18"/>
  </externalReferences>
  <definedNames>
    <definedName name="_Toc473634309" localSheetId="1">'Tav. B'!$A$4</definedName>
    <definedName name="_xlnm.Print_Area" localSheetId="3">'Tav. D'!$B$5:$C$39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62913"/>
</workbook>
</file>

<file path=xl/calcChain.xml><?xml version="1.0" encoding="utf-8"?>
<calcChain xmlns="http://schemas.openxmlformats.org/spreadsheetml/2006/main">
  <c r="C31" i="32" l="1"/>
  <c r="B31" i="32"/>
  <c r="D30" i="32"/>
  <c r="D29" i="32"/>
  <c r="D28" i="32"/>
  <c r="D27" i="32"/>
  <c r="D26" i="32"/>
  <c r="D25" i="32"/>
  <c r="D24" i="32"/>
  <c r="D23" i="32"/>
  <c r="D31" i="32" s="1"/>
  <c r="D22" i="32"/>
  <c r="D21" i="32"/>
  <c r="C16" i="32"/>
  <c r="B16" i="32"/>
  <c r="D15" i="32"/>
  <c r="D14" i="32"/>
  <c r="D13" i="32"/>
  <c r="D12" i="32"/>
  <c r="D11" i="32"/>
  <c r="D10" i="32"/>
  <c r="D9" i="32"/>
  <c r="D16" i="32" s="1"/>
  <c r="D8" i="32"/>
  <c r="D7" i="32"/>
  <c r="D6" i="32"/>
  <c r="D14" i="31"/>
  <c r="E14" i="31" s="1"/>
  <c r="C14" i="31"/>
  <c r="B14" i="31"/>
  <c r="E13" i="31"/>
  <c r="E12" i="31"/>
  <c r="E11" i="31"/>
  <c r="E10" i="31"/>
  <c r="E9" i="31"/>
  <c r="E8" i="31"/>
  <c r="E7" i="31"/>
  <c r="E33" i="4"/>
  <c r="D33" i="4"/>
  <c r="C33" i="4"/>
  <c r="B33" i="4"/>
  <c r="E32" i="4"/>
  <c r="E31" i="4"/>
  <c r="E30" i="4"/>
  <c r="D28" i="4"/>
  <c r="E28" i="4" s="1"/>
  <c r="C28" i="4"/>
  <c r="B28" i="4"/>
  <c r="E27" i="4"/>
  <c r="E26" i="4"/>
  <c r="E25" i="4"/>
  <c r="E24" i="4"/>
  <c r="E22" i="4"/>
  <c r="E21" i="4"/>
  <c r="E20" i="4"/>
  <c r="E18" i="4"/>
  <c r="E17" i="4"/>
  <c r="E15" i="4"/>
  <c r="E14" i="4"/>
  <c r="E13" i="4"/>
  <c r="E12" i="4"/>
  <c r="E10" i="4"/>
  <c r="D10" i="4"/>
  <c r="C10" i="4"/>
  <c r="C34" i="4" s="1"/>
  <c r="B10" i="4"/>
  <c r="B34" i="4" s="1"/>
  <c r="E9" i="4"/>
  <c r="E8" i="4"/>
  <c r="E7" i="4"/>
  <c r="D23" i="3"/>
  <c r="D22" i="3"/>
  <c r="C22" i="3"/>
  <c r="B22" i="3"/>
  <c r="E21" i="3"/>
  <c r="E20" i="3"/>
  <c r="E22" i="3" s="1"/>
  <c r="E19" i="3"/>
  <c r="E18" i="3"/>
  <c r="D16" i="3"/>
  <c r="C16" i="3"/>
  <c r="B16" i="3"/>
  <c r="E15" i="3"/>
  <c r="E14" i="3"/>
  <c r="E16" i="3" s="1"/>
  <c r="E13" i="3"/>
  <c r="E12" i="3"/>
  <c r="D10" i="3"/>
  <c r="C10" i="3"/>
  <c r="C23" i="3" s="1"/>
  <c r="B10" i="3"/>
  <c r="B23" i="3" s="1"/>
  <c r="E23" i="3" s="1"/>
  <c r="E9" i="3"/>
  <c r="E8" i="3"/>
  <c r="E10" i="3" s="1"/>
  <c r="E7" i="3"/>
  <c r="C18" i="42"/>
  <c r="C20" i="42" s="1"/>
  <c r="C16" i="42"/>
  <c r="B16" i="42"/>
  <c r="D16" i="42" s="1"/>
  <c r="D15" i="42"/>
  <c r="D14" i="42"/>
  <c r="D13" i="42"/>
  <c r="D11" i="42"/>
  <c r="C11" i="42"/>
  <c r="B11" i="42"/>
  <c r="B18" i="42" s="1"/>
  <c r="B20" i="42" s="1"/>
  <c r="E34" i="4" l="1"/>
  <c r="D34" i="4"/>
  <c r="D20" i="42"/>
</calcChain>
</file>

<file path=xl/sharedStrings.xml><?xml version="1.0" encoding="utf-8"?>
<sst xmlns="http://schemas.openxmlformats.org/spreadsheetml/2006/main" count="1177" uniqueCount="935">
  <si>
    <t>Buoni ordinari del Tesoro (valore nominale)</t>
  </si>
  <si>
    <t>Operazioni su  mercati finanziari (raccolta)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</si>
  <si>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</si>
  <si>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</si>
  <si>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</si>
  <si>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</si>
  <si>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</si>
  <si>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</si>
  <si>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</si>
  <si>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</si>
  <si>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</si>
  <si>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</si>
  <si>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</si>
  <si>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</si>
  <si>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</si>
  <si>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</si>
  <si>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</si>
  <si>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</si>
  <si>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</si>
  <si>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</si>
  <si>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</si>
  <si>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</si>
  <si>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</si>
  <si>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</si>
  <si>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</si>
  <si>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</si>
  <si>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</si>
  <si>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</si>
  <si>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</si>
  <si>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</si>
  <si>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</si>
  <si>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</si>
  <si>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</si>
  <si>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</si>
  <si>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</si>
  <si>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</si>
  <si>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</si>
  <si>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</si>
  <si>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</si>
  <si>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</si>
  <si>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</si>
  <si>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</si>
  <si>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</si>
  <si>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</si>
  <si>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</si>
  <si>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</si>
  <si>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</si>
  <si>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</si>
  <si>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</si>
  <si>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</si>
  <si>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</si>
  <si>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</si>
  <si>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</si>
  <si>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</si>
  <si>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</si>
  <si>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</si>
  <si>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</si>
  <si>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</si>
  <si>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</si>
  <si>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</si>
  <si>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</si>
  <si>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</si>
  <si>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</si>
  <si>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</si>
  <si>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</si>
  <si>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</si>
  <si>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</si>
  <si>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</si>
  <si>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</si>
  <si>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</si>
  <si>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</si>
  <si>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</si>
  <si>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</si>
  <si>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</si>
  <si>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</si>
  <si>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</si>
  <si>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</si>
  <si>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</si>
  <si>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</si>
  <si>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</si>
  <si>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Conti correnti e Contabilità speciali</t>
  </si>
  <si>
    <t>Anticipazioni a INPS ex art. 35 L. 448/1998</t>
  </si>
  <si>
    <t xml:space="preserve">   per memoria:</t>
  </si>
  <si>
    <t>Totale complessivo al netto della Disponibilità del Tesoro per il servizio di tesoreria</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</si>
  <si>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</si>
  <si>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</si>
  <si>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</si>
  <si>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</si>
  <si>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</si>
  <si>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</si>
  <si>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</si>
  <si>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</si>
  <si>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</si>
  <si>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</si>
  <si>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</si>
  <si>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</si>
  <si>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</si>
  <si>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</si>
  <si>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</si>
  <si>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</si>
  <si>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</si>
  <si>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</si>
  <si>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</si>
  <si>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</si>
  <si>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</si>
  <si>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</si>
  <si>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</si>
  <si>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</si>
  <si>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</si>
  <si>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</si>
  <si>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</si>
  <si>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</si>
  <si>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</si>
  <si>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</si>
  <si>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</si>
  <si>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</si>
  <si>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</si>
  <si>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</si>
  <si>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</si>
  <si>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</si>
  <si>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</si>
  <si>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</si>
  <si>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</si>
  <si>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</si>
  <si>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</si>
  <si>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</si>
  <si>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</si>
  <si>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</si>
  <si>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</si>
  <si>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</si>
  <si>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</si>
  <si>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</si>
  <si>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</si>
  <si>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</si>
  <si>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LEGGE N. 61 - 30.03.98</t>
  </si>
  <si>
    <t>DIPARTIMENTO DELLA GIOVENTU E DEL SERVIZIO CIVILE NAZIONALE</t>
  </si>
  <si>
    <t>PROVV.OO.PP. TERREMOTI</t>
  </si>
  <si>
    <t>P.G.R.CAMP.COMM.STR.GOV.887-84</t>
  </si>
  <si>
    <t>COMM.STR.CONTENZ.D.L.131-97</t>
  </si>
  <si>
    <t>COMUNE MATERA L. 771-86</t>
  </si>
  <si>
    <t>PR.REG.MARCHE ORD.FPC.2668-97</t>
  </si>
  <si>
    <t>5 PER MILLE PAGAMENTI N.B.F.</t>
  </si>
  <si>
    <t>CONTRIBUTI INVESTIMENTI BENI STRUMENTALI DL N. 91-14</t>
  </si>
  <si>
    <t>DIP TESORO ART. 8 DL 201-11</t>
  </si>
  <si>
    <t>FONDO AGEVOLAZIONI RICERCA-FAR</t>
  </si>
  <si>
    <t>RAGIONERIE TERRITORIALI ORDINATIVI NON ANDATI A BUON FINE</t>
  </si>
  <si>
    <t>PRES.MAG.ACQUE VE-L.206-95</t>
  </si>
  <si>
    <t>FONDO DI ROTAZIONE ANTICIPAZIONI ENTI LOCALI</t>
  </si>
  <si>
    <t>L.46-82 INNOVAZ. TECNOLOGICA</t>
  </si>
  <si>
    <t>INTERVENTI AREE DEPRESSE</t>
  </si>
  <si>
    <t>PROGETTI INFORMATIZZAZIONE AMMINISTRAZIONI</t>
  </si>
  <si>
    <t>RICEVITORIE PRINCIPALI DOGANE</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</si>
  <si>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</si>
  <si>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</si>
  <si>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</si>
  <si>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</si>
  <si>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</si>
  <si>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</si>
  <si>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</si>
  <si>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</si>
  <si>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</si>
  <si>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</si>
  <si>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</si>
  <si>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</si>
  <si>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INTERNO COMMISSIONE NAZ. DIRITTO ASILO RIMBORSI COMMISS UE</t>
  </si>
  <si>
    <t>AMMINISTRAZIONI CENTRALI PROGRAMMI UE E COMPLEMENTARI</t>
  </si>
  <si>
    <t>Incassi fiscali e contributivi</t>
  </si>
  <si>
    <t>INTROITI FISCALI E CONTRIBUT</t>
  </si>
  <si>
    <t>AGENZIA DELLE ENTRATE-DIR.CENTRO OPERATIVO-IVA NON RESIDENTI</t>
  </si>
  <si>
    <t>AGENZIA ENTRATE REGIMI SPECIALI IVA MOSS</t>
  </si>
  <si>
    <t>COMM. GAR. L. 146-90</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</si>
  <si>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</si>
  <si>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</si>
  <si>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</si>
  <si>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</si>
  <si>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</si>
  <si>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</si>
  <si>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</si>
  <si>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</si>
  <si>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</si>
  <si>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</si>
  <si>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</si>
  <si>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</si>
  <si>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</si>
  <si>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</si>
  <si>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</si>
  <si>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</si>
  <si>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</si>
  <si>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</si>
  <si>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</si>
  <si>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</si>
  <si>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</si>
  <si>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</si>
  <si>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</si>
  <si>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</si>
  <si>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</si>
  <si>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</si>
  <si>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</si>
  <si>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</si>
  <si>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</si>
  <si>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</si>
  <si>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</si>
  <si>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</si>
  <si>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</si>
  <si>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</si>
  <si>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</si>
  <si>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</si>
  <si>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</si>
  <si>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</si>
  <si>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</si>
  <si>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</si>
  <si>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UNIVERSITA'-EDIL.UNIVERSITARIA</t>
  </si>
  <si>
    <t>GENIO CIVILE</t>
  </si>
  <si>
    <t>ISTITUTO PER LA VIGILANZA SULLE ASSICURAZIONI</t>
  </si>
  <si>
    <t>COMM.NAZ.SOCIETA' E BORSA</t>
  </si>
  <si>
    <t>COMMISSIONE DI VIGILANZA SUI FONDI PENSIONI</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</si>
  <si>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</si>
  <si>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</si>
  <si>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</si>
  <si>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</si>
  <si>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</si>
  <si>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</si>
  <si>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</si>
  <si>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</si>
  <si>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</si>
  <si>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</si>
  <si>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</si>
  <si>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</si>
  <si>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</si>
  <si>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</si>
  <si>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</si>
  <si>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</si>
  <si>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</si>
  <si>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</si>
  <si>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COMM STRAORD ILVA DL 1-2015</t>
  </si>
  <si>
    <t>MATERA CAPITALE EUROPEA CULTURA 2019</t>
  </si>
  <si>
    <t>FONDO SVILUPPO INVESTIMENTI NEL CINEMA E AUDIOVISIVO</t>
  </si>
  <si>
    <t>CORTE DEI CONTI</t>
  </si>
  <si>
    <t>C.N.E.L.</t>
  </si>
  <si>
    <t>CONSIGLIO DI STATO E T.A.R</t>
  </si>
  <si>
    <t>DIP.TES-MOV.FONDI CON L'ESTERO</t>
  </si>
  <si>
    <t>MINTES DIP.TES.DL 143-98 ART.7</t>
  </si>
  <si>
    <t>FONDO ROTAZIONE LEGGE 179-92</t>
  </si>
  <si>
    <t>MIN.TESORO - PENSIONI DI STATO</t>
  </si>
  <si>
    <t>EDIL.SOVVENZ.PROGR.CENTRALI</t>
  </si>
  <si>
    <t>EDILIZIA AGEVOL.PROGR.CENTRALI</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</si>
  <si>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</si>
  <si>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</si>
  <si>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</si>
  <si>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</si>
  <si>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</si>
  <si>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</si>
  <si>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</si>
  <si>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</si>
  <si>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</si>
  <si>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</si>
  <si>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</si>
  <si>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CONSAP F. CENTR.GARANZ</t>
  </si>
  <si>
    <t>CONSAP FONDO GARANZIA ARTIG.</t>
  </si>
  <si>
    <t>DIP.TESORO ART.2 L.341-95</t>
  </si>
  <si>
    <t>MEDCEN L.662-96 GARANZIA PIM</t>
  </si>
  <si>
    <t>SIMEST D.LGS.143-98 F.ESTERO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</si>
  <si>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</si>
  <si>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</si>
  <si>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</si>
  <si>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</si>
  <si>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</si>
  <si>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</si>
  <si>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</si>
  <si>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</si>
  <si>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</si>
  <si>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</si>
  <si>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FERROTRAMVIARIE SPA</t>
  </si>
  <si>
    <t>MIUR ALLOGGI STUDENTI L.338-00</t>
  </si>
  <si>
    <t>CASSA DD PP F. ROTAT. L. 49-87</t>
  </si>
  <si>
    <t>FONDO SVIL MECC AGRIC L.910-66</t>
  </si>
  <si>
    <t>MEDCEN CAPIT RISCHIO PMI L.388</t>
  </si>
  <si>
    <t>ARTIGIANCASSA F. GAR. PC STUD</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</si>
  <si>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</si>
  <si>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</si>
  <si>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</si>
  <si>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</si>
  <si>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</si>
  <si>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</si>
  <si>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</si>
  <si>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</si>
  <si>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</si>
  <si>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</si>
  <si>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</si>
  <si>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</si>
  <si>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</si>
  <si>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</si>
  <si>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</si>
  <si>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</si>
  <si>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</si>
  <si>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</si>
  <si>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</si>
  <si>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</si>
  <si>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</si>
  <si>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</si>
  <si>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</si>
  <si>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</si>
  <si>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</si>
  <si>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</si>
  <si>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</si>
  <si>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</si>
  <si>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</si>
  <si>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</si>
  <si>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</si>
  <si>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</si>
  <si>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</si>
  <si>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</si>
  <si>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</si>
  <si>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</si>
  <si>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</si>
  <si>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</si>
  <si>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</si>
  <si>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</si>
  <si>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</si>
  <si>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</si>
  <si>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</si>
  <si>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</si>
  <si>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</si>
  <si>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</si>
  <si>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</si>
  <si>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</si>
  <si>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</si>
  <si>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</si>
  <si>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</si>
  <si>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</si>
  <si>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</si>
  <si>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</si>
  <si>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</si>
  <si>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</si>
  <si>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</si>
  <si>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</si>
  <si>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</si>
  <si>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</si>
  <si>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</si>
  <si>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</si>
  <si>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</si>
  <si>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</si>
  <si>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</si>
  <si>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</si>
  <si>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</si>
  <si>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</si>
  <si>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</si>
  <si>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</si>
  <si>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</si>
  <si>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</si>
  <si>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</si>
  <si>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</si>
  <si>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</si>
  <si>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</si>
  <si>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</si>
  <si>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</si>
  <si>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</si>
  <si>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</si>
  <si>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</si>
  <si>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</si>
  <si>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</si>
  <si>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</si>
  <si>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</si>
  <si>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</si>
  <si>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</si>
  <si>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</si>
  <si>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</si>
  <si>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</si>
  <si>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</si>
  <si>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</si>
  <si>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</si>
  <si>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</si>
  <si>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</si>
  <si>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</si>
  <si>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</si>
  <si>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</si>
  <si>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</si>
  <si>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</si>
  <si>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</si>
  <si>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</si>
  <si>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</si>
  <si>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</si>
  <si>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</si>
  <si>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</si>
  <si>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</si>
  <si>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</si>
  <si>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</si>
  <si>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</si>
  <si>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</si>
  <si>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</si>
  <si>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</si>
  <si>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</si>
  <si>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</si>
  <si>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</si>
  <si>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</si>
  <si>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</si>
  <si>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</si>
  <si>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</si>
  <si>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</si>
  <si>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</si>
  <si>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</si>
  <si>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</si>
  <si>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</si>
  <si>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</si>
  <si>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</si>
  <si>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</si>
  <si>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</si>
  <si>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</si>
  <si>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</si>
  <si>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</si>
  <si>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</si>
  <si>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</si>
  <si>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</si>
  <si>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</si>
  <si>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</si>
  <si>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</si>
  <si>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</si>
  <si>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</si>
  <si>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</si>
  <si>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</si>
  <si>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</si>
  <si>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</si>
  <si>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</si>
  <si>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</si>
  <si>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</si>
  <si>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</si>
  <si>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</si>
  <si>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</si>
  <si>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</si>
  <si>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</si>
  <si>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</si>
  <si>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</si>
  <si>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</si>
  <si>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</si>
  <si>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</si>
  <si>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</si>
  <si>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</si>
  <si>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</si>
  <si>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</si>
  <si>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</si>
  <si>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</si>
  <si>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</si>
  <si>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</si>
  <si>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</si>
  <si>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</si>
  <si>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</si>
  <si>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</si>
  <si>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</si>
  <si>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</si>
  <si>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</si>
  <si>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</si>
  <si>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</si>
  <si>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</si>
  <si>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</si>
  <si>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</si>
  <si>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</si>
  <si>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</si>
  <si>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</si>
  <si>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</si>
  <si>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</si>
  <si>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</si>
  <si>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</si>
  <si>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</si>
  <si>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</si>
  <si>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</si>
  <si>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</si>
  <si>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</si>
  <si>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</si>
  <si>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</si>
  <si>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</si>
  <si>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</si>
  <si>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</si>
  <si>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</si>
  <si>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</si>
  <si>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</si>
  <si>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</si>
  <si>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</si>
  <si>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</si>
  <si>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</si>
  <si>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</si>
  <si>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</si>
  <si>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</si>
  <si>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</si>
  <si>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</si>
  <si>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</si>
  <si>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</si>
  <si>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</si>
  <si>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</si>
  <si>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</si>
  <si>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</si>
  <si>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</si>
  <si>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</si>
  <si>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</si>
  <si>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Ruoli di Spesa fissa</t>
  </si>
  <si>
    <t>Note di Imputazione</t>
  </si>
  <si>
    <t>Stipendi</t>
  </si>
  <si>
    <t>Classificazione economica</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</si>
  <si>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</si>
  <si>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</si>
  <si>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</si>
  <si>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</si>
  <si>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</si>
  <si>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</si>
  <si>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</si>
  <si>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dell'interno</t>
  </si>
  <si>
    <t>Ministero della difesa</t>
  </si>
  <si>
    <t>Ministero della salute</t>
  </si>
  <si>
    <t>TOTALE  TITOLO I - SPESE CORRENTI</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</si>
  <si>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</si>
  <si>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</si>
  <si>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</si>
  <si>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</si>
  <si>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</si>
  <si>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</si>
  <si>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</si>
  <si>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</si>
  <si>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</si>
  <si>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</si>
  <si>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</si>
  <si>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</si>
  <si>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</si>
  <si>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</si>
  <si>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</si>
  <si>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</si>
  <si>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</si>
  <si>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</si>
  <si>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</si>
  <si>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</si>
  <si>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</si>
  <si>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</si>
  <si>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</si>
  <si>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</si>
  <si>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</si>
  <si>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</si>
  <si>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</si>
  <si>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</si>
  <si>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</si>
  <si>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</si>
  <si>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</si>
  <si>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</si>
  <si>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</si>
  <si>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</si>
  <si>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</si>
  <si>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</si>
  <si>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</si>
  <si>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</si>
  <si>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</si>
  <si>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</si>
  <si>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</si>
  <si>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</si>
  <si>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</si>
  <si>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</si>
  <si>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</si>
  <si>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</si>
  <si>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</si>
  <si>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</si>
  <si>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</si>
  <si>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</si>
  <si>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</si>
  <si>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</si>
  <si>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</si>
  <si>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</si>
  <si>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</si>
  <si>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</si>
  <si>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</si>
  <si>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</si>
  <si>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</si>
  <si>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</si>
  <si>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</si>
  <si>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</si>
  <si>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</si>
  <si>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</si>
  <si>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</si>
  <si>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</si>
  <si>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</si>
  <si>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</si>
  <si>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</si>
  <si>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</si>
  <si>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</si>
  <si>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</si>
  <si>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</si>
  <si>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</si>
  <si>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</si>
  <si>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</si>
  <si>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</si>
  <si>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</si>
  <si>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</si>
  <si>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</si>
  <si>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</si>
  <si>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</si>
  <si>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</si>
  <si>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</si>
  <si>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</si>
  <si>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</si>
  <si>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</si>
  <si>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</si>
  <si>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</si>
  <si>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</si>
  <si>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</si>
  <si>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</si>
  <si>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</si>
  <si>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</si>
  <si>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</si>
  <si>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</si>
  <si>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</si>
  <si>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</si>
  <si>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</si>
  <si>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LIGESTRA S.R.L</t>
  </si>
  <si>
    <t>Contributi agli investimenti ad amministrazioni pubbliche</t>
  </si>
  <si>
    <t>Versamento da parte degli enti territoriali della quota di capitale delle somme anticipate dallo stato, ai sensi del decreto-legge 35 del 2013 e del decreto legge 66 del 2014, da destinare al fondo ammortamento dei titoli di stato</t>
  </si>
  <si>
    <t>INVITALIA ART.1 C.17 DL 91-17</t>
  </si>
  <si>
    <t>REGOLAMENTO UE LEGGE 28-12-2015, N. 208</t>
  </si>
  <si>
    <t>TITOLO III - RIMBORSO PASSIVITA' FINANZIARIE</t>
  </si>
  <si>
    <t>TOTALE  TITOLO III - RIMBORSO PASSIVITA' FINANZIARIE</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</si>
  <si>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</si>
  <si>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</si>
  <si>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</si>
  <si>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</si>
  <si>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</si>
  <si>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</si>
  <si>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</si>
  <si>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</si>
  <si>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</si>
  <si>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</si>
  <si>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</si>
  <si>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</si>
  <si>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 a rilevanza costituzionale e amministrazioni statali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</si>
  <si>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</si>
  <si>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</si>
  <si>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</si>
  <si>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</si>
  <si>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</si>
  <si>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</si>
  <si>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</si>
  <si>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</si>
  <si>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</si>
  <si>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</si>
  <si>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</si>
  <si>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</si>
  <si>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</si>
  <si>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</si>
  <si>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</si>
  <si>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</si>
  <si>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</si>
  <si>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</si>
  <si>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</si>
  <si>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</si>
  <si>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</si>
  <si>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</si>
  <si>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</si>
  <si>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</si>
  <si>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</si>
  <si>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</si>
  <si>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</si>
  <si>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</si>
  <si>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</si>
  <si>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</si>
  <si>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</si>
  <si>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</si>
  <si>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</si>
  <si>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</si>
  <si>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</si>
  <si>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</si>
  <si>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</si>
  <si>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Contributi agli investimenti ad amministrazioni pubbliche</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</si>
  <si>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</si>
  <si>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</si>
  <si>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</si>
  <si>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</si>
  <si>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</si>
  <si>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</si>
  <si>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</si>
  <si>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</si>
  <si>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</si>
  <si>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</si>
  <si>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</si>
  <si>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</si>
  <si>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</si>
  <si>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</si>
  <si>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</si>
  <si>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</si>
  <si>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</si>
  <si>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Altri conti attivi</t>
  </si>
  <si>
    <t xml:space="preserve">   Rimborso passivita' finanziarie</t>
  </si>
  <si>
    <t xml:space="preserve">               Titoli</t>
  </si>
  <si>
    <t xml:space="preserve">               Prestiti</t>
  </si>
  <si>
    <t>Diritti dovuti in relazione alle operazioni tecniche e tecnico-amministrative</t>
  </si>
  <si>
    <t>Versamento di somme da parte dei concessionari di gioco praticato mediante apparecchi di cui all'articolo 110, c. 6,  t.u. di cui al r. d. 18 giugno 1931, n. 773</t>
  </si>
  <si>
    <t>CONSAP SPA ART 1 C.348 L232-16</t>
  </si>
  <si>
    <t>SINDACI PA E CT STRAORD.ESIGEN</t>
  </si>
  <si>
    <t>MAE DGUE RIMBORSI COMMISS UE</t>
  </si>
  <si>
    <t>DT OP AEREI A6 C2 D. LVO 30-13</t>
  </si>
  <si>
    <t>DT IM FISSI A19 C2 D LVO 30-13</t>
  </si>
  <si>
    <t>FONDO EUROP INV PROGR INIZ PMI</t>
  </si>
  <si>
    <t>CONI</t>
  </si>
  <si>
    <t>SPORT E SALUTE SPA</t>
  </si>
  <si>
    <t>AGENZIA NAZ GIOVANI L 662-96</t>
  </si>
  <si>
    <t>FUNIVIE SPA</t>
  </si>
  <si>
    <t>PROGRAMMI COMUNITARI UFFICI PERIFERICI MIBACT</t>
  </si>
  <si>
    <t xml:space="preserve">Contabilità speciali di T.U. </t>
  </si>
  <si>
    <t>INVITALIA GAR A3 C3 DM22-12-17</t>
  </si>
  <si>
    <t>INVITALIA EROGA3 C3 DM22-12-17</t>
  </si>
  <si>
    <t>PROGRAMMI COMUNITARI PREFETTURE</t>
  </si>
  <si>
    <t>Ministero delle politiche agricole alimentari e forestali</t>
  </si>
  <si>
    <t xml:space="preserve"> </t>
  </si>
  <si>
    <t>MEF-GARAN CARIGE DL1-19 A22-C3</t>
  </si>
  <si>
    <t>INPS FONDI GAR. APE L.232-2016 E TFS L. 26-2019</t>
  </si>
  <si>
    <t>Altre rettifiche</t>
  </si>
  <si>
    <t>RETE FERROVIARIA ITALIANA</t>
  </si>
  <si>
    <t>Valore nominale delle monete metalliche</t>
  </si>
  <si>
    <t>di cui: Disponibilità del tesoro per il servizio di tesoreria</t>
  </si>
  <si>
    <t>INVITALIA ART.5 C.6 DL 18-20</t>
  </si>
  <si>
    <t>MEF-DT DL 34-20 DEBITI DIVERSI</t>
  </si>
  <si>
    <t>ISMEA ART. 13 C. 11 DL 23-2020</t>
  </si>
  <si>
    <t>SACE GAR.ITALIA A1C14 DL23-20</t>
  </si>
  <si>
    <t>SACE GAR.GREEN A.64C.5 DL76-20</t>
  </si>
  <si>
    <t>FONDO GAR.PANEUR. A.36 DL34-20</t>
  </si>
  <si>
    <t>FONDO GAR.BANCHE A.165 DL34-20</t>
  </si>
  <si>
    <t>FONDAZIONE HUMAN TECHNOPOLE</t>
  </si>
  <si>
    <t>Operazioni pronti contro termine (raccolta)</t>
  </si>
  <si>
    <t>Operazioni pronti contro termine  (impieghi)</t>
  </si>
  <si>
    <t>Ministero dell'istruzione</t>
  </si>
  <si>
    <t>Ministero dell'universita' e della ricerca</t>
  </si>
  <si>
    <t>Versamenti delle somme dovute in base all'invito al contraddittorio in attuazione della procedura di collaborazione volontaria per l'emersione delle attività finanziarie e patrimoniali costituite o detenute fuori del territorio dello Stato</t>
  </si>
  <si>
    <t>SACE FONDO A.2 C.1B DL 23-20</t>
  </si>
  <si>
    <t>Ministero delle infrastrutture e della mobilita' sostenibili</t>
  </si>
  <si>
    <t>Ministero della cultura</t>
  </si>
  <si>
    <t>Ministero della transizione ecologica</t>
  </si>
  <si>
    <t>Ministero del turismo</t>
  </si>
  <si>
    <t>S.A.C.E. SPA</t>
  </si>
  <si>
    <t>Rimborso delle somme anticipate alle Regioni per il risanamento dei Servizi Sanitari Regionali</t>
  </si>
  <si>
    <t>MIPAAF - FONDI ROTATIVI SVILUPPO</t>
  </si>
  <si>
    <t>IST.CRE.SPOR.A.14 C.1 DL 23-20</t>
  </si>
  <si>
    <t>Ordini di Pagare</t>
  </si>
  <si>
    <t>Ordini di Accreditamento</t>
  </si>
  <si>
    <t>Erario</t>
  </si>
  <si>
    <t>Tesoreria</t>
  </si>
  <si>
    <t>Esterno</t>
  </si>
  <si>
    <t>Spesa Secondaria del Funzionario Delegato</t>
  </si>
  <si>
    <t>CDP SPA-PATRIMONIO RILANCIO</t>
  </si>
  <si>
    <t>MEF-DT DL 34-20 DEBITI SSN</t>
  </si>
  <si>
    <t>MEF-NGEU-SC-PNRR-FPERD-L178-20</t>
  </si>
  <si>
    <t>FONDO SVILUPPO E COESIONE</t>
  </si>
  <si>
    <t>Imposta sostitutiva dell'imposta sul reddito delle persone fisiche e delle relative addizionali, nonchè delle imposte di registro e di bollo sul 
contratto di locazione (cedolare secca)</t>
  </si>
  <si>
    <t>al 31 dicembre 2021</t>
  </si>
  <si>
    <t>al  31 dicembre 2021</t>
  </si>
  <si>
    <t>GESTIONE FINANZIARIA INTERVENTI PNRR</t>
  </si>
  <si>
    <t>Al 31 Dicembre 2021</t>
  </si>
  <si>
    <t>GEST.GOVERNATIVE FERRO LACUALI</t>
  </si>
  <si>
    <t>ISTITUTI SPECIALI BB.CC.</t>
  </si>
  <si>
    <t>AGENZIA PER LA CYBERSICUREZZA NAZIONALE</t>
  </si>
  <si>
    <t>SCUOLA SUPERIORE DELLA MAGISTRATURA</t>
  </si>
  <si>
    <t>POSTE - PAG.PENSIONI DI STATO</t>
  </si>
  <si>
    <t>POSTE - PAG.SPESE GIUSTIZIA</t>
  </si>
  <si>
    <t>POSTE - PAG.TITOLI P-C. TESORO</t>
  </si>
  <si>
    <t>DIPTES OPERAZ SU MERCATI FINAN</t>
  </si>
  <si>
    <t>DEPOSITI GOVERNATIVI CONTI ASSIMILABILI DM 26-06-2015</t>
  </si>
  <si>
    <t>ISTITUZIONI SCOLATICHE ART. 7 DL95-2012</t>
  </si>
  <si>
    <t>Agenzie fiscali</t>
  </si>
  <si>
    <t>AGENZIE FISCALI</t>
  </si>
  <si>
    <t>ENTE NAZIONALE PER IL MICROCREDITO</t>
  </si>
  <si>
    <t>AGENZ. NAZION. SICUREZZA VOLO</t>
  </si>
  <si>
    <t>AMMINISTRAZIONI CENTRALI</t>
  </si>
  <si>
    <t>A. R. A. N.</t>
  </si>
  <si>
    <t>AG. NAZ. SICUREZZA FERROVIE E INF. STR. AUTOSTRAD.(ANSFISA)</t>
  </si>
  <si>
    <t>AGENZIA ITALIA DIGITALE</t>
  </si>
  <si>
    <t>ISPETTORATO NAZIONALE DEL LAVORO</t>
  </si>
  <si>
    <t>AGENZIA NAZIONALE POLITICHE ATTIVE DEL LAVORO</t>
  </si>
  <si>
    <t>REGISTRO AERON. ITALIANO</t>
  </si>
  <si>
    <t>E. N. I. T.</t>
  </si>
  <si>
    <t>AGENZIA PER LA COESIONE TERRITORIALE</t>
  </si>
  <si>
    <t>AGENZIA ITALIANA PER LA COOPERAZIONE ALLO SVILUPPO</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</si>
  <si>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</si>
  <si>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</si>
  <si>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</si>
  <si>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</si>
  <si>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</si>
  <si>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</si>
  <si>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</si>
  <si>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</si>
  <si>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ORGANISMI PAGATORI AGEA</t>
  </si>
  <si>
    <t>COMITATO ITALIANO PARALIMPICO</t>
  </si>
  <si>
    <t>ACCADEMIA NAZIONALE LINCEI</t>
  </si>
  <si>
    <t>LEGA ITALIANA LOTTA TUMORI</t>
  </si>
  <si>
    <t>ACCADEMIA DELLA CRUSCA</t>
  </si>
  <si>
    <t>SCUOLA ARCHEOLOGICA ITALIANA IN ATENE</t>
  </si>
  <si>
    <t>ENTE STRUMENTALE ALLA CROCE ROSSA ITALIANA</t>
  </si>
  <si>
    <t>ISTIT NAZ PROM SALUTE POP MIGR</t>
  </si>
  <si>
    <t>ISTITUTO NAZIONALE ANALISI POLITICHE PUBBLICHE</t>
  </si>
  <si>
    <t>BIBLIOTECA DOCUM.PEDAGOD.</t>
  </si>
  <si>
    <t>IST. SUP. PROTEZ. E RIC. AMB.</t>
  </si>
  <si>
    <t>ISTITUTI SPERIM. AGRARI</t>
  </si>
  <si>
    <t>CONS. AREA PROV. TRIESTE</t>
  </si>
  <si>
    <t>ISTITUTO NAZIONALE DI STATISTICA</t>
  </si>
  <si>
    <t>INVALSI</t>
  </si>
  <si>
    <t>OSSERV. GEOF. SPER. TRIESTE</t>
  </si>
  <si>
    <t>ISTITUTO NAZ. DI GEOFISICA</t>
  </si>
  <si>
    <t>ISTITUTO NAZIONALE DI RICERCA METROLOGICA</t>
  </si>
  <si>
    <t>ENTE GEOPALEONTOLOGICO DI PIETRAROJA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</si>
  <si>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</si>
  <si>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</si>
  <si>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</si>
  <si>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</si>
  <si>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</si>
  <si>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</si>
  <si>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</si>
  <si>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</si>
  <si>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</si>
  <si>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AUTORITA' DI BACINO DISTRETTUALI</t>
  </si>
  <si>
    <t>CONS.CANALE MILANO-CREMONA-PO</t>
  </si>
  <si>
    <t>ENTE ACQUEDOTTI SICILIANI</t>
  </si>
  <si>
    <t>ISPETTORATO NAZIONALE SICUREZZA NUCLEARE RADIOPROTEZIONE</t>
  </si>
  <si>
    <t>AGENZIA NAZ. BENI SEQUEST. E CONFISC. ALLA CRIMIN. ORGANIZZ.</t>
  </si>
  <si>
    <t>AERO CLUB D'ITALIA</t>
  </si>
  <si>
    <t>CLUB ALPINO ITALIANO</t>
  </si>
  <si>
    <t>ENTE CELLULOSA E CARTA</t>
  </si>
  <si>
    <t>LEGA NAVALE ITALIANA</t>
  </si>
  <si>
    <t>IST.ITAL.MEDIO-ESTR.ORIENTE</t>
  </si>
  <si>
    <t>ISTITUTO STORICO ITALIANO PER IL MEDIOEVO</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</si>
  <si>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</si>
  <si>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</si>
  <si>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</si>
  <si>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</si>
  <si>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</si>
  <si>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</si>
  <si>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</si>
  <si>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</si>
  <si>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</si>
  <si>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</si>
  <si>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COMPARTO SANITA' T.U. MISTA</t>
  </si>
  <si>
    <t>ENTI PARCHI REGIONALI</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</si>
  <si>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</si>
  <si>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</si>
  <si>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</si>
  <si>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</si>
  <si>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</si>
  <si>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</si>
  <si>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</si>
  <si>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</si>
  <si>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</si>
  <si>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</si>
  <si>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</si>
  <si>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</si>
  <si>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</si>
  <si>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</si>
  <si>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</si>
  <si>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</si>
  <si>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</si>
  <si>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</si>
  <si>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</si>
  <si>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</si>
  <si>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</si>
  <si>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</si>
  <si>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</si>
  <si>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</si>
  <si>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</si>
  <si>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</si>
  <si>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</si>
  <si>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</si>
  <si>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</si>
  <si>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</si>
  <si>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</si>
  <si>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</si>
  <si>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</si>
  <si>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</si>
  <si>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</si>
  <si>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</si>
  <si>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</si>
  <si>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</si>
  <si>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</si>
  <si>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CAMERE DI COMMERCIO 2015</t>
  </si>
  <si>
    <t>ENTI REG. SVILUPPO AGRICOLO</t>
  </si>
  <si>
    <t>ENTI PORTUALI</t>
  </si>
  <si>
    <t>ENTE AUT. DEL FLUMENDOSA</t>
  </si>
  <si>
    <t>ENTE VAL.FOND. AR.PG.SI.TR.</t>
  </si>
  <si>
    <t>INPS REDD PEN CIT A 12 DL 4-19</t>
  </si>
  <si>
    <t>P.A. TRENTO -RIS.CEE-COF.NAZ.</t>
  </si>
  <si>
    <t>Somme corrispondenti all'incremento dell'aliquota di prodotto dovuto annualmente dal titolare unico o contitolare di ciascuna concessione per le produzioni di idrocarburi liquidi e gassosi estratti in mare</t>
  </si>
  <si>
    <t>Versamenti relativi al controvalore dei Titoli di Stato, ai proventi relativi alla vendita di Partecipazioni dello Stato, nonchè ad entrate straordinarie dello Stato nei limiti stabiliti dalla legge, da destinare al Fondo per l'Ammortamento dei Titoli di Stato</t>
  </si>
  <si>
    <t>Versamento della quota capitale delle rate dei mutui erogati dalla Cassa Depositi e Prestiti</t>
  </si>
  <si>
    <t>Somme prelevate dal C/C di Tesoreria infruttifero relativo al capitale dei BPF trasferiti, da destinare al rimborso del capitale</t>
  </si>
  <si>
    <t>REPO Operazioni pronti contro termine</t>
  </si>
  <si>
    <t>CASSA SPEC.CONTO NUMISMATICO</t>
  </si>
  <si>
    <t>COM.ANCONA-EVENTI CALAMITOSI</t>
  </si>
  <si>
    <t>Categoria eonomica</t>
  </si>
  <si>
    <t>CATEGORIA XX - ACCENSIONE DI PRESTITI</t>
  </si>
  <si>
    <t>Conti di soggetti esterni alla P.A.(*)</t>
  </si>
  <si>
    <t xml:space="preserve">Conti correnti di enti della P. A.(*) </t>
  </si>
  <si>
    <t>Variazione conti di soggetti della Pubblica Amministrazione (*)</t>
  </si>
  <si>
    <t>Variazione conti di soggetti esterni all Pubblica Amministrazione (*)</t>
  </si>
  <si>
    <t>Monete da                         €  2,00</t>
  </si>
  <si>
    <t>Monete bimetalliche da  €   5,00</t>
  </si>
  <si>
    <t>Monete di rame da           €  5,00</t>
  </si>
  <si>
    <t>Monete di bronzo da        €  5,00</t>
  </si>
  <si>
    <t>Monete in cupronichel da € 5,00</t>
  </si>
  <si>
    <t>Monete d'argento da       €  5,00</t>
  </si>
  <si>
    <t xml:space="preserve">Monete d'argento da      € 10,00 </t>
  </si>
  <si>
    <t>Monete d'oro da              € 10,00</t>
  </si>
  <si>
    <t>Monete d'oro da              € 20,00</t>
  </si>
  <si>
    <t>Monete d'oro da              € 50,00</t>
  </si>
  <si>
    <t>Partecipazione dello Stato agli utili di gestione dell'Istituto di emissione</t>
  </si>
  <si>
    <t>Somme prelevate dal conto corrente di tesoreria intestato al ministero dell'economia e delle finanze su cui affluiscono i contributi a fondo perduto erogati dall'unione europea per l'attuazione del dispositivo di ripresa e resilienza ai sensi dell'articolo 1, comma 1041, della legge n.178/2020</t>
  </si>
  <si>
    <t>Altre entrate Categoria XX</t>
  </si>
  <si>
    <t>dal 1 gennaio - al 31 maggio 2022</t>
  </si>
  <si>
    <t>al 31 maggio 2022</t>
  </si>
  <si>
    <t xml:space="preserve">(*) Cfr. note alle tavole L e M. 
</t>
  </si>
  <si>
    <t>al  31 maggio 2022</t>
  </si>
  <si>
    <t>Monete emesse al     31 maggio 2022</t>
  </si>
  <si>
    <t>Monete emesse al    31 maggio 2022</t>
  </si>
  <si>
    <t>MEF-NGEU-SC-PNRR-PREST-L178-20</t>
  </si>
  <si>
    <t>R.A.SARDEGNA -RIS.CEE-COF.NAZ.</t>
  </si>
  <si>
    <t>FONDI FESR</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</si>
  <si>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</si>
  <si>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</si>
  <si>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</si>
  <si>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CATEGORIA X - INTERESSI SU ANTICIPAZIONI E CREDITI VARI DEL TESORO</t>
  </si>
  <si>
    <t>Versamento della quota interessi delle rate dei mutui erogati dalla Cassa Depositi e Prestiti trasferiti al Ministero dell'Economia e delle Finanze da destinare al pagamento degli interessi relativi ai Buoni fruttiferi postali</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</si>
  <si>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</si>
  <si>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</si>
  <si>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</si>
  <si>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Interessi sulle somme anticipate alle Regioni per il risanamento strutturale dei Servizi Sanitari Regionali</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</si>
  <si>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</si>
  <si>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</si>
  <si>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</si>
  <si>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</si>
  <si>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</si>
  <si>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</si>
  <si>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Versamenti relativi ai Comuni ed alle Province, effettuati in caso di incapienza - negli importi da erogare da parte del Bilancio dello Stato - delle somme da recuperare a carico degli stessi</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</si>
  <si>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</si>
  <si>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</si>
  <si>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</si>
  <si>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da parte dell'Inps e dell'Inail dei fondi riscossi e già destinati per legge all'Onpi da ripartire tra le Regioni ai sensi dell'articolo 1 duodecies della legge 21 ottobre 1978, n.641</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</si>
  <si>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</si>
  <si>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 Le variazioni si riferiscono ai saldi dei conti riportati nelle tavole L e M rettificati come indicato nelle rispettive note.</t>
  </si>
  <si>
    <t>(*) Il conto corrente denominato “MEF-NGEU-SC-PNRR-PREST-L178-20” ha natura promiscua poiché gestisce sia i prestiti provenienti dall’Unione Europea per l’attuazione del programma Next Generation EU-Italia che le risorse dal bilancio dello Stato del “Fondo di rotazione per l'attuazione del Next Generation EU-Italia” per le anticipazioni dei contributi provenienti dalla UE; solo la prima componente è riconducibile a conti correnti di Enti della P.A. riportati nella tavola M. Al 31 maggio 2022 il saldo del suddetto conto corrente, pari a euro 52.645.540.324,94, comprende esclusivamente le risorse del bilancio dello Stato.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</si>
</sst>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 numFmtId="170" formatCode="#,##0.00_ ;\-#,##0.00\ "/>
  </numFmts>
  <fonts count="51">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amily val="2"/>
    </font>
    <font>
      <sz val="10"/>
      <color rgb="FF000000"/>
      <name val="Arial"/>
      <family val="2"/>
    </font>
    <font>
      <b/>
      <sz val="8"/>
      <color rgb="FF000000"/>
      <name val="Frutiger LT 45 Light"/>
      <family val="2"/>
    </font>
    <font>
      <sz val="9"/>
      <color rgb="FF000000"/>
      <name val="Frutiger LT 45 Light"/>
      <family val="2"/>
    </font>
    <font>
      <b/>
      <sz val="10"/>
      <name val="Arial"/>
      <family val="2"/>
    </font>
    <font>
      <b/>
      <sz val="8"/>
      <color rgb="FF000000"/>
      <name val="Arial"/>
    </font>
    <font>
      <sz val="8"/>
      <color rgb="FF333333"/>
      <name val="Arial"/>
    </font>
    <font>
      <b/>
      <sz val="8"/>
      <color rgb="FF333333"/>
      <name val="Arial"/>
    </font>
    <font>
      <sz val="10"/>
      <name val="Frutiger LT 45 Light"/>
      <family val="2"/>
    </font>
    <font>
      <i/>
      <sz val="9"/>
      <name val="Frutiger LT 45 Light"/>
      <family val="2"/>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
      <patternFill patternType="solid">
        <fgColor theme="0"/>
        <bgColor indexed="9"/>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EBEBEB"/>
      </right>
      <top style="thin">
        <color rgb="FF000000"/>
      </top>
      <bottom style="thin">
        <color rgb="FF000000"/>
      </bottom>
      <diagonal/>
    </border>
    <border>
      <left style="thin">
        <color rgb="FF000000"/>
      </left>
      <right/>
      <top style="thin">
        <color rgb="FF00000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rgb="FF000000"/>
      </left>
      <right/>
      <top/>
      <bottom style="thin">
        <color rgb="FF000000"/>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39">
    <xf numFmtId="0" fontId="0" fillId="0" borderId="0" xfId="0"/>
    <xf numFmtId="43" fontId="0" fillId="0" borderId="0" xfId="1" applyFont="1"/>
    <xf numFmtId="0" fontId="10" fillId="0" borderId="0" xfId="0" applyFont="1"/>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6" fillId="0" borderId="8" xfId="0" applyFont="1" applyBorder="1" applyAlignment="1">
      <alignment horizontal="right" vertical="center" wrapText="1" indent="1"/>
    </xf>
    <xf numFmtId="0" fontId="7" fillId="0" borderId="8" xfId="0" applyFont="1" applyBorder="1" applyAlignment="1">
      <alignment horizontal="right" vertical="center" wrapText="1" indent="1"/>
    </xf>
    <xf numFmtId="0" fontId="6" fillId="0" borderId="9"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0" xfId="0" applyFont="1" applyFill="1" applyBorder="1" applyAlignment="1">
      <alignment horizontal="left" vertical="center" wrapText="1"/>
    </xf>
    <xf numFmtId="4" fontId="8" fillId="4" borderId="11" xfId="0" applyNumberFormat="1" applyFont="1" applyFill="1" applyBorder="1" applyAlignment="1">
      <alignment horizontal="right" vertical="center" wrapText="1" indent="1"/>
    </xf>
    <xf numFmtId="4" fontId="8" fillId="4" borderId="12"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7" xfId="0" applyFont="1" applyBorder="1" applyAlignment="1">
      <alignment horizontal="left" vertical="center" wrapText="1" indent="1"/>
    </xf>
    <xf numFmtId="0" fontId="0" fillId="0" borderId="8" xfId="0" applyBorder="1"/>
    <xf numFmtId="0" fontId="0" fillId="0" borderId="9" xfId="0" applyBorder="1"/>
    <xf numFmtId="0" fontId="7" fillId="0" borderId="10" xfId="0" applyFont="1" applyBorder="1" applyAlignment="1">
      <alignment horizontal="left" vertical="center" wrapText="1" indent="1"/>
    </xf>
    <xf numFmtId="4" fontId="7" fillId="0" borderId="11" xfId="0" applyNumberFormat="1" applyFont="1" applyBorder="1" applyAlignment="1">
      <alignment horizontal="right" vertical="center" wrapText="1" indent="1"/>
    </xf>
    <xf numFmtId="4" fontId="7" fillId="0" borderId="12"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0" xfId="0" applyFont="1" applyBorder="1" applyAlignment="1">
      <alignment horizontal="left" vertical="center" wrapText="1" indent="1"/>
    </xf>
    <xf numFmtId="4" fontId="11" fillId="0" borderId="11"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0" xfId="0" applyFont="1" applyFill="1" applyBorder="1" applyAlignment="1">
      <alignment horizontal="left" vertical="center" wrapText="1" indent="1"/>
    </xf>
    <xf numFmtId="4" fontId="8" fillId="6" borderId="11" xfId="0" applyNumberFormat="1" applyFont="1" applyFill="1" applyBorder="1" applyAlignment="1">
      <alignment horizontal="right" vertical="center" wrapText="1" indent="1"/>
    </xf>
    <xf numFmtId="4" fontId="8" fillId="6" borderId="12"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2"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7"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18" xfId="0" applyNumberFormat="1" applyFont="1" applyFill="1" applyBorder="1" applyAlignment="1">
      <alignment horizontal="right" vertical="center"/>
    </xf>
    <xf numFmtId="49" fontId="12" fillId="2" borderId="13" xfId="0" applyNumberFormat="1" applyFont="1" applyFill="1" applyBorder="1" applyAlignment="1">
      <alignment horizontal="left" vertical="center"/>
    </xf>
    <xf numFmtId="167" fontId="12" fillId="2" borderId="19" xfId="0" applyNumberFormat="1" applyFont="1" applyFill="1" applyBorder="1" applyAlignment="1">
      <alignment horizontal="right" vertical="center"/>
    </xf>
    <xf numFmtId="167" fontId="12" fillId="2" borderId="20"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3" borderId="2" xfId="0" applyNumberFormat="1" applyFont="1" applyFill="1" applyBorder="1" applyAlignment="1">
      <alignment horizontal="right" vertical="center"/>
    </xf>
    <xf numFmtId="39" fontId="35" fillId="14" borderId="2" xfId="0" applyNumberFormat="1" applyFont="1" applyFill="1" applyBorder="1" applyAlignment="1">
      <alignment horizontal="right" vertical="center"/>
    </xf>
    <xf numFmtId="39" fontId="36" fillId="11" borderId="11" xfId="0" applyNumberFormat="1" applyFont="1" applyFill="1" applyBorder="1" applyAlignment="1">
      <alignment horizontal="right" vertical="center"/>
    </xf>
    <xf numFmtId="49" fontId="28" fillId="7" borderId="17"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18" xfId="0" applyNumberFormat="1" applyFont="1" applyFill="1" applyBorder="1" applyAlignment="1">
      <alignment horizontal="right" vertical="center"/>
    </xf>
    <xf numFmtId="49" fontId="28" fillId="7" borderId="26" xfId="0" applyNumberFormat="1" applyFont="1" applyFill="1" applyBorder="1" applyAlignment="1">
      <alignment horizontal="left" vertical="center" wrapText="1"/>
    </xf>
    <xf numFmtId="49" fontId="39" fillId="14" borderId="28" xfId="0" applyNumberFormat="1" applyFont="1" applyFill="1" applyBorder="1" applyAlignment="1">
      <alignment horizontal="left" vertical="center" wrapText="1"/>
    </xf>
    <xf numFmtId="39" fontId="35" fillId="14" borderId="29" xfId="0" applyNumberFormat="1" applyFont="1" applyFill="1" applyBorder="1" applyAlignment="1">
      <alignment horizontal="right" vertical="center"/>
    </xf>
    <xf numFmtId="49" fontId="40" fillId="11" borderId="22"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3" xfId="0" applyNumberFormat="1" applyFont="1" applyFill="1" applyBorder="1" applyAlignment="1">
      <alignment horizontal="right" vertical="center"/>
    </xf>
    <xf numFmtId="49" fontId="40" fillId="11" borderId="24" xfId="0" applyNumberFormat="1" applyFont="1" applyFill="1" applyBorder="1" applyAlignment="1">
      <alignment horizontal="left" vertical="center" wrapText="1"/>
    </xf>
    <xf numFmtId="39" fontId="36" fillId="11" borderId="25" xfId="0" applyNumberFormat="1" applyFont="1" applyFill="1" applyBorder="1" applyAlignment="1">
      <alignment horizontal="right" vertical="center"/>
    </xf>
    <xf numFmtId="39" fontId="29" fillId="2" borderId="2" xfId="0" applyNumberFormat="1" applyFont="1" applyFill="1" applyBorder="1" applyAlignment="1">
      <alignment horizontal="right" vertical="center"/>
    </xf>
    <xf numFmtId="39" fontId="29" fillId="2" borderId="31"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0"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1" xfId="0" applyNumberFormat="1" applyFont="1" applyFill="1" applyBorder="1" applyAlignment="1">
      <alignment horizontal="right" vertical="center"/>
    </xf>
    <xf numFmtId="49" fontId="22" fillId="7" borderId="17" xfId="0" applyNumberFormat="1" applyFont="1" applyFill="1" applyBorder="1" applyAlignment="1">
      <alignment horizontal="left" vertical="center" wrapText="1"/>
    </xf>
    <xf numFmtId="168" fontId="12" fillId="7" borderId="18" xfId="0" applyNumberFormat="1" applyFont="1" applyFill="1" applyBorder="1" applyAlignment="1">
      <alignment horizontal="right" vertical="center"/>
    </xf>
    <xf numFmtId="167" fontId="12" fillId="9" borderId="19" xfId="0" applyNumberFormat="1" applyFont="1" applyFill="1" applyBorder="1" applyAlignment="1">
      <alignment horizontal="right" vertical="center"/>
    </xf>
    <xf numFmtId="167" fontId="12" fillId="9" borderId="20" xfId="0" applyNumberFormat="1" applyFont="1" applyFill="1" applyBorder="1" applyAlignment="1">
      <alignment horizontal="right" vertical="center"/>
    </xf>
    <xf numFmtId="167" fontId="22" fillId="7" borderId="18" xfId="0" applyNumberFormat="1" applyFont="1" applyFill="1" applyBorder="1" applyAlignment="1">
      <alignment horizontal="right" vertical="center"/>
    </xf>
    <xf numFmtId="167" fontId="12" fillId="7" borderId="0" xfId="0" applyNumberFormat="1" applyFont="1" applyFill="1" applyAlignment="1">
      <alignment horizontal="right" vertical="center"/>
    </xf>
    <xf numFmtId="167" fontId="28" fillId="7" borderId="0" xfId="0" applyNumberFormat="1" applyFont="1" applyFill="1" applyAlignment="1">
      <alignment horizontal="right" vertical="center"/>
    </xf>
    <xf numFmtId="167" fontId="28" fillId="7" borderId="18" xfId="0" applyNumberFormat="1" applyFont="1" applyFill="1" applyBorder="1" applyAlignment="1">
      <alignment horizontal="right" vertical="center"/>
    </xf>
    <xf numFmtId="49" fontId="21" fillId="8" borderId="15"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49" fontId="21" fillId="8" borderId="19"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xf>
    <xf numFmtId="49" fontId="35" fillId="13" borderId="28" xfId="0" applyNumberFormat="1" applyFont="1" applyFill="1" applyBorder="1" applyAlignment="1">
      <alignment horizontal="left" vertical="center" wrapText="1"/>
    </xf>
    <xf numFmtId="39" fontId="35" fillId="13" borderId="29" xfId="0" applyNumberFormat="1" applyFont="1" applyFill="1" applyBorder="1" applyAlignment="1">
      <alignment horizontal="right" vertical="center"/>
    </xf>
    <xf numFmtId="49" fontId="12" fillId="7" borderId="0" xfId="0" applyNumberFormat="1" applyFont="1" applyFill="1" applyAlignment="1">
      <alignment horizontal="left" vertical="center"/>
    </xf>
    <xf numFmtId="49" fontId="12" fillId="9" borderId="13" xfId="0" applyNumberFormat="1" applyFont="1" applyFill="1" applyBorder="1" applyAlignment="1">
      <alignment horizontal="left" vertical="center"/>
    </xf>
    <xf numFmtId="49" fontId="28" fillId="7" borderId="17" xfId="0" applyNumberFormat="1" applyFont="1" applyFill="1" applyBorder="1" applyAlignment="1">
      <alignment horizontal="left" vertical="center"/>
    </xf>
    <xf numFmtId="49" fontId="29" fillId="2" borderId="32" xfId="0" applyNumberFormat="1" applyFont="1" applyFill="1" applyBorder="1" applyAlignment="1">
      <alignment horizontal="left" vertical="center"/>
    </xf>
    <xf numFmtId="0" fontId="14" fillId="0" borderId="0" xfId="0" applyFont="1"/>
    <xf numFmtId="4" fontId="43" fillId="4" borderId="2" xfId="0" applyNumberFormat="1" applyFont="1" applyFill="1" applyBorder="1" applyAlignment="1">
      <alignment horizontal="right" vertical="center" indent="1"/>
    </xf>
    <xf numFmtId="49" fontId="35" fillId="13" borderId="1" xfId="0" applyNumberFormat="1" applyFont="1" applyFill="1" applyBorder="1" applyAlignment="1">
      <alignment horizontal="left" vertical="center" wrapText="1"/>
    </xf>
    <xf numFmtId="39" fontId="35" fillId="13" borderId="3" xfId="0" applyNumberFormat="1" applyFont="1" applyFill="1" applyBorder="1" applyAlignment="1">
      <alignment horizontal="right" vertical="center"/>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0" fontId="44" fillId="7" borderId="0" xfId="0" applyFont="1" applyFill="1" applyAlignment="1">
      <alignment horizontal="left"/>
    </xf>
    <xf numFmtId="170" fontId="23" fillId="0" borderId="0" xfId="25" applyNumberFormat="1"/>
    <xf numFmtId="0" fontId="14" fillId="0" borderId="0" xfId="0" applyFont="1" applyAlignment="1">
      <alignment horizontal="center" vertical="center"/>
    </xf>
    <xf numFmtId="0" fontId="0" fillId="0" borderId="0" xfId="0" applyAlignment="1">
      <alignment horizontal="center"/>
    </xf>
    <xf numFmtId="4" fontId="43" fillId="4" borderId="3" xfId="0" applyNumberFormat="1" applyFont="1" applyFill="1" applyBorder="1" applyAlignment="1">
      <alignment horizontal="right" vertical="center" indent="1"/>
    </xf>
    <xf numFmtId="49" fontId="34" fillId="12" borderId="7" xfId="0" applyNumberFormat="1" applyFont="1" applyFill="1" applyBorder="1" applyAlignment="1">
      <alignment horizontal="center" vertical="center"/>
    </xf>
    <xf numFmtId="49" fontId="34" fillId="12" borderId="8" xfId="0" applyNumberFormat="1" applyFont="1" applyFill="1" applyBorder="1" applyAlignment="1">
      <alignment horizontal="center" vertical="center"/>
    </xf>
    <xf numFmtId="49" fontId="34" fillId="12" borderId="9" xfId="0" applyNumberFormat="1" applyFont="1" applyFill="1" applyBorder="1" applyAlignment="1">
      <alignment horizontal="center" vertical="center"/>
    </xf>
    <xf numFmtId="39" fontId="28" fillId="10" borderId="11" xfId="0" applyNumberFormat="1" applyFont="1" applyFill="1" applyBorder="1" applyAlignment="1">
      <alignment horizontal="right" vertical="center"/>
    </xf>
    <xf numFmtId="39" fontId="28" fillId="10" borderId="27" xfId="0" applyNumberFormat="1" applyFont="1" applyFill="1" applyBorder="1" applyAlignment="1">
      <alignment horizontal="right" vertical="center"/>
    </xf>
    <xf numFmtId="0" fontId="45" fillId="0" borderId="0" xfId="0" applyFont="1" applyAlignment="1">
      <alignment horizontal="left" vertical="center"/>
    </xf>
    <xf numFmtId="49" fontId="29" fillId="2" borderId="30" xfId="0" applyNumberFormat="1" applyFont="1" applyFill="1" applyBorder="1" applyAlignment="1">
      <alignment horizontal="left" vertical="center" wrapText="1"/>
    </xf>
    <xf numFmtId="43" fontId="7" fillId="0" borderId="0" xfId="0" applyNumberFormat="1" applyFont="1"/>
    <xf numFmtId="168" fontId="46" fillId="2" borderId="20" xfId="0" applyNumberFormat="1" applyFont="1" applyFill="1" applyBorder="1" applyAlignment="1">
      <alignment horizontal="right" vertical="center"/>
    </xf>
    <xf numFmtId="0" fontId="21" fillId="8" borderId="33" xfId="0" applyFont="1" applyFill="1" applyBorder="1" applyAlignment="1">
      <alignment horizontal="center"/>
    </xf>
    <xf numFmtId="49" fontId="21" fillId="8" borderId="21" xfId="0" applyNumberFormat="1" applyFont="1" applyFill="1" applyBorder="1" applyAlignment="1">
      <alignment horizontal="center" vertical="center"/>
    </xf>
    <xf numFmtId="0" fontId="39" fillId="12" borderId="34" xfId="0" applyFont="1" applyFill="1" applyBorder="1" applyAlignment="1">
      <alignment horizontal="left" vertical="center"/>
    </xf>
    <xf numFmtId="49" fontId="34" fillId="12" borderId="35" xfId="0" applyNumberFormat="1" applyFont="1" applyFill="1" applyBorder="1" applyAlignment="1">
      <alignment horizontal="center" vertical="center"/>
    </xf>
    <xf numFmtId="49" fontId="34" fillId="12" borderId="36" xfId="0" applyNumberFormat="1" applyFont="1" applyFill="1" applyBorder="1" applyAlignment="1">
      <alignment horizontal="center" vertical="center"/>
    </xf>
    <xf numFmtId="49" fontId="21" fillId="8" borderId="15" xfId="0" applyNumberFormat="1" applyFont="1" applyFill="1" applyBorder="1" applyAlignment="1">
      <alignment horizontal="center" vertical="center" wrapText="1"/>
    </xf>
    <xf numFmtId="49" fontId="47" fillId="7" borderId="17" xfId="0" applyNumberFormat="1" applyFont="1" applyFill="1" applyBorder="1" applyAlignment="1">
      <alignment horizontal="left" vertical="center"/>
    </xf>
    <xf numFmtId="169" fontId="47" fillId="7" borderId="0" xfId="0" applyNumberFormat="1" applyFont="1" applyFill="1" applyAlignment="1">
      <alignment horizontal="right" vertical="center"/>
    </xf>
    <xf numFmtId="169" fontId="48" fillId="7" borderId="18" xfId="0" applyNumberFormat="1" applyFont="1" applyFill="1" applyBorder="1" applyAlignment="1">
      <alignment horizontal="right" vertical="center"/>
    </xf>
    <xf numFmtId="49" fontId="46" fillId="2" borderId="13" xfId="0" applyNumberFormat="1" applyFont="1" applyFill="1" applyBorder="1" applyAlignment="1">
      <alignment horizontal="left" vertical="center" wrapText="1"/>
    </xf>
    <xf numFmtId="169" fontId="48" fillId="2" borderId="19" xfId="0" applyNumberFormat="1" applyFont="1" applyFill="1" applyBorder="1" applyAlignment="1">
      <alignment horizontal="right" vertical="center"/>
    </xf>
    <xf numFmtId="169" fontId="48" fillId="2" borderId="20" xfId="0" applyNumberFormat="1" applyFont="1" applyFill="1" applyBorder="1" applyAlignment="1">
      <alignment horizontal="right" vertical="center"/>
    </xf>
    <xf numFmtId="49" fontId="36" fillId="15" borderId="22" xfId="0" applyNumberFormat="1" applyFont="1" applyFill="1" applyBorder="1" applyAlignment="1">
      <alignment horizontal="left" vertical="center" wrapText="1"/>
    </xf>
    <xf numFmtId="39" fontId="36" fillId="15" borderId="0" xfId="0" applyNumberFormat="1" applyFont="1" applyFill="1" applyAlignment="1">
      <alignment horizontal="right" vertical="center"/>
    </xf>
    <xf numFmtId="39" fontId="36" fillId="15" borderId="23" xfId="0" applyNumberFormat="1" applyFont="1" applyFill="1" applyBorder="1" applyAlignment="1">
      <alignment horizontal="right" vertical="center"/>
    </xf>
    <xf numFmtId="39" fontId="28" fillId="7" borderId="0" xfId="0" applyNumberFormat="1" applyFont="1" applyFill="1" applyBorder="1" applyAlignment="1">
      <alignment horizontal="right" vertical="center"/>
    </xf>
    <xf numFmtId="39" fontId="28" fillId="7" borderId="18" xfId="0" applyNumberFormat="1" applyFont="1" applyFill="1" applyBorder="1" applyAlignment="1">
      <alignment horizontal="right" vertical="center"/>
    </xf>
    <xf numFmtId="49" fontId="39" fillId="13" borderId="28" xfId="0" applyNumberFormat="1" applyFont="1" applyFill="1" applyBorder="1" applyAlignment="1">
      <alignment horizontal="left" vertical="center" wrapText="1"/>
    </xf>
    <xf numFmtId="39" fontId="28" fillId="7" borderId="0" xfId="0" applyNumberFormat="1" applyFont="1" applyFill="1" applyAlignment="1">
      <alignment horizontal="right" vertical="center"/>
    </xf>
    <xf numFmtId="49" fontId="28" fillId="7" borderId="0" xfId="0" applyNumberFormat="1" applyFont="1" applyFill="1" applyBorder="1" applyAlignment="1">
      <alignment horizontal="left" vertical="center" wrapText="1"/>
    </xf>
    <xf numFmtId="39" fontId="28" fillId="7" borderId="5" xfId="0" applyNumberFormat="1" applyFont="1" applyFill="1" applyBorder="1" applyAlignment="1">
      <alignment horizontal="right" vertical="center"/>
    </xf>
    <xf numFmtId="49" fontId="28" fillId="7" borderId="11" xfId="0" applyNumberFormat="1" applyFont="1" applyFill="1" applyBorder="1" applyAlignment="1">
      <alignment horizontal="left" vertical="center" wrapText="1"/>
    </xf>
    <xf numFmtId="39" fontId="28" fillId="7" borderId="11" xfId="0" applyNumberFormat="1" applyFont="1" applyFill="1" applyBorder="1" applyAlignment="1">
      <alignment horizontal="right" vertical="center"/>
    </xf>
    <xf numFmtId="39" fontId="28" fillId="7" borderId="12"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21" fillId="8" borderId="14" xfId="0" applyNumberFormat="1" applyFont="1" applyFill="1" applyBorder="1" applyAlignment="1">
      <alignment horizontal="center" vertical="center"/>
    </xf>
    <xf numFmtId="49" fontId="21" fillId="8" borderId="13" xfId="0" applyNumberFormat="1" applyFont="1" applyFill="1" applyBorder="1" applyAlignment="1">
      <alignment horizontal="center" vertical="center"/>
    </xf>
    <xf numFmtId="49" fontId="21" fillId="8" borderId="19" xfId="0" applyNumberFormat="1" applyFont="1" applyFill="1" applyBorder="1" applyAlignment="1">
      <alignment horizontal="center" vertical="center" wrapText="1"/>
    </xf>
    <xf numFmtId="49" fontId="21" fillId="8" borderId="20" xfId="0" applyNumberFormat="1" applyFont="1" applyFill="1" applyBorder="1" applyAlignment="1">
      <alignment horizontal="center" vertical="center" wrapText="1"/>
    </xf>
    <xf numFmtId="49" fontId="21" fillId="8" borderId="13"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39" fontId="0" fillId="0" borderId="0" xfId="0" applyNumberFormat="1"/>
    <xf numFmtId="39" fontId="29" fillId="2" borderId="2" xfId="0" applyNumberFormat="1" applyFont="1" applyFill="1" applyBorder="1" applyAlignment="1">
      <alignment horizontal="right" vertical="center" wrapText="1"/>
    </xf>
    <xf numFmtId="39" fontId="29" fillId="2" borderId="31" xfId="0" applyNumberFormat="1" applyFont="1" applyFill="1" applyBorder="1" applyAlignment="1">
      <alignment horizontal="right" vertical="center" wrapText="1"/>
    </xf>
    <xf numFmtId="0" fontId="49" fillId="0" borderId="0" xfId="0" applyFont="1" applyBorder="1" applyAlignment="1">
      <alignment horizontal="left" vertical="center" wrapText="1"/>
    </xf>
    <xf numFmtId="0" fontId="0" fillId="0" borderId="0" xfId="0" applyFont="1" applyBorder="1" applyAlignment="1">
      <alignment horizontal="left"/>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4" xfId="0" applyFont="1" applyBorder="1" applyAlignment="1">
      <alignment horizontal="justify" vertical="center" wrapText="1"/>
    </xf>
    <xf numFmtId="0" fontId="0" fillId="0" borderId="0" xfId="0" applyAlignment="1">
      <alignment horizontal="justify" wrapText="1"/>
    </xf>
    <xf numFmtId="0" fontId="20" fillId="7" borderId="0" xfId="24" applyFont="1" applyFill="1" applyAlignment="1">
      <alignment horizontal="center" vertical="center" wrapText="1"/>
    </xf>
    <xf numFmtId="0" fontId="38" fillId="0" borderId="0" xfId="21" applyFont="1" applyAlignment="1">
      <alignment horizontal="left" vertical="center"/>
    </xf>
    <xf numFmtId="49" fontId="25" fillId="7" borderId="0" xfId="0" applyNumberFormat="1" applyFont="1" applyFill="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49" fontId="21" fillId="8" borderId="13" xfId="0" applyNumberFormat="1" applyFont="1" applyFill="1" applyBorder="1" applyAlignment="1">
      <alignment horizontal="center" vertical="center"/>
    </xf>
    <xf numFmtId="49" fontId="21" fillId="8" borderId="14" xfId="0" applyNumberFormat="1" applyFont="1" applyFill="1" applyBorder="1" applyAlignment="1">
      <alignment horizontal="center" vertical="center"/>
    </xf>
    <xf numFmtId="49" fontId="25" fillId="7" borderId="21" xfId="0" applyNumberFormat="1" applyFont="1" applyFill="1" applyBorder="1" applyAlignment="1">
      <alignment horizontal="left" vertical="center"/>
    </xf>
    <xf numFmtId="49" fontId="21" fillId="8" borderId="33" xfId="0" applyNumberFormat="1" applyFont="1" applyFill="1" applyBorder="1" applyAlignment="1">
      <alignment horizontal="center" vertical="center"/>
    </xf>
    <xf numFmtId="49" fontId="21" fillId="8" borderId="37"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xf>
    <xf numFmtId="0" fontId="0" fillId="0" borderId="0" xfId="0" applyAlignment="1">
      <alignment horizontal="left"/>
    </xf>
    <xf numFmtId="49" fontId="21" fillId="8" borderId="19" xfId="0" applyNumberFormat="1" applyFont="1" applyFill="1" applyBorder="1" applyAlignment="1">
      <alignment horizontal="center" vertical="center" wrapText="1"/>
    </xf>
    <xf numFmtId="49" fontId="21" fillId="8" borderId="20"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3"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0" fontId="50" fillId="0" borderId="0" xfId="0" applyFont="1" applyAlignment="1">
      <alignment horizontal="justify" vertical="center" wrapText="1"/>
    </xf>
    <xf numFmtId="0" fontId="17" fillId="0" borderId="0" xfId="0" applyFont="1" applyAlignment="1">
      <alignment horizontal="justify"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0B64A0"/>
      <color rgb="FFDBE5F1"/>
      <color rgb="FFFFFFFF"/>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G5" sqref="G5"/>
    </sheetView>
  </sheetViews>
  <sheetFormatPr defaultRowHeight="12.5"/>
  <cols>
    <col min="1" max="1" width="23.453125" customWidth="1"/>
    <col min="2" max="2" width="22" customWidth="1"/>
    <col min="3" max="3" width="22.453125" customWidth="1"/>
    <col min="4" max="4" width="22.26953125" customWidth="1"/>
    <col min="5" max="5" width="19.1796875" bestFit="1" customWidth="1"/>
  </cols>
  <sheetData>
    <row r="1" spans="1:4">
      <c r="A1" s="91" t="s">
        <v>216</v>
      </c>
      <c r="B1" s="92"/>
      <c r="C1" s="92"/>
    </row>
    <row r="2" spans="1:4">
      <c r="A2" s="92"/>
      <c r="B2" s="92"/>
      <c r="C2" s="92"/>
    </row>
    <row r="3" spans="1:4">
      <c r="A3" s="92"/>
      <c r="B3" s="91" t="s">
        <v>903</v>
      </c>
      <c r="C3" s="92"/>
    </row>
    <row r="4" spans="1:4">
      <c r="A4" s="92"/>
      <c r="B4" s="92"/>
      <c r="C4" s="92"/>
    </row>
    <row r="5" spans="1:4" ht="30" customHeight="1">
      <c r="A5" s="27"/>
      <c r="B5" s="28" t="s">
        <v>6</v>
      </c>
      <c r="C5" s="28" t="s">
        <v>7</v>
      </c>
      <c r="D5" s="29" t="s">
        <v>8</v>
      </c>
    </row>
    <row r="6" spans="1:4" ht="15" customHeight="1">
      <c r="A6" s="54" t="s">
        <v>9</v>
      </c>
      <c r="B6" s="39"/>
      <c r="C6" s="39"/>
      <c r="D6" s="40"/>
    </row>
    <row r="7" spans="1:4" ht="15" customHeight="1">
      <c r="A7" s="53" t="s">
        <v>10</v>
      </c>
      <c r="B7" s="35">
        <v>214426022298.42999</v>
      </c>
      <c r="C7" s="39"/>
      <c r="D7" s="40"/>
    </row>
    <row r="8" spans="1:4" ht="15" customHeight="1">
      <c r="A8" s="53" t="s">
        <v>11</v>
      </c>
      <c r="B8" s="39"/>
      <c r="C8" s="35">
        <v>310524174496.28003</v>
      </c>
      <c r="D8" s="40"/>
    </row>
    <row r="9" spans="1:4" ht="15" customHeight="1">
      <c r="A9" s="53" t="s">
        <v>12</v>
      </c>
      <c r="B9" s="39"/>
      <c r="C9" s="35">
        <v>86828177493.660004</v>
      </c>
      <c r="D9" s="40"/>
    </row>
    <row r="10" spans="1:4" ht="15" customHeight="1">
      <c r="A10" s="53" t="s">
        <v>52</v>
      </c>
      <c r="B10" s="35">
        <v>134446846934.41</v>
      </c>
      <c r="C10" s="39"/>
      <c r="D10" s="40"/>
    </row>
    <row r="11" spans="1:4" ht="25.5" customHeight="1">
      <c r="A11" s="69" t="s">
        <v>13</v>
      </c>
      <c r="B11" s="70">
        <f>SUM(B6:B10)</f>
        <v>348872869232.83997</v>
      </c>
      <c r="C11" s="70">
        <f t="shared" ref="C11" si="0">SUM(C6:C10)</f>
        <v>397352351989.94006</v>
      </c>
      <c r="D11" s="71">
        <f>+B11-C11</f>
        <v>-48479482757.100098</v>
      </c>
    </row>
    <row r="12" spans="1:4" ht="15" customHeight="1">
      <c r="A12" s="54" t="s">
        <v>14</v>
      </c>
      <c r="B12" s="39"/>
      <c r="C12" s="39"/>
      <c r="D12" s="40"/>
    </row>
    <row r="13" spans="1:4" ht="15" customHeight="1">
      <c r="A13" s="53" t="s">
        <v>15</v>
      </c>
      <c r="B13" s="35">
        <v>1091557769358.42</v>
      </c>
      <c r="C13" s="35">
        <v>1005870535744.73</v>
      </c>
      <c r="D13" s="36">
        <f>B13-C13</f>
        <v>85687233613.690063</v>
      </c>
    </row>
    <row r="14" spans="1:4" ht="15" customHeight="1">
      <c r="A14" s="53" t="s">
        <v>16</v>
      </c>
      <c r="B14" s="35">
        <v>155616868795.26001</v>
      </c>
      <c r="C14" s="35">
        <v>192824619651.85001</v>
      </c>
      <c r="D14" s="36">
        <f>B14-C14</f>
        <v>-37207750856.589996</v>
      </c>
    </row>
    <row r="15" spans="1:4" ht="24" customHeight="1">
      <c r="A15" s="64" t="s">
        <v>710</v>
      </c>
      <c r="B15" s="65">
        <v>52571517486.849998</v>
      </c>
      <c r="C15" s="65">
        <v>26643623176.950001</v>
      </c>
      <c r="D15" s="76">
        <f>B15-C15</f>
        <v>25927894309.899998</v>
      </c>
    </row>
    <row r="16" spans="1:4" ht="25.5" customHeight="1">
      <c r="A16" s="72" t="s">
        <v>13</v>
      </c>
      <c r="B16" s="73">
        <f>SUM(B13:B14)</f>
        <v>1247174638153.6802</v>
      </c>
      <c r="C16" s="73">
        <f>SUM(C13:C14)</f>
        <v>1198695155396.5801</v>
      </c>
      <c r="D16" s="74">
        <f>+B16-C16</f>
        <v>48479482757.100098</v>
      </c>
    </row>
    <row r="17" spans="1:5" ht="15" customHeight="1">
      <c r="A17" s="53" t="s">
        <v>17</v>
      </c>
      <c r="B17" s="39"/>
      <c r="C17" s="39"/>
      <c r="D17" s="40"/>
    </row>
    <row r="18" spans="1:5" ht="25.5" customHeight="1">
      <c r="A18" s="61" t="s">
        <v>60</v>
      </c>
      <c r="B18" s="62">
        <f>+B11+B16</f>
        <v>1596047507386.52</v>
      </c>
      <c r="C18" s="62">
        <f>+C11+C16</f>
        <v>1596047507386.52</v>
      </c>
      <c r="D18" s="63"/>
      <c r="E18" s="68"/>
    </row>
    <row r="19" spans="1:5">
      <c r="A19" s="55" t="s">
        <v>82</v>
      </c>
      <c r="B19" s="56"/>
      <c r="C19" s="56"/>
      <c r="D19" s="57"/>
    </row>
    <row r="20" spans="1:5" ht="31.5">
      <c r="A20" s="58" t="s">
        <v>83</v>
      </c>
      <c r="B20" s="59">
        <f>B18-B15</f>
        <v>1543475989899.6699</v>
      </c>
      <c r="C20" s="59">
        <f>C18-C15</f>
        <v>1569403884209.5701</v>
      </c>
      <c r="D20" s="60">
        <f>B20-C20</f>
        <v>-25927894309.900146</v>
      </c>
    </row>
    <row r="23" spans="1:5">
      <c r="C23" s="6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zoomScale="80" zoomScaleNormal="80" workbookViewId="0">
      <selection activeCell="L2" sqref="L2"/>
    </sheetView>
  </sheetViews>
  <sheetFormatPr defaultColWidth="9.1796875" defaultRowHeight="12.5"/>
  <cols>
    <col min="1" max="1" width="47.08984375" style="78" customWidth="1"/>
    <col min="2" max="21" width="14.81640625" style="78" customWidth="1"/>
    <col min="22" max="22" width="14.90625" style="78" customWidth="1"/>
    <col min="23" max="16384" width="9.1796875" style="78"/>
  </cols>
  <sheetData>
    <row r="1" spans="1:22" s="77" customFormat="1" ht="14.5" customHeight="1">
      <c r="A1" s="218" t="s">
        <v>230</v>
      </c>
      <c r="B1" s="218"/>
      <c r="C1" s="218"/>
      <c r="D1" s="218"/>
      <c r="E1" s="228"/>
      <c r="F1" s="228"/>
      <c r="G1" s="228"/>
      <c r="H1" s="228"/>
      <c r="I1" s="218"/>
      <c r="J1" s="218"/>
      <c r="K1" s="218"/>
      <c r="L1" s="218"/>
      <c r="M1" s="228"/>
      <c r="N1" s="228"/>
      <c r="O1" s="228"/>
      <c r="P1" s="228"/>
    </row>
    <row r="2" spans="1:22" s="77" customFormat="1" ht="18" customHeight="1">
      <c r="A2" s="220"/>
      <c r="B2" s="220"/>
      <c r="C2" s="220"/>
      <c r="D2" s="220"/>
      <c r="E2" s="220"/>
      <c r="F2" s="220"/>
      <c r="G2" s="220"/>
    </row>
    <row r="3" spans="1:22" s="77" customFormat="1" ht="18.25" customHeight="1">
      <c r="A3" s="95"/>
      <c r="B3" s="95" t="s">
        <v>903</v>
      </c>
      <c r="C3" s="95"/>
      <c r="D3" s="95"/>
      <c r="E3" s="95"/>
      <c r="F3" s="95"/>
      <c r="G3" s="95"/>
      <c r="I3" s="95"/>
      <c r="K3" s="95"/>
    </row>
    <row r="4" spans="1:22" s="77" customFormat="1" ht="14.25" customHeight="1"/>
    <row r="5" spans="1:22" s="77" customFormat="1" ht="18.25" customHeight="1"/>
    <row r="6" spans="1:22" s="77" customFormat="1" ht="0.75" customHeight="1"/>
    <row r="7" spans="1:22" s="77" customFormat="1" ht="62.25" customHeight="1">
      <c r="A7" s="203" t="s">
        <v>436</v>
      </c>
      <c r="B7" s="201" t="s">
        <v>473</v>
      </c>
      <c r="C7" s="201" t="s">
        <v>474</v>
      </c>
      <c r="D7" s="201" t="s">
        <v>475</v>
      </c>
      <c r="E7" s="201" t="s">
        <v>476</v>
      </c>
      <c r="F7" s="201" t="s">
        <v>477</v>
      </c>
      <c r="G7" s="201" t="s">
        <v>478</v>
      </c>
      <c r="H7" s="201" t="s">
        <v>479</v>
      </c>
      <c r="I7" s="201" t="s">
        <v>480</v>
      </c>
      <c r="J7" s="201" t="s">
        <v>481</v>
      </c>
      <c r="K7" s="201" t="s">
        <v>482</v>
      </c>
      <c r="L7" s="201" t="s">
        <v>483</v>
      </c>
      <c r="M7" s="201" t="s">
        <v>484</v>
      </c>
      <c r="N7" s="201" t="s">
        <v>485</v>
      </c>
      <c r="O7" s="201" t="s">
        <v>608</v>
      </c>
      <c r="P7" s="201" t="s">
        <v>486</v>
      </c>
      <c r="Q7" s="201" t="s">
        <v>487</v>
      </c>
      <c r="R7" s="201" t="s">
        <v>488</v>
      </c>
      <c r="S7" s="201" t="s">
        <v>489</v>
      </c>
      <c r="T7" s="201" t="s">
        <v>490</v>
      </c>
      <c r="U7" s="201" t="s">
        <v>491</v>
      </c>
      <c r="V7" s="202" t="s">
        <v>60</v>
      </c>
    </row>
    <row r="8" spans="1:22" s="77" customFormat="1" ht="22.9" customHeight="1">
      <c r="A8" s="132" t="s">
        <v>439</v>
      </c>
      <c r="B8" s="83"/>
      <c r="C8" s="83"/>
      <c r="D8" s="83"/>
      <c r="E8" s="83">
        <v>1160989885.03</v>
      </c>
      <c r="F8" s="83"/>
      <c r="G8" s="83"/>
      <c r="H8" s="83"/>
      <c r="I8" s="83"/>
      <c r="J8" s="83"/>
      <c r="K8" s="83"/>
      <c r="L8" s="83"/>
      <c r="M8" s="83"/>
      <c r="N8" s="83"/>
      <c r="O8" s="83">
        <v>17250000</v>
      </c>
      <c r="P8" s="83"/>
      <c r="Q8" s="83"/>
      <c r="R8" s="83"/>
      <c r="S8" s="83">
        <v>56500000</v>
      </c>
      <c r="T8" s="83"/>
      <c r="U8" s="83"/>
      <c r="V8" s="133">
        <v>1234739885.03</v>
      </c>
    </row>
    <row r="9" spans="1:22" s="77" customFormat="1" ht="32.5" customHeight="1">
      <c r="A9" s="132" t="s">
        <v>440</v>
      </c>
      <c r="B9" s="83">
        <v>159373387.56999999</v>
      </c>
      <c r="C9" s="83">
        <v>25867548.739999998</v>
      </c>
      <c r="D9" s="83">
        <v>10226722.67</v>
      </c>
      <c r="E9" s="83">
        <v>15109828.68</v>
      </c>
      <c r="F9" s="83"/>
      <c r="G9" s="83">
        <v>44118920.140000001</v>
      </c>
      <c r="H9" s="83"/>
      <c r="I9" s="83"/>
      <c r="J9" s="83"/>
      <c r="K9" s="83"/>
      <c r="L9" s="83"/>
      <c r="M9" s="83"/>
      <c r="N9" s="83">
        <v>565221.87</v>
      </c>
      <c r="O9" s="83">
        <v>20000000</v>
      </c>
      <c r="P9" s="83"/>
      <c r="Q9" s="83"/>
      <c r="R9" s="83"/>
      <c r="S9" s="83"/>
      <c r="T9" s="83"/>
      <c r="U9" s="83"/>
      <c r="V9" s="133">
        <v>275261629.67000002</v>
      </c>
    </row>
    <row r="10" spans="1:22" s="77" customFormat="1" ht="18.25" customHeight="1">
      <c r="A10" s="132" t="s">
        <v>441</v>
      </c>
      <c r="B10" s="83">
        <v>14472318.960000001</v>
      </c>
      <c r="C10" s="83">
        <v>2616875.9900000002</v>
      </c>
      <c r="D10" s="83">
        <v>937227.81</v>
      </c>
      <c r="E10" s="83">
        <v>43861227717.68</v>
      </c>
      <c r="F10" s="83">
        <v>240000</v>
      </c>
      <c r="G10" s="83"/>
      <c r="H10" s="83"/>
      <c r="I10" s="83"/>
      <c r="J10" s="83">
        <v>74830000</v>
      </c>
      <c r="K10" s="83"/>
      <c r="L10" s="83"/>
      <c r="M10" s="83">
        <v>3360.15</v>
      </c>
      <c r="N10" s="83">
        <v>2518832.35</v>
      </c>
      <c r="O10" s="83">
        <v>940070015.00999999</v>
      </c>
      <c r="P10" s="83"/>
      <c r="Q10" s="83"/>
      <c r="R10" s="83"/>
      <c r="S10" s="83"/>
      <c r="T10" s="83">
        <v>26243619.120000001</v>
      </c>
      <c r="U10" s="83"/>
      <c r="V10" s="133">
        <v>44923159967.07</v>
      </c>
    </row>
    <row r="11" spans="1:22" s="77" customFormat="1" ht="18.25" customHeight="1">
      <c r="A11" s="132" t="s">
        <v>442</v>
      </c>
      <c r="B11" s="83">
        <v>278091829.17000002</v>
      </c>
      <c r="C11" s="83">
        <v>53230208.75</v>
      </c>
      <c r="D11" s="83">
        <v>2730457.64</v>
      </c>
      <c r="E11" s="83">
        <v>329252144.89999998</v>
      </c>
      <c r="F11" s="83">
        <v>6023209.25</v>
      </c>
      <c r="G11" s="83">
        <v>700000000</v>
      </c>
      <c r="H11" s="83">
        <v>425540843.87</v>
      </c>
      <c r="I11" s="83">
        <v>10855578175.290001</v>
      </c>
      <c r="J11" s="83"/>
      <c r="K11" s="83"/>
      <c r="L11" s="83"/>
      <c r="M11" s="83">
        <v>49621379.100000001</v>
      </c>
      <c r="N11" s="83">
        <v>5101632.7</v>
      </c>
      <c r="O11" s="83">
        <v>58198400000</v>
      </c>
      <c r="P11" s="83"/>
      <c r="Q11" s="83"/>
      <c r="R11" s="83">
        <v>91759500</v>
      </c>
      <c r="S11" s="83"/>
      <c r="T11" s="83">
        <v>105955453</v>
      </c>
      <c r="U11" s="83"/>
      <c r="V11" s="133">
        <v>71101284833.669998</v>
      </c>
    </row>
    <row r="12" spans="1:22" s="77" customFormat="1" ht="18.25" customHeight="1">
      <c r="A12" s="132" t="s">
        <v>443</v>
      </c>
      <c r="B12" s="83">
        <v>6189599394.8999996</v>
      </c>
      <c r="C12" s="83">
        <v>425899897.66000003</v>
      </c>
      <c r="D12" s="83">
        <v>386996823.62</v>
      </c>
      <c r="E12" s="83"/>
      <c r="F12" s="83">
        <v>311050.40000000002</v>
      </c>
      <c r="G12" s="83"/>
      <c r="H12" s="83">
        <v>80486.399999999994</v>
      </c>
      <c r="I12" s="83"/>
      <c r="J12" s="83">
        <v>1531.72</v>
      </c>
      <c r="K12" s="83">
        <v>371210000</v>
      </c>
      <c r="L12" s="83"/>
      <c r="M12" s="83">
        <v>2254109.7999999998</v>
      </c>
      <c r="N12" s="83">
        <v>858114683.84000003</v>
      </c>
      <c r="O12" s="83"/>
      <c r="P12" s="83"/>
      <c r="Q12" s="83"/>
      <c r="R12" s="83">
        <v>27896666.23</v>
      </c>
      <c r="S12" s="83"/>
      <c r="T12" s="83"/>
      <c r="U12" s="83"/>
      <c r="V12" s="133">
        <v>8262364644.5699997</v>
      </c>
    </row>
    <row r="13" spans="1:22" s="77" customFormat="1" ht="18.25" customHeight="1">
      <c r="A13" s="132" t="s">
        <v>444</v>
      </c>
      <c r="B13" s="83">
        <v>2184296727.3000002</v>
      </c>
      <c r="C13" s="83">
        <v>683308066.82000005</v>
      </c>
      <c r="D13" s="83">
        <v>142483192.28999999</v>
      </c>
      <c r="E13" s="83">
        <v>113737439.48</v>
      </c>
      <c r="F13" s="83">
        <v>67262391.230000004</v>
      </c>
      <c r="G13" s="83"/>
      <c r="H13" s="83"/>
      <c r="I13" s="83"/>
      <c r="J13" s="83">
        <v>20629.2</v>
      </c>
      <c r="K13" s="83"/>
      <c r="L13" s="83"/>
      <c r="M13" s="83">
        <v>4175704.21</v>
      </c>
      <c r="N13" s="83">
        <v>82285009.450000003</v>
      </c>
      <c r="O13" s="83"/>
      <c r="P13" s="83"/>
      <c r="Q13" s="83"/>
      <c r="R13" s="83"/>
      <c r="S13" s="83"/>
      <c r="T13" s="83"/>
      <c r="U13" s="83"/>
      <c r="V13" s="133">
        <v>3277569159.98</v>
      </c>
    </row>
    <row r="14" spans="1:22" s="77" customFormat="1" ht="18.25" customHeight="1">
      <c r="A14" s="132" t="s">
        <v>445</v>
      </c>
      <c r="B14" s="83">
        <v>2839540696.4400001</v>
      </c>
      <c r="C14" s="83">
        <v>821933476.17999995</v>
      </c>
      <c r="D14" s="83">
        <v>180439966.59</v>
      </c>
      <c r="E14" s="83">
        <v>21697892.039999999</v>
      </c>
      <c r="F14" s="83">
        <v>45145660.939999998</v>
      </c>
      <c r="G14" s="83"/>
      <c r="H14" s="83">
        <v>2412770</v>
      </c>
      <c r="I14" s="83"/>
      <c r="J14" s="83"/>
      <c r="K14" s="83">
        <v>48108625.649999999</v>
      </c>
      <c r="L14" s="83"/>
      <c r="M14" s="83">
        <v>5540450.0199999996</v>
      </c>
      <c r="N14" s="83">
        <v>163544695.71000001</v>
      </c>
      <c r="O14" s="83">
        <v>325879.53999999998</v>
      </c>
      <c r="P14" s="83"/>
      <c r="Q14" s="83"/>
      <c r="R14" s="83"/>
      <c r="S14" s="83"/>
      <c r="T14" s="83"/>
      <c r="U14" s="83"/>
      <c r="V14" s="133">
        <v>4128690113.1100001</v>
      </c>
    </row>
    <row r="15" spans="1:22" s="77" customFormat="1" ht="18.25" customHeight="1">
      <c r="A15" s="132" t="s">
        <v>446</v>
      </c>
      <c r="B15" s="83">
        <v>673681737.26999998</v>
      </c>
      <c r="C15" s="83">
        <v>96395649.590000004</v>
      </c>
      <c r="D15" s="83">
        <v>43164782.57</v>
      </c>
      <c r="E15" s="83">
        <v>36352543.25</v>
      </c>
      <c r="F15" s="83">
        <v>14121482.279999999</v>
      </c>
      <c r="G15" s="83"/>
      <c r="H15" s="83"/>
      <c r="I15" s="83"/>
      <c r="J15" s="83"/>
      <c r="K15" s="83">
        <v>5954000</v>
      </c>
      <c r="L15" s="83"/>
      <c r="M15" s="83">
        <v>858947.63</v>
      </c>
      <c r="N15" s="83">
        <v>94561816.340000004</v>
      </c>
      <c r="O15" s="83">
        <v>110868041</v>
      </c>
      <c r="P15" s="83">
        <v>886148.69</v>
      </c>
      <c r="Q15" s="83"/>
      <c r="R15" s="83"/>
      <c r="S15" s="83">
        <v>507112116.5</v>
      </c>
      <c r="T15" s="83"/>
      <c r="U15" s="83"/>
      <c r="V15" s="133">
        <v>1583957265.1199999</v>
      </c>
    </row>
    <row r="16" spans="1:22" s="77" customFormat="1" ht="18.25" customHeight="1">
      <c r="A16" s="132" t="s">
        <v>447</v>
      </c>
      <c r="B16" s="83">
        <v>24141677.219999999</v>
      </c>
      <c r="C16" s="83">
        <v>8201059.8700000001</v>
      </c>
      <c r="D16" s="83">
        <v>1567729.21</v>
      </c>
      <c r="E16" s="83">
        <v>32983104.440000001</v>
      </c>
      <c r="F16" s="83">
        <v>40200.9</v>
      </c>
      <c r="G16" s="83">
        <v>48125462.869999997</v>
      </c>
      <c r="H16" s="83">
        <v>256680</v>
      </c>
      <c r="I16" s="83"/>
      <c r="J16" s="83"/>
      <c r="K16" s="83"/>
      <c r="L16" s="83"/>
      <c r="M16" s="83">
        <v>2151502.23</v>
      </c>
      <c r="N16" s="83">
        <v>5373783.5099999998</v>
      </c>
      <c r="O16" s="83">
        <v>104516879.19</v>
      </c>
      <c r="P16" s="83">
        <v>12704204.42</v>
      </c>
      <c r="Q16" s="83"/>
      <c r="R16" s="83"/>
      <c r="S16" s="83"/>
      <c r="T16" s="83"/>
      <c r="U16" s="83"/>
      <c r="V16" s="133">
        <v>240062283.86000001</v>
      </c>
    </row>
    <row r="17" spans="1:22" s="77" customFormat="1" ht="18.25" customHeight="1">
      <c r="A17" s="132" t="s">
        <v>448</v>
      </c>
      <c r="B17" s="83">
        <v>3179641.68</v>
      </c>
      <c r="C17" s="83">
        <v>609635.79</v>
      </c>
      <c r="D17" s="83">
        <v>205564.18</v>
      </c>
      <c r="E17" s="83">
        <v>3192000000</v>
      </c>
      <c r="F17" s="83"/>
      <c r="G17" s="83"/>
      <c r="H17" s="83">
        <v>82475.12</v>
      </c>
      <c r="I17" s="83"/>
      <c r="J17" s="83"/>
      <c r="K17" s="83"/>
      <c r="L17" s="83"/>
      <c r="M17" s="83"/>
      <c r="N17" s="83">
        <v>3338422.08</v>
      </c>
      <c r="O17" s="83">
        <v>187648530.84</v>
      </c>
      <c r="P17" s="83"/>
      <c r="Q17" s="83"/>
      <c r="R17" s="83"/>
      <c r="S17" s="83"/>
      <c r="T17" s="83"/>
      <c r="U17" s="83"/>
      <c r="V17" s="133">
        <v>3387064269.6900001</v>
      </c>
    </row>
    <row r="18" spans="1:22" s="77" customFormat="1" ht="18.25" customHeight="1">
      <c r="A18" s="132" t="s">
        <v>449</v>
      </c>
      <c r="B18" s="83">
        <v>13496136.199999999</v>
      </c>
      <c r="C18" s="83">
        <v>1305967.1200000001</v>
      </c>
      <c r="D18" s="83">
        <v>873926.11</v>
      </c>
      <c r="E18" s="83">
        <v>2000000</v>
      </c>
      <c r="F18" s="83"/>
      <c r="G18" s="83">
        <v>141398492.00999999</v>
      </c>
      <c r="H18" s="83">
        <v>22191903.879999999</v>
      </c>
      <c r="I18" s="83"/>
      <c r="J18" s="83"/>
      <c r="K18" s="83"/>
      <c r="L18" s="83"/>
      <c r="M18" s="83">
        <v>318867.06</v>
      </c>
      <c r="N18" s="83">
        <v>10534614.560000001</v>
      </c>
      <c r="O18" s="83">
        <v>3550110.08</v>
      </c>
      <c r="P18" s="83">
        <v>3283746969.5599999</v>
      </c>
      <c r="Q18" s="83"/>
      <c r="R18" s="83"/>
      <c r="S18" s="83">
        <v>333400000</v>
      </c>
      <c r="T18" s="83">
        <v>1788149</v>
      </c>
      <c r="U18" s="83"/>
      <c r="V18" s="133">
        <v>3814605135.5799999</v>
      </c>
    </row>
    <row r="19" spans="1:22" s="77" customFormat="1" ht="18.25" customHeight="1">
      <c r="A19" s="132" t="s">
        <v>450</v>
      </c>
      <c r="B19" s="83">
        <v>2459759.19</v>
      </c>
      <c r="C19" s="83">
        <v>68347.45</v>
      </c>
      <c r="D19" s="83">
        <v>160352.79999999999</v>
      </c>
      <c r="E19" s="83">
        <v>5780174.8700000001</v>
      </c>
      <c r="F19" s="83">
        <v>161539.20000000001</v>
      </c>
      <c r="G19" s="83">
        <v>98967.82</v>
      </c>
      <c r="H19" s="83">
        <v>573833</v>
      </c>
      <c r="I19" s="83"/>
      <c r="J19" s="83"/>
      <c r="K19" s="83"/>
      <c r="L19" s="83"/>
      <c r="M19" s="83">
        <v>2322.46</v>
      </c>
      <c r="N19" s="83">
        <v>8399.81</v>
      </c>
      <c r="O19" s="83"/>
      <c r="P19" s="83"/>
      <c r="Q19" s="83"/>
      <c r="R19" s="83"/>
      <c r="S19" s="83"/>
      <c r="T19" s="83"/>
      <c r="U19" s="83"/>
      <c r="V19" s="133">
        <v>9313696.5999999996</v>
      </c>
    </row>
    <row r="20" spans="1:22" s="77" customFormat="1" ht="22.9" customHeight="1">
      <c r="A20" s="132" t="s">
        <v>451</v>
      </c>
      <c r="B20" s="83">
        <v>53538176.770000003</v>
      </c>
      <c r="C20" s="83">
        <v>51987756.450000003</v>
      </c>
      <c r="D20" s="83">
        <v>3312846.46</v>
      </c>
      <c r="E20" s="83">
        <v>2050776793.29</v>
      </c>
      <c r="F20" s="83"/>
      <c r="G20" s="83">
        <v>808234504.13999999</v>
      </c>
      <c r="H20" s="83">
        <v>590767.31000000006</v>
      </c>
      <c r="I20" s="83"/>
      <c r="J20" s="83"/>
      <c r="K20" s="83">
        <v>36512.19</v>
      </c>
      <c r="L20" s="83"/>
      <c r="M20" s="83">
        <v>4056.88</v>
      </c>
      <c r="N20" s="83">
        <v>1740689.83</v>
      </c>
      <c r="O20" s="83">
        <v>850321062.02999997</v>
      </c>
      <c r="P20" s="83">
        <v>1850541591.1700001</v>
      </c>
      <c r="Q20" s="83"/>
      <c r="R20" s="83"/>
      <c r="S20" s="83"/>
      <c r="T20" s="83"/>
      <c r="U20" s="83"/>
      <c r="V20" s="133">
        <v>5671084756.5200005</v>
      </c>
    </row>
    <row r="21" spans="1:22" s="77" customFormat="1" ht="18.25" customHeight="1">
      <c r="A21" s="132" t="s">
        <v>452</v>
      </c>
      <c r="B21" s="83">
        <v>35071102.700000003</v>
      </c>
      <c r="C21" s="83">
        <v>10460596.67</v>
      </c>
      <c r="D21" s="83">
        <v>2213138.79</v>
      </c>
      <c r="E21" s="83"/>
      <c r="F21" s="83"/>
      <c r="G21" s="83"/>
      <c r="H21" s="83"/>
      <c r="I21" s="83"/>
      <c r="J21" s="83"/>
      <c r="K21" s="83"/>
      <c r="L21" s="83"/>
      <c r="M21" s="83"/>
      <c r="N21" s="83">
        <v>97910081.219999999</v>
      </c>
      <c r="O21" s="83">
        <v>806948702.76999998</v>
      </c>
      <c r="P21" s="83">
        <v>49507782.780000001</v>
      </c>
      <c r="Q21" s="83">
        <v>12394.97</v>
      </c>
      <c r="R21" s="83">
        <v>2094277</v>
      </c>
      <c r="S21" s="83">
        <v>52759253.409999996</v>
      </c>
      <c r="T21" s="83"/>
      <c r="U21" s="83"/>
      <c r="V21" s="133">
        <v>1056977330.3099999</v>
      </c>
    </row>
    <row r="22" spans="1:22" s="77" customFormat="1" ht="18.25" customHeight="1">
      <c r="A22" s="132" t="s">
        <v>453</v>
      </c>
      <c r="B22" s="83">
        <v>17300405.120000001</v>
      </c>
      <c r="C22" s="83">
        <v>1658766.64</v>
      </c>
      <c r="D22" s="83">
        <v>1117968.3999999999</v>
      </c>
      <c r="E22" s="83">
        <v>90528889.170000002</v>
      </c>
      <c r="F22" s="83"/>
      <c r="G22" s="83">
        <v>143152266.44999999</v>
      </c>
      <c r="H22" s="83">
        <v>3602492.6</v>
      </c>
      <c r="I22" s="83"/>
      <c r="J22" s="83"/>
      <c r="K22" s="83"/>
      <c r="L22" s="83"/>
      <c r="M22" s="83">
        <v>4093.5</v>
      </c>
      <c r="N22" s="83">
        <v>216824.03</v>
      </c>
      <c r="O22" s="83"/>
      <c r="P22" s="83">
        <v>31694558.73</v>
      </c>
      <c r="Q22" s="83">
        <v>40000000</v>
      </c>
      <c r="R22" s="83"/>
      <c r="S22" s="83"/>
      <c r="T22" s="83"/>
      <c r="U22" s="83"/>
      <c r="V22" s="133">
        <v>329276264.63999999</v>
      </c>
    </row>
    <row r="23" spans="1:22" s="77" customFormat="1" ht="22.9" customHeight="1">
      <c r="A23" s="132" t="s">
        <v>454</v>
      </c>
      <c r="B23" s="83">
        <v>2185113.62</v>
      </c>
      <c r="C23" s="83">
        <v>773921.58</v>
      </c>
      <c r="D23" s="83">
        <v>127965.39</v>
      </c>
      <c r="E23" s="83">
        <v>61986569.75</v>
      </c>
      <c r="F23" s="83"/>
      <c r="G23" s="83"/>
      <c r="H23" s="83">
        <v>4554973.8899999997</v>
      </c>
      <c r="I23" s="83"/>
      <c r="J23" s="83"/>
      <c r="K23" s="83"/>
      <c r="L23" s="83"/>
      <c r="M23" s="83"/>
      <c r="N23" s="83">
        <v>44944.65</v>
      </c>
      <c r="O23" s="83"/>
      <c r="P23" s="83">
        <v>200000000</v>
      </c>
      <c r="Q23" s="83"/>
      <c r="R23" s="83"/>
      <c r="S23" s="83"/>
      <c r="T23" s="83"/>
      <c r="U23" s="83"/>
      <c r="V23" s="133">
        <v>269673488.88</v>
      </c>
    </row>
    <row r="24" spans="1:22" s="77" customFormat="1" ht="18.25" customHeight="1">
      <c r="A24" s="132" t="s">
        <v>455</v>
      </c>
      <c r="B24" s="83">
        <v>9612889.5099999998</v>
      </c>
      <c r="C24" s="83">
        <v>6281783.4100000001</v>
      </c>
      <c r="D24" s="83">
        <v>627442.92000000004</v>
      </c>
      <c r="E24" s="83">
        <v>28655129.390000001</v>
      </c>
      <c r="F24" s="83">
        <v>42649893.340000004</v>
      </c>
      <c r="G24" s="83"/>
      <c r="H24" s="83">
        <v>154720</v>
      </c>
      <c r="I24" s="83"/>
      <c r="J24" s="83"/>
      <c r="K24" s="83"/>
      <c r="L24" s="83"/>
      <c r="M24" s="83"/>
      <c r="N24" s="83">
        <v>826272.44</v>
      </c>
      <c r="O24" s="83">
        <v>229323300.16</v>
      </c>
      <c r="P24" s="83"/>
      <c r="Q24" s="83"/>
      <c r="R24" s="83"/>
      <c r="S24" s="83">
        <v>318307484.5</v>
      </c>
      <c r="T24" s="83"/>
      <c r="U24" s="83"/>
      <c r="V24" s="133">
        <v>636438915.66999996</v>
      </c>
    </row>
    <row r="25" spans="1:22" s="77" customFormat="1" ht="22.9" customHeight="1">
      <c r="A25" s="132" t="s">
        <v>456</v>
      </c>
      <c r="B25" s="83">
        <v>173237260.36000001</v>
      </c>
      <c r="C25" s="83">
        <v>29177802.780000001</v>
      </c>
      <c r="D25" s="83">
        <v>11263423.65</v>
      </c>
      <c r="E25" s="83">
        <v>39886321</v>
      </c>
      <c r="F25" s="83"/>
      <c r="G25" s="83">
        <v>409315.85</v>
      </c>
      <c r="H25" s="83">
        <v>215607</v>
      </c>
      <c r="I25" s="83"/>
      <c r="J25" s="83"/>
      <c r="K25" s="83"/>
      <c r="L25" s="83"/>
      <c r="M25" s="83"/>
      <c r="N25" s="83">
        <v>523510.35</v>
      </c>
      <c r="O25" s="83">
        <v>29941646.579999998</v>
      </c>
      <c r="P25" s="83">
        <v>763453.33</v>
      </c>
      <c r="Q25" s="83"/>
      <c r="R25" s="83"/>
      <c r="S25" s="83"/>
      <c r="T25" s="83"/>
      <c r="U25" s="83"/>
      <c r="V25" s="133">
        <v>285418340.89999998</v>
      </c>
    </row>
    <row r="26" spans="1:22" s="77" customFormat="1" ht="18.25" customHeight="1">
      <c r="A26" s="132" t="s">
        <v>457</v>
      </c>
      <c r="B26" s="83">
        <v>1338090.96</v>
      </c>
      <c r="C26" s="83">
        <v>10593.47</v>
      </c>
      <c r="D26" s="83">
        <v>84558.29</v>
      </c>
      <c r="E26" s="83">
        <v>6829590.04</v>
      </c>
      <c r="F26" s="83"/>
      <c r="G26" s="83">
        <v>1503497.16</v>
      </c>
      <c r="H26" s="83"/>
      <c r="I26" s="83"/>
      <c r="J26" s="83"/>
      <c r="K26" s="83"/>
      <c r="L26" s="83"/>
      <c r="M26" s="83"/>
      <c r="N26" s="83"/>
      <c r="O26" s="83">
        <v>30175894.079999998</v>
      </c>
      <c r="P26" s="83">
        <v>401304234.27999997</v>
      </c>
      <c r="Q26" s="83">
        <v>246000000</v>
      </c>
      <c r="R26" s="83"/>
      <c r="S26" s="83"/>
      <c r="T26" s="83"/>
      <c r="U26" s="83"/>
      <c r="V26" s="133">
        <v>687246458.27999997</v>
      </c>
    </row>
    <row r="27" spans="1:22" s="77" customFormat="1" ht="18.25" customHeight="1">
      <c r="A27" s="132" t="s">
        <v>458</v>
      </c>
      <c r="B27" s="83">
        <v>43239876.5</v>
      </c>
      <c r="C27" s="83">
        <v>25795329.199999999</v>
      </c>
      <c r="D27" s="83">
        <v>2774906.56</v>
      </c>
      <c r="E27" s="83">
        <v>119073652.45999999</v>
      </c>
      <c r="F27" s="83">
        <v>220389132.84</v>
      </c>
      <c r="G27" s="83"/>
      <c r="H27" s="83">
        <v>15133148.300000001</v>
      </c>
      <c r="I27" s="83"/>
      <c r="J27" s="83"/>
      <c r="K27" s="83"/>
      <c r="L27" s="83"/>
      <c r="M27" s="83"/>
      <c r="N27" s="83">
        <v>484010.75</v>
      </c>
      <c r="O27" s="83">
        <v>64734133.420000002</v>
      </c>
      <c r="P27" s="83"/>
      <c r="Q27" s="83"/>
      <c r="R27" s="83"/>
      <c r="S27" s="83">
        <v>23402</v>
      </c>
      <c r="T27" s="83"/>
      <c r="U27" s="83"/>
      <c r="V27" s="133">
        <v>491647592.02999997</v>
      </c>
    </row>
    <row r="28" spans="1:22" s="77" customFormat="1" ht="22.9" customHeight="1">
      <c r="A28" s="132" t="s">
        <v>459</v>
      </c>
      <c r="B28" s="83">
        <v>178323341.53999999</v>
      </c>
      <c r="C28" s="83">
        <v>62629648.509999998</v>
      </c>
      <c r="D28" s="83">
        <v>11531636.17</v>
      </c>
      <c r="E28" s="83">
        <v>186099536.75999999</v>
      </c>
      <c r="F28" s="83">
        <v>104950903.91</v>
      </c>
      <c r="G28" s="83">
        <v>22419922.789999999</v>
      </c>
      <c r="H28" s="83">
        <v>400000</v>
      </c>
      <c r="I28" s="83"/>
      <c r="J28" s="83">
        <v>1703144.69</v>
      </c>
      <c r="K28" s="83"/>
      <c r="L28" s="83"/>
      <c r="M28" s="83">
        <v>196506.92</v>
      </c>
      <c r="N28" s="83">
        <v>67557158.129999995</v>
      </c>
      <c r="O28" s="83">
        <v>76919843.439999998</v>
      </c>
      <c r="P28" s="83">
        <v>202321469.87</v>
      </c>
      <c r="Q28" s="83">
        <v>4945903.6900000004</v>
      </c>
      <c r="R28" s="83"/>
      <c r="S28" s="83"/>
      <c r="T28" s="83"/>
      <c r="U28" s="83">
        <v>8596202.5099999998</v>
      </c>
      <c r="V28" s="133">
        <v>928595218.92999995</v>
      </c>
    </row>
    <row r="29" spans="1:22" s="77" customFormat="1" ht="18.25" customHeight="1">
      <c r="A29" s="132" t="s">
        <v>460</v>
      </c>
      <c r="B29" s="83">
        <v>18141339710.630001</v>
      </c>
      <c r="C29" s="83">
        <v>259820618.5</v>
      </c>
      <c r="D29" s="83">
        <v>1156532927.0599999</v>
      </c>
      <c r="E29" s="83">
        <v>182195661.94999999</v>
      </c>
      <c r="F29" s="83">
        <v>6736467.6500000004</v>
      </c>
      <c r="G29" s="83">
        <v>55117194.119999997</v>
      </c>
      <c r="H29" s="83"/>
      <c r="I29" s="83"/>
      <c r="J29" s="83"/>
      <c r="K29" s="83"/>
      <c r="L29" s="83"/>
      <c r="M29" s="83">
        <v>2313387</v>
      </c>
      <c r="N29" s="83">
        <v>11997292.060000001</v>
      </c>
      <c r="O29" s="83">
        <v>49611455.960000001</v>
      </c>
      <c r="P29" s="83"/>
      <c r="Q29" s="83"/>
      <c r="R29" s="83"/>
      <c r="S29" s="83"/>
      <c r="T29" s="83"/>
      <c r="U29" s="83"/>
      <c r="V29" s="133">
        <v>19865664714.93</v>
      </c>
    </row>
    <row r="30" spans="1:22" s="77" customFormat="1" ht="22.9" customHeight="1">
      <c r="A30" s="132" t="s">
        <v>461</v>
      </c>
      <c r="B30" s="83">
        <v>163038467.84999999</v>
      </c>
      <c r="C30" s="83">
        <v>299013.98</v>
      </c>
      <c r="D30" s="83">
        <v>10286562.42</v>
      </c>
      <c r="E30" s="83">
        <v>944202665.48000002</v>
      </c>
      <c r="F30" s="83"/>
      <c r="G30" s="83"/>
      <c r="H30" s="83">
        <v>103595.97</v>
      </c>
      <c r="I30" s="83"/>
      <c r="J30" s="83"/>
      <c r="K30" s="83">
        <v>300</v>
      </c>
      <c r="L30" s="83"/>
      <c r="M30" s="83">
        <v>165857.51</v>
      </c>
      <c r="N30" s="83"/>
      <c r="O30" s="83"/>
      <c r="P30" s="83">
        <v>7198675.0300000003</v>
      </c>
      <c r="Q30" s="83"/>
      <c r="R30" s="83">
        <v>174532000.25</v>
      </c>
      <c r="S30" s="83"/>
      <c r="T30" s="83"/>
      <c r="U30" s="83"/>
      <c r="V30" s="133">
        <v>1299827138.49</v>
      </c>
    </row>
    <row r="31" spans="1:22" s="77" customFormat="1" ht="18.25" customHeight="1">
      <c r="A31" s="132" t="s">
        <v>462</v>
      </c>
      <c r="B31" s="83">
        <v>6316419.2199999997</v>
      </c>
      <c r="C31" s="83">
        <v>2611067.12</v>
      </c>
      <c r="D31" s="83">
        <v>398909.65</v>
      </c>
      <c r="E31" s="83">
        <v>23788015820.5</v>
      </c>
      <c r="F31" s="83">
        <v>185159876.16999999</v>
      </c>
      <c r="G31" s="83"/>
      <c r="H31" s="83"/>
      <c r="I31" s="83"/>
      <c r="J31" s="83"/>
      <c r="K31" s="83"/>
      <c r="L31" s="83"/>
      <c r="M31" s="83">
        <v>830771.79</v>
      </c>
      <c r="N31" s="83"/>
      <c r="O31" s="83"/>
      <c r="P31" s="83"/>
      <c r="Q31" s="83"/>
      <c r="R31" s="83"/>
      <c r="S31" s="83"/>
      <c r="T31" s="83"/>
      <c r="U31" s="83"/>
      <c r="V31" s="133">
        <v>23983332864.450001</v>
      </c>
    </row>
    <row r="32" spans="1:22" s="77" customFormat="1" ht="18.25" customHeight="1">
      <c r="A32" s="132" t="s">
        <v>463</v>
      </c>
      <c r="B32" s="83">
        <v>5608846043.0699997</v>
      </c>
      <c r="C32" s="83">
        <v>49769.99</v>
      </c>
      <c r="D32" s="83">
        <v>106079.23</v>
      </c>
      <c r="E32" s="83">
        <v>39939254654</v>
      </c>
      <c r="F32" s="83">
        <v>346050100.16000003</v>
      </c>
      <c r="G32" s="83"/>
      <c r="H32" s="83"/>
      <c r="I32" s="83"/>
      <c r="J32" s="83"/>
      <c r="K32" s="83"/>
      <c r="L32" s="83"/>
      <c r="M32" s="83"/>
      <c r="N32" s="83">
        <v>175.13</v>
      </c>
      <c r="O32" s="83"/>
      <c r="P32" s="83"/>
      <c r="Q32" s="83"/>
      <c r="R32" s="83"/>
      <c r="S32" s="83"/>
      <c r="T32" s="83"/>
      <c r="U32" s="83"/>
      <c r="V32" s="133">
        <v>45894306821.580002</v>
      </c>
    </row>
    <row r="33" spans="1:22" s="77" customFormat="1" ht="18.25" customHeight="1">
      <c r="A33" s="132" t="s">
        <v>464</v>
      </c>
      <c r="B33" s="83">
        <v>7303128.7699999996</v>
      </c>
      <c r="C33" s="83">
        <v>11965343.779999999</v>
      </c>
      <c r="D33" s="83">
        <v>468788.66</v>
      </c>
      <c r="E33" s="83">
        <v>4472065261.1899996</v>
      </c>
      <c r="F33" s="83">
        <v>53455608.789999999</v>
      </c>
      <c r="G33" s="83"/>
      <c r="H33" s="83"/>
      <c r="I33" s="83"/>
      <c r="J33" s="83"/>
      <c r="K33" s="83"/>
      <c r="L33" s="83"/>
      <c r="M33" s="83">
        <v>48972.89</v>
      </c>
      <c r="N33" s="83">
        <v>5545335.0700000003</v>
      </c>
      <c r="O33" s="83">
        <v>6106896</v>
      </c>
      <c r="P33" s="83"/>
      <c r="Q33" s="83"/>
      <c r="R33" s="83"/>
      <c r="S33" s="83"/>
      <c r="T33" s="83"/>
      <c r="U33" s="83"/>
      <c r="V33" s="133">
        <v>4556959335.1499996</v>
      </c>
    </row>
    <row r="34" spans="1:22" s="77" customFormat="1" ht="18.25" customHeight="1">
      <c r="A34" s="132" t="s">
        <v>465</v>
      </c>
      <c r="B34" s="83">
        <v>8250101.0499999998</v>
      </c>
      <c r="C34" s="83">
        <v>5435443.0999999996</v>
      </c>
      <c r="D34" s="83">
        <v>529366.02</v>
      </c>
      <c r="E34" s="83">
        <v>171262747.22</v>
      </c>
      <c r="F34" s="83">
        <v>240711080.86000001</v>
      </c>
      <c r="G34" s="83"/>
      <c r="H34" s="83">
        <v>1533291.81</v>
      </c>
      <c r="I34" s="83"/>
      <c r="J34" s="83"/>
      <c r="K34" s="83">
        <v>15250</v>
      </c>
      <c r="L34" s="83"/>
      <c r="M34" s="83">
        <v>4928.5</v>
      </c>
      <c r="N34" s="83">
        <v>2781368.87</v>
      </c>
      <c r="O34" s="83"/>
      <c r="P34" s="83"/>
      <c r="Q34" s="83"/>
      <c r="R34" s="83"/>
      <c r="S34" s="83"/>
      <c r="T34" s="83"/>
      <c r="U34" s="83"/>
      <c r="V34" s="133">
        <v>430523577.43000001</v>
      </c>
    </row>
    <row r="35" spans="1:22" s="77" customFormat="1" ht="18.25" customHeight="1">
      <c r="A35" s="132" t="s">
        <v>466</v>
      </c>
      <c r="B35" s="83"/>
      <c r="C35" s="83"/>
      <c r="D35" s="83"/>
      <c r="E35" s="83">
        <v>5991993.75</v>
      </c>
      <c r="F35" s="83"/>
      <c r="G35" s="83"/>
      <c r="H35" s="83"/>
      <c r="I35" s="83"/>
      <c r="J35" s="83"/>
      <c r="K35" s="83"/>
      <c r="L35" s="83"/>
      <c r="M35" s="83"/>
      <c r="N35" s="83"/>
      <c r="O35" s="83">
        <v>1152401403.98</v>
      </c>
      <c r="P35" s="83"/>
      <c r="Q35" s="83"/>
      <c r="R35" s="83"/>
      <c r="S35" s="83"/>
      <c r="T35" s="83"/>
      <c r="U35" s="83"/>
      <c r="V35" s="133">
        <v>1158393397.73</v>
      </c>
    </row>
    <row r="36" spans="1:22" s="77" customFormat="1" ht="22.9" customHeight="1">
      <c r="A36" s="132" t="s">
        <v>467</v>
      </c>
      <c r="B36" s="83">
        <v>978325094.5</v>
      </c>
      <c r="C36" s="83">
        <v>359729051.13999999</v>
      </c>
      <c r="D36" s="83">
        <v>62019871.530000001</v>
      </c>
      <c r="E36" s="83">
        <v>2220756601.1199999</v>
      </c>
      <c r="F36" s="83">
        <v>94421511.730000004</v>
      </c>
      <c r="G36" s="83">
        <v>12209938.42</v>
      </c>
      <c r="H36" s="83">
        <v>25715667.32</v>
      </c>
      <c r="I36" s="83"/>
      <c r="J36" s="83">
        <v>101191569.8</v>
      </c>
      <c r="K36" s="83">
        <v>29651002827.66</v>
      </c>
      <c r="L36" s="83"/>
      <c r="M36" s="83">
        <v>2007600.11</v>
      </c>
      <c r="N36" s="83">
        <v>45511127.810000002</v>
      </c>
      <c r="O36" s="83">
        <v>18613926.859999999</v>
      </c>
      <c r="P36" s="83">
        <v>43956816.380000003</v>
      </c>
      <c r="Q36" s="83"/>
      <c r="R36" s="83"/>
      <c r="S36" s="83">
        <v>148905526.13</v>
      </c>
      <c r="T36" s="83"/>
      <c r="U36" s="83"/>
      <c r="V36" s="133">
        <v>33764367130.509998</v>
      </c>
    </row>
    <row r="37" spans="1:22" s="77" customFormat="1" ht="18.25" customHeight="1">
      <c r="A37" s="132" t="s">
        <v>468</v>
      </c>
      <c r="B37" s="83"/>
      <c r="C37" s="83"/>
      <c r="D37" s="83"/>
      <c r="E37" s="83">
        <v>703438191.25</v>
      </c>
      <c r="F37" s="83"/>
      <c r="G37" s="83"/>
      <c r="H37" s="83"/>
      <c r="I37" s="83"/>
      <c r="J37" s="83"/>
      <c r="K37" s="83"/>
      <c r="L37" s="83"/>
      <c r="M37" s="83"/>
      <c r="N37" s="83"/>
      <c r="O37" s="83"/>
      <c r="P37" s="83"/>
      <c r="Q37" s="83"/>
      <c r="R37" s="83"/>
      <c r="S37" s="83">
        <v>51038042.5</v>
      </c>
      <c r="T37" s="83"/>
      <c r="U37" s="83"/>
      <c r="V37" s="133">
        <v>754476233.75</v>
      </c>
    </row>
    <row r="38" spans="1:22" s="77" customFormat="1" ht="18.25" customHeight="1">
      <c r="A38" s="132" t="s">
        <v>469</v>
      </c>
      <c r="B38" s="83">
        <v>1281337.51</v>
      </c>
      <c r="C38" s="83">
        <v>21639.32</v>
      </c>
      <c r="D38" s="83">
        <v>86255.4</v>
      </c>
      <c r="E38" s="83">
        <v>3121888.55</v>
      </c>
      <c r="F38" s="83"/>
      <c r="G38" s="83">
        <v>85697506.480000004</v>
      </c>
      <c r="H38" s="83"/>
      <c r="I38" s="83"/>
      <c r="J38" s="83"/>
      <c r="K38" s="83"/>
      <c r="L38" s="83"/>
      <c r="M38" s="83"/>
      <c r="N38" s="83">
        <v>8119.25</v>
      </c>
      <c r="O38" s="83">
        <v>43433</v>
      </c>
      <c r="P38" s="83"/>
      <c r="Q38" s="83"/>
      <c r="R38" s="83"/>
      <c r="S38" s="83"/>
      <c r="T38" s="83"/>
      <c r="U38" s="83"/>
      <c r="V38" s="133">
        <v>90260179.510000005</v>
      </c>
    </row>
    <row r="39" spans="1:22" s="77" customFormat="1" ht="22.9" customHeight="1">
      <c r="A39" s="132" t="s">
        <v>470</v>
      </c>
      <c r="B39" s="83">
        <v>405119719.11000001</v>
      </c>
      <c r="C39" s="83">
        <v>161935921.66</v>
      </c>
      <c r="D39" s="83">
        <v>13815714.26</v>
      </c>
      <c r="E39" s="83">
        <v>132198589.59999999</v>
      </c>
      <c r="F39" s="83">
        <v>34178985.359999999</v>
      </c>
      <c r="G39" s="83"/>
      <c r="H39" s="83">
        <v>30286739.109999999</v>
      </c>
      <c r="I39" s="83"/>
      <c r="J39" s="83">
        <v>2626243.41</v>
      </c>
      <c r="K39" s="83">
        <v>1228343.6000000001</v>
      </c>
      <c r="L39" s="83"/>
      <c r="M39" s="83">
        <v>4134880.7</v>
      </c>
      <c r="N39" s="83">
        <v>35497120.82</v>
      </c>
      <c r="O39" s="83">
        <v>36702500</v>
      </c>
      <c r="P39" s="83">
        <v>850000</v>
      </c>
      <c r="Q39" s="83"/>
      <c r="R39" s="83"/>
      <c r="S39" s="83">
        <v>33500000</v>
      </c>
      <c r="T39" s="83"/>
      <c r="U39" s="83"/>
      <c r="V39" s="133">
        <v>892074757.63</v>
      </c>
    </row>
    <row r="40" spans="1:22" s="77" customFormat="1" ht="18.25" customHeight="1">
      <c r="A40" s="132" t="s">
        <v>471</v>
      </c>
      <c r="B40" s="83">
        <v>14870765</v>
      </c>
      <c r="C40" s="83"/>
      <c r="D40" s="83"/>
      <c r="E40" s="83"/>
      <c r="F40" s="83"/>
      <c r="G40" s="83"/>
      <c r="H40" s="83"/>
      <c r="I40" s="83"/>
      <c r="J40" s="83"/>
      <c r="K40" s="83"/>
      <c r="L40" s="83"/>
      <c r="M40" s="83"/>
      <c r="N40" s="83"/>
      <c r="O40" s="83"/>
      <c r="P40" s="83"/>
      <c r="Q40" s="83"/>
      <c r="R40" s="83"/>
      <c r="S40" s="83"/>
      <c r="T40" s="83"/>
      <c r="U40" s="83"/>
      <c r="V40" s="133">
        <v>14870765</v>
      </c>
    </row>
    <row r="41" spans="1:22" s="77" customFormat="1" ht="18.25" customHeight="1">
      <c r="A41" s="132" t="s">
        <v>472</v>
      </c>
      <c r="B41" s="83"/>
      <c r="C41" s="83">
        <v>429207092.17000002</v>
      </c>
      <c r="D41" s="83"/>
      <c r="E41" s="83"/>
      <c r="F41" s="83"/>
      <c r="G41" s="83"/>
      <c r="H41" s="83"/>
      <c r="I41" s="83"/>
      <c r="J41" s="83">
        <v>24804075440.349998</v>
      </c>
      <c r="K41" s="83"/>
      <c r="L41" s="83"/>
      <c r="M41" s="83"/>
      <c r="N41" s="83"/>
      <c r="O41" s="83"/>
      <c r="P41" s="83"/>
      <c r="Q41" s="83"/>
      <c r="R41" s="83"/>
      <c r="S41" s="83"/>
      <c r="T41" s="83"/>
      <c r="U41" s="83">
        <v>86819581291.149994</v>
      </c>
      <c r="V41" s="133">
        <v>112052863823.67</v>
      </c>
    </row>
    <row r="42" spans="1:22" s="77" customFormat="1" ht="26.15" customHeight="1">
      <c r="A42" s="85" t="s">
        <v>60</v>
      </c>
      <c r="B42" s="86">
        <v>38230870349.690002</v>
      </c>
      <c r="C42" s="86">
        <v>3539287893.4299998</v>
      </c>
      <c r="D42" s="86">
        <v>2047085106.3499999</v>
      </c>
      <c r="E42" s="86">
        <v>123917471286.84</v>
      </c>
      <c r="F42" s="86">
        <v>1462009095.01</v>
      </c>
      <c r="G42" s="86">
        <v>2062485988.25</v>
      </c>
      <c r="H42" s="86">
        <v>533429995.57999998</v>
      </c>
      <c r="I42" s="86">
        <v>10855578175.290001</v>
      </c>
      <c r="J42" s="86">
        <v>24984448559.169998</v>
      </c>
      <c r="K42" s="86">
        <v>30077555859.099998</v>
      </c>
      <c r="L42" s="86"/>
      <c r="M42" s="86">
        <v>74637698.459999993</v>
      </c>
      <c r="N42" s="86">
        <v>1496591142.6300001</v>
      </c>
      <c r="O42" s="86">
        <v>62934473653.940002</v>
      </c>
      <c r="P42" s="86">
        <v>6085475904.2399998</v>
      </c>
      <c r="Q42" s="86">
        <v>290958298.66000003</v>
      </c>
      <c r="R42" s="86">
        <v>296282443.48000002</v>
      </c>
      <c r="S42" s="86">
        <v>1501545825.04</v>
      </c>
      <c r="T42" s="86">
        <v>133987221.12</v>
      </c>
      <c r="U42" s="86">
        <v>86828177493.660004</v>
      </c>
      <c r="V42" s="172">
        <v>397352351989.94</v>
      </c>
    </row>
    <row r="43" spans="1:22" s="77" customFormat="1" ht="75.25"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GridLines="0" zoomScaleNormal="100" workbookViewId="0">
      <selection activeCell="H3" sqref="H3"/>
    </sheetView>
  </sheetViews>
  <sheetFormatPr defaultColWidth="9.1796875" defaultRowHeight="12.5"/>
  <cols>
    <col min="1" max="1" width="48.1796875" style="78" customWidth="1"/>
    <col min="2" max="2" width="15.26953125" style="78" customWidth="1"/>
    <col min="3" max="3" width="17.1796875" style="78" customWidth="1"/>
    <col min="4" max="4" width="16.26953125" style="78" customWidth="1"/>
    <col min="5" max="6" width="15.08984375" style="78" customWidth="1"/>
    <col min="7" max="10" width="16.54296875" style="78" customWidth="1"/>
    <col min="11" max="11" width="4.7265625" style="78" customWidth="1"/>
    <col min="12" max="16384" width="9.1796875" style="78"/>
  </cols>
  <sheetData>
    <row r="1" spans="1:10" s="77" customFormat="1" ht="14.5" customHeight="1">
      <c r="A1" s="97" t="s">
        <v>222</v>
      </c>
      <c r="B1" s="81"/>
      <c r="C1" s="81"/>
      <c r="D1" s="81"/>
      <c r="E1" s="81"/>
      <c r="F1" s="81"/>
      <c r="G1" s="81"/>
      <c r="H1" s="81"/>
    </row>
    <row r="2" spans="1:10" s="77" customFormat="1" ht="14.25" customHeight="1">
      <c r="A2" s="231"/>
      <c r="B2" s="231"/>
      <c r="C2" s="231"/>
      <c r="D2" s="231"/>
      <c r="E2" s="231"/>
      <c r="F2" s="231"/>
      <c r="G2" s="231"/>
      <c r="H2" s="231"/>
    </row>
    <row r="3" spans="1:10" s="77" customFormat="1" ht="15" customHeight="1">
      <c r="A3" s="81"/>
      <c r="B3" s="98" t="s">
        <v>903</v>
      </c>
      <c r="C3" s="95"/>
      <c r="D3" s="98"/>
      <c r="E3" s="98"/>
      <c r="F3" s="98"/>
      <c r="G3" s="98"/>
      <c r="H3" s="98"/>
    </row>
    <row r="4" spans="1:10" s="77" customFormat="1" ht="15" customHeight="1">
      <c r="A4" s="89"/>
      <c r="B4" s="89"/>
      <c r="C4" s="89"/>
      <c r="D4" s="89"/>
      <c r="E4" s="89"/>
      <c r="F4" s="89"/>
      <c r="G4" s="89"/>
      <c r="H4" s="89"/>
    </row>
    <row r="5" spans="1:10" ht="12.5" customHeight="1">
      <c r="A5" s="232" t="s">
        <v>492</v>
      </c>
      <c r="B5" s="233" t="s">
        <v>733</v>
      </c>
      <c r="C5" s="233"/>
      <c r="D5" s="233"/>
      <c r="E5" s="233" t="s">
        <v>734</v>
      </c>
      <c r="F5" s="233"/>
      <c r="G5" s="233" t="s">
        <v>493</v>
      </c>
      <c r="H5" s="233"/>
      <c r="I5" s="229" t="s">
        <v>494</v>
      </c>
      <c r="J5" s="230" t="s">
        <v>60</v>
      </c>
    </row>
    <row r="6" spans="1:10" ht="31.5" customHeight="1">
      <c r="A6" s="232"/>
      <c r="B6" s="178" t="s">
        <v>735</v>
      </c>
      <c r="C6" s="178" t="s">
        <v>736</v>
      </c>
      <c r="D6" s="178" t="s">
        <v>737</v>
      </c>
      <c r="E6" s="178" t="s">
        <v>736</v>
      </c>
      <c r="F6" s="178" t="s">
        <v>738</v>
      </c>
      <c r="G6" s="178" t="s">
        <v>495</v>
      </c>
      <c r="H6" s="178" t="s">
        <v>99</v>
      </c>
      <c r="I6" s="229"/>
      <c r="J6" s="230"/>
    </row>
    <row r="7" spans="1:10">
      <c r="A7" s="179" t="s">
        <v>473</v>
      </c>
      <c r="B7" s="180">
        <v>396485364.88</v>
      </c>
      <c r="C7" s="180">
        <v>5411396747.6499996</v>
      </c>
      <c r="D7" s="180">
        <v>272093989.38999999</v>
      </c>
      <c r="E7" s="180">
        <v>0</v>
      </c>
      <c r="F7" s="180">
        <v>234005716.94999999</v>
      </c>
      <c r="G7" s="180">
        <v>31709154633.810001</v>
      </c>
      <c r="H7" s="180">
        <v>207733897.00999999</v>
      </c>
      <c r="I7" s="180"/>
      <c r="J7" s="181">
        <v>38230870349.690002</v>
      </c>
    </row>
    <row r="8" spans="1:10">
      <c r="A8" s="179" t="s">
        <v>474</v>
      </c>
      <c r="B8" s="180">
        <v>127205506.67</v>
      </c>
      <c r="C8" s="180">
        <v>1134690317.6300001</v>
      </c>
      <c r="D8" s="180">
        <v>1029297032.14</v>
      </c>
      <c r="E8" s="180">
        <v>1500000</v>
      </c>
      <c r="F8" s="180">
        <v>1213842902.77</v>
      </c>
      <c r="G8" s="180">
        <v>32752134.219999999</v>
      </c>
      <c r="H8" s="180">
        <v>0</v>
      </c>
      <c r="I8" s="180"/>
      <c r="J8" s="181">
        <v>3539287893.4299998</v>
      </c>
    </row>
    <row r="9" spans="1:10">
      <c r="A9" s="179" t="s">
        <v>475</v>
      </c>
      <c r="B9" s="180">
        <v>4096129.19</v>
      </c>
      <c r="C9" s="180">
        <v>2691397.51</v>
      </c>
      <c r="D9" s="180">
        <v>9319.86</v>
      </c>
      <c r="E9" s="180">
        <v>0</v>
      </c>
      <c r="F9" s="180">
        <v>967984.53</v>
      </c>
      <c r="G9" s="180">
        <v>2039320275.26</v>
      </c>
      <c r="H9" s="180">
        <v>0</v>
      </c>
      <c r="I9" s="180"/>
      <c r="J9" s="181">
        <v>2047085106.3499999</v>
      </c>
    </row>
    <row r="10" spans="1:10" ht="20" customHeight="1">
      <c r="A10" s="179" t="s">
        <v>476</v>
      </c>
      <c r="B10" s="180">
        <v>4353367.49</v>
      </c>
      <c r="C10" s="180">
        <v>119229391263.07001</v>
      </c>
      <c r="D10" s="180">
        <v>4592808459.7700005</v>
      </c>
      <c r="E10" s="180">
        <v>0</v>
      </c>
      <c r="F10" s="180">
        <v>90837979.730000004</v>
      </c>
      <c r="G10" s="180">
        <v>80216.78</v>
      </c>
      <c r="H10" s="180">
        <v>0</v>
      </c>
      <c r="I10" s="180"/>
      <c r="J10" s="181">
        <v>123917471286.84</v>
      </c>
    </row>
    <row r="11" spans="1:10" ht="20" customHeight="1">
      <c r="A11" s="179" t="s">
        <v>477</v>
      </c>
      <c r="B11" s="180">
        <v>2379964.02</v>
      </c>
      <c r="C11" s="180">
        <v>100237949.54000001</v>
      </c>
      <c r="D11" s="180">
        <v>820714826.40999997</v>
      </c>
      <c r="E11" s="180">
        <v>0</v>
      </c>
      <c r="F11" s="180">
        <v>254470794.91999999</v>
      </c>
      <c r="G11" s="180">
        <v>0</v>
      </c>
      <c r="H11" s="180">
        <v>284205560.12</v>
      </c>
      <c r="I11" s="180"/>
      <c r="J11" s="181">
        <v>1462009095.01</v>
      </c>
    </row>
    <row r="12" spans="1:10">
      <c r="A12" s="179" t="s">
        <v>478</v>
      </c>
      <c r="B12" s="180">
        <v>21410581.579999998</v>
      </c>
      <c r="C12" s="180">
        <v>1532596269.5799999</v>
      </c>
      <c r="D12" s="180">
        <v>491799114.07999998</v>
      </c>
      <c r="E12" s="180">
        <v>0</v>
      </c>
      <c r="F12" s="180">
        <v>16680023.01</v>
      </c>
      <c r="G12" s="180">
        <v>0</v>
      </c>
      <c r="H12" s="180">
        <v>0</v>
      </c>
      <c r="I12" s="180"/>
      <c r="J12" s="181">
        <v>2062485988.25</v>
      </c>
    </row>
    <row r="13" spans="1:10">
      <c r="A13" s="179" t="s">
        <v>479</v>
      </c>
      <c r="B13" s="180">
        <v>468123.15</v>
      </c>
      <c r="C13" s="180">
        <v>133112863.87</v>
      </c>
      <c r="D13" s="180">
        <v>399195196.98000002</v>
      </c>
      <c r="E13" s="180">
        <v>0</v>
      </c>
      <c r="F13" s="180">
        <v>653811.57999999996</v>
      </c>
      <c r="G13" s="180">
        <v>0</v>
      </c>
      <c r="H13" s="180">
        <v>0</v>
      </c>
      <c r="I13" s="180"/>
      <c r="J13" s="181">
        <v>533429995.57999998</v>
      </c>
    </row>
    <row r="14" spans="1:10">
      <c r="A14" s="179" t="s">
        <v>480</v>
      </c>
      <c r="B14" s="180">
        <v>0</v>
      </c>
      <c r="C14" s="180">
        <v>10855578175.290001</v>
      </c>
      <c r="D14" s="180">
        <v>0</v>
      </c>
      <c r="E14" s="180">
        <v>0</v>
      </c>
      <c r="F14" s="180">
        <v>0</v>
      </c>
      <c r="G14" s="180">
        <v>0</v>
      </c>
      <c r="H14" s="180">
        <v>0</v>
      </c>
      <c r="I14" s="180"/>
      <c r="J14" s="181">
        <v>10855578175.290001</v>
      </c>
    </row>
    <row r="15" spans="1:10">
      <c r="A15" s="179" t="s">
        <v>481</v>
      </c>
      <c r="B15" s="180">
        <v>5833.77</v>
      </c>
      <c r="C15" s="180">
        <v>22256902.670000002</v>
      </c>
      <c r="D15" s="180">
        <v>1265678492.0599999</v>
      </c>
      <c r="E15" s="180">
        <v>0</v>
      </c>
      <c r="F15" s="180">
        <v>55544267.119999997</v>
      </c>
      <c r="G15" s="180">
        <v>0</v>
      </c>
      <c r="H15" s="180">
        <v>0</v>
      </c>
      <c r="I15" s="180">
        <v>23640963063.549999</v>
      </c>
      <c r="J15" s="181">
        <v>24984448559.169998</v>
      </c>
    </row>
    <row r="16" spans="1:10">
      <c r="A16" s="179" t="s">
        <v>482</v>
      </c>
      <c r="B16" s="180">
        <v>412528138</v>
      </c>
      <c r="C16" s="180">
        <v>27037197420.150002</v>
      </c>
      <c r="D16" s="180">
        <v>1888647352.0899999</v>
      </c>
      <c r="E16" s="180">
        <v>0</v>
      </c>
      <c r="F16" s="180">
        <v>739182948.86000001</v>
      </c>
      <c r="G16" s="180">
        <v>0</v>
      </c>
      <c r="H16" s="180">
        <v>0</v>
      </c>
      <c r="I16" s="180"/>
      <c r="J16" s="181">
        <v>30077555859.099998</v>
      </c>
    </row>
    <row r="17" spans="1:10">
      <c r="A17" s="179" t="s">
        <v>483</v>
      </c>
      <c r="B17" s="180"/>
      <c r="C17" s="180"/>
      <c r="D17" s="180"/>
      <c r="E17" s="180"/>
      <c r="F17" s="180"/>
      <c r="G17" s="180"/>
      <c r="H17" s="180"/>
      <c r="I17" s="180"/>
      <c r="J17" s="181"/>
    </row>
    <row r="18" spans="1:10">
      <c r="A18" s="179" t="s">
        <v>484</v>
      </c>
      <c r="B18" s="180">
        <v>3392764.93</v>
      </c>
      <c r="C18" s="180">
        <v>28816646.129999999</v>
      </c>
      <c r="D18" s="180">
        <v>35544526.869999997</v>
      </c>
      <c r="E18" s="180">
        <v>0</v>
      </c>
      <c r="F18" s="180">
        <v>6883760.5300000003</v>
      </c>
      <c r="G18" s="180">
        <v>0</v>
      </c>
      <c r="H18" s="180">
        <v>0</v>
      </c>
      <c r="I18" s="180"/>
      <c r="J18" s="181">
        <v>74637698.459999993</v>
      </c>
    </row>
    <row r="19" spans="1:10" ht="20" customHeight="1">
      <c r="A19" s="179" t="s">
        <v>485</v>
      </c>
      <c r="B19" s="180">
        <v>57047018.509999998</v>
      </c>
      <c r="C19" s="180">
        <v>148477147.53</v>
      </c>
      <c r="D19" s="180">
        <v>1179246523.23</v>
      </c>
      <c r="E19" s="180">
        <v>0</v>
      </c>
      <c r="F19" s="180">
        <v>111820453.36</v>
      </c>
      <c r="G19" s="180">
        <v>0</v>
      </c>
      <c r="H19" s="180">
        <v>0</v>
      </c>
      <c r="I19" s="180"/>
      <c r="J19" s="181">
        <v>1496591142.6300001</v>
      </c>
    </row>
    <row r="20" spans="1:10" ht="20" customHeight="1">
      <c r="A20" s="179" t="s">
        <v>608</v>
      </c>
      <c r="B20" s="180">
        <v>150966614</v>
      </c>
      <c r="C20" s="180">
        <v>62656511242.120003</v>
      </c>
      <c r="D20" s="180">
        <v>120637113.95</v>
      </c>
      <c r="E20" s="180">
        <v>0</v>
      </c>
      <c r="F20" s="180">
        <v>6358683.8700000001</v>
      </c>
      <c r="G20" s="180">
        <v>0</v>
      </c>
      <c r="H20" s="180">
        <v>0</v>
      </c>
      <c r="I20" s="180"/>
      <c r="J20" s="181">
        <v>62934473653.940002</v>
      </c>
    </row>
    <row r="21" spans="1:10">
      <c r="A21" s="179" t="s">
        <v>486</v>
      </c>
      <c r="B21" s="180">
        <v>3167121.13</v>
      </c>
      <c r="C21" s="180">
        <v>5348489644.0500002</v>
      </c>
      <c r="D21" s="180">
        <v>722850962.88999999</v>
      </c>
      <c r="E21" s="180">
        <v>0</v>
      </c>
      <c r="F21" s="180">
        <v>10968176.17</v>
      </c>
      <c r="G21" s="180">
        <v>0</v>
      </c>
      <c r="H21" s="180">
        <v>0</v>
      </c>
      <c r="I21" s="180"/>
      <c r="J21" s="181">
        <v>6085475904.2399998</v>
      </c>
    </row>
    <row r="22" spans="1:10" ht="20" customHeight="1">
      <c r="A22" s="179" t="s">
        <v>487</v>
      </c>
      <c r="B22" s="180">
        <v>0</v>
      </c>
      <c r="C22" s="180">
        <v>286012394.97000003</v>
      </c>
      <c r="D22" s="180">
        <v>0</v>
      </c>
      <c r="E22" s="180">
        <v>0</v>
      </c>
      <c r="F22" s="180">
        <v>4945903.6900000004</v>
      </c>
      <c r="G22" s="180">
        <v>0</v>
      </c>
      <c r="H22" s="180">
        <v>0</v>
      </c>
      <c r="I22" s="180"/>
      <c r="J22" s="181">
        <v>290958298.66000003</v>
      </c>
    </row>
    <row r="23" spans="1:10">
      <c r="A23" s="179" t="s">
        <v>488</v>
      </c>
      <c r="B23" s="180">
        <v>0</v>
      </c>
      <c r="C23" s="180">
        <v>0</v>
      </c>
      <c r="D23" s="180">
        <v>296282443.48000002</v>
      </c>
      <c r="E23" s="180">
        <v>0</v>
      </c>
      <c r="F23" s="180">
        <v>0</v>
      </c>
      <c r="G23" s="180">
        <v>0</v>
      </c>
      <c r="H23" s="180">
        <v>0</v>
      </c>
      <c r="I23" s="180"/>
      <c r="J23" s="181">
        <v>296282443.48000002</v>
      </c>
    </row>
    <row r="24" spans="1:10">
      <c r="A24" s="179" t="s">
        <v>489</v>
      </c>
      <c r="B24" s="180">
        <v>0</v>
      </c>
      <c r="C24" s="180">
        <v>1351090037.78</v>
      </c>
      <c r="D24" s="180">
        <v>1550261.13</v>
      </c>
      <c r="E24" s="180">
        <v>0</v>
      </c>
      <c r="F24" s="180">
        <v>148905526.13</v>
      </c>
      <c r="G24" s="180">
        <v>0</v>
      </c>
      <c r="H24" s="180">
        <v>0</v>
      </c>
      <c r="I24" s="180"/>
      <c r="J24" s="181">
        <v>1501545825.04</v>
      </c>
    </row>
    <row r="25" spans="1:10">
      <c r="A25" s="179" t="s">
        <v>490</v>
      </c>
      <c r="B25" s="180">
        <v>0</v>
      </c>
      <c r="C25" s="180">
        <v>28031768.120000001</v>
      </c>
      <c r="D25" s="180">
        <v>105955453</v>
      </c>
      <c r="E25" s="180">
        <v>0</v>
      </c>
      <c r="F25" s="180">
        <v>0</v>
      </c>
      <c r="G25" s="180">
        <v>0</v>
      </c>
      <c r="H25" s="180">
        <v>0</v>
      </c>
      <c r="I25" s="180"/>
      <c r="J25" s="181">
        <v>133987221.12</v>
      </c>
    </row>
    <row r="26" spans="1:10">
      <c r="A26" s="179" t="s">
        <v>491</v>
      </c>
      <c r="B26" s="180">
        <v>0</v>
      </c>
      <c r="C26" s="180">
        <v>8339488.8700000001</v>
      </c>
      <c r="D26" s="180">
        <v>0</v>
      </c>
      <c r="E26" s="180">
        <v>0</v>
      </c>
      <c r="F26" s="180">
        <v>256713.64</v>
      </c>
      <c r="G26" s="180">
        <v>0</v>
      </c>
      <c r="H26" s="180">
        <v>0</v>
      </c>
      <c r="I26" s="180">
        <v>86819581291.149994</v>
      </c>
      <c r="J26" s="181">
        <v>86828177493.660004</v>
      </c>
    </row>
    <row r="27" spans="1:10" ht="20.5" customHeight="1">
      <c r="A27" s="182" t="s">
        <v>60</v>
      </c>
      <c r="B27" s="183">
        <v>1183506527.3199999</v>
      </c>
      <c r="C27" s="183">
        <v>235314917676.53</v>
      </c>
      <c r="D27" s="183">
        <v>13222311067.33</v>
      </c>
      <c r="E27" s="183">
        <v>1500000</v>
      </c>
      <c r="F27" s="183">
        <v>2896325646.8600001</v>
      </c>
      <c r="G27" s="183">
        <v>33781307260.07</v>
      </c>
      <c r="H27" s="183">
        <v>491939457.13</v>
      </c>
      <c r="I27" s="183">
        <v>110460544354.7</v>
      </c>
      <c r="J27" s="184">
        <v>397352351989.94</v>
      </c>
    </row>
  </sheetData>
  <mergeCells count="7">
    <mergeCell ref="I5:I6"/>
    <mergeCell ref="J5:J6"/>
    <mergeCell ref="A2:H2"/>
    <mergeCell ref="A5:A6"/>
    <mergeCell ref="B5:D5"/>
    <mergeCell ref="E5:F5"/>
    <mergeCell ref="G5:H5"/>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110" zoomScaleNormal="110" workbookViewId="0">
      <selection activeCell="I5" sqref="I5"/>
    </sheetView>
  </sheetViews>
  <sheetFormatPr defaultColWidth="9.1796875" defaultRowHeight="12.5"/>
  <cols>
    <col min="1" max="1" width="30" style="80" customWidth="1"/>
    <col min="2" max="2" width="17.54296875" style="80" bestFit="1" customWidth="1"/>
    <col min="3" max="5" width="16.7265625" style="80" customWidth="1"/>
    <col min="6" max="6" width="4.7265625" style="80" customWidth="1"/>
    <col min="7" max="16384" width="9.1796875" style="80"/>
  </cols>
  <sheetData>
    <row r="1" spans="1:8" s="90" customFormat="1" ht="16" customHeight="1">
      <c r="A1" s="91" t="s">
        <v>223</v>
      </c>
      <c r="B1" s="81"/>
      <c r="C1" s="81"/>
      <c r="D1" s="81"/>
      <c r="E1" s="81"/>
      <c r="F1" s="81"/>
      <c r="G1" s="81"/>
      <c r="H1" s="81"/>
    </row>
    <row r="2" spans="1:8" s="90" customFormat="1" ht="16" customHeight="1">
      <c r="A2" s="231"/>
      <c r="B2" s="231"/>
      <c r="C2" s="231"/>
      <c r="D2" s="231"/>
      <c r="E2" s="231"/>
      <c r="F2" s="231"/>
      <c r="G2" s="231"/>
      <c r="H2" s="231"/>
    </row>
    <row r="3" spans="1:8" s="90" customFormat="1" ht="12.25" customHeight="1">
      <c r="A3" s="159"/>
      <c r="B3" s="98" t="s">
        <v>903</v>
      </c>
      <c r="C3" s="95"/>
      <c r="D3" s="98"/>
      <c r="E3" s="98"/>
      <c r="F3" s="98"/>
      <c r="G3" s="98"/>
      <c r="H3" s="98"/>
    </row>
    <row r="4" spans="1:8" ht="26.5" customHeight="1">
      <c r="A4" s="173"/>
      <c r="B4" s="174" t="s">
        <v>747</v>
      </c>
      <c r="C4" s="174" t="s">
        <v>100</v>
      </c>
      <c r="D4" s="174" t="s">
        <v>101</v>
      </c>
      <c r="E4" s="199" t="s">
        <v>102</v>
      </c>
    </row>
    <row r="5" spans="1:8" ht="22" customHeight="1">
      <c r="A5" s="170" t="s">
        <v>60</v>
      </c>
      <c r="B5" s="121">
        <v>218547902350.04001</v>
      </c>
      <c r="C5" s="121">
        <v>120247727066.43001</v>
      </c>
      <c r="D5" s="121">
        <v>85364903076.810013</v>
      </c>
      <c r="E5" s="122">
        <v>253430726339.66003</v>
      </c>
    </row>
    <row r="6" spans="1:8">
      <c r="A6" s="110" t="s">
        <v>234</v>
      </c>
      <c r="B6" s="111">
        <v>855211389</v>
      </c>
      <c r="C6" s="111">
        <v>0</v>
      </c>
      <c r="D6" s="111">
        <v>37786071.229999997</v>
      </c>
      <c r="E6" s="112">
        <v>817425317.76999998</v>
      </c>
    </row>
    <row r="7" spans="1:8">
      <c r="A7" s="110" t="s">
        <v>103</v>
      </c>
      <c r="B7" s="111">
        <v>33230631457.970001</v>
      </c>
      <c r="C7" s="111">
        <v>0</v>
      </c>
      <c r="D7" s="111">
        <v>2019395194.28</v>
      </c>
      <c r="E7" s="112">
        <v>31211236263.689999</v>
      </c>
    </row>
    <row r="8" spans="1:8">
      <c r="A8" s="110" t="s">
        <v>104</v>
      </c>
      <c r="B8" s="111">
        <v>1990251990.1700001</v>
      </c>
      <c r="C8" s="111">
        <v>39272955463.510002</v>
      </c>
      <c r="D8" s="111">
        <v>40962593461.739998</v>
      </c>
      <c r="E8" s="112">
        <v>300613991.94</v>
      </c>
    </row>
    <row r="9" spans="1:8">
      <c r="A9" s="110" t="s">
        <v>105</v>
      </c>
      <c r="B9" s="111">
        <v>807580590.76999998</v>
      </c>
      <c r="C9" s="111">
        <v>2057050420.9000001</v>
      </c>
      <c r="D9" s="111">
        <v>1025007154.95</v>
      </c>
      <c r="E9" s="112">
        <v>1839623856.72</v>
      </c>
    </row>
    <row r="10" spans="1:8">
      <c r="A10" s="110" t="s">
        <v>106</v>
      </c>
      <c r="B10" s="111">
        <v>40554634.770000003</v>
      </c>
      <c r="C10" s="111">
        <v>392466643.81</v>
      </c>
      <c r="D10" s="111">
        <v>304834498.06</v>
      </c>
      <c r="E10" s="112">
        <v>128186780.52</v>
      </c>
    </row>
    <row r="11" spans="1:8">
      <c r="A11" s="110" t="s">
        <v>107</v>
      </c>
      <c r="B11" s="111">
        <v>91938625.030000001</v>
      </c>
      <c r="C11" s="111">
        <v>9752534.5899999999</v>
      </c>
      <c r="D11" s="111">
        <v>15490151.98</v>
      </c>
      <c r="E11" s="112">
        <v>86201007.640000001</v>
      </c>
    </row>
    <row r="12" spans="1:8">
      <c r="A12" s="110" t="s">
        <v>108</v>
      </c>
      <c r="B12" s="111">
        <v>23003209.23</v>
      </c>
      <c r="C12" s="111">
        <v>0</v>
      </c>
      <c r="D12" s="111">
        <v>250000</v>
      </c>
      <c r="E12" s="112">
        <v>22753209.23</v>
      </c>
    </row>
    <row r="13" spans="1:8">
      <c r="A13" s="110" t="s">
        <v>109</v>
      </c>
      <c r="B13" s="111">
        <v>2434643299</v>
      </c>
      <c r="C13" s="111">
        <v>11980242192.75</v>
      </c>
      <c r="D13" s="111">
        <v>9696575250</v>
      </c>
      <c r="E13" s="112">
        <v>4718310241.75</v>
      </c>
    </row>
    <row r="14" spans="1:8">
      <c r="A14" s="110" t="s">
        <v>110</v>
      </c>
      <c r="B14" s="111">
        <v>30874697.760000002</v>
      </c>
      <c r="C14" s="111">
        <v>16255208.4</v>
      </c>
      <c r="D14" s="111">
        <v>47000000</v>
      </c>
      <c r="E14" s="112">
        <v>129906.16</v>
      </c>
    </row>
    <row r="15" spans="1:8">
      <c r="A15" s="110" t="s">
        <v>729</v>
      </c>
      <c r="B15" s="111">
        <v>101000</v>
      </c>
      <c r="C15" s="111">
        <v>7667390651.1899996</v>
      </c>
      <c r="D15" s="111">
        <v>618875000</v>
      </c>
      <c r="E15" s="112">
        <v>7048616651.1899996</v>
      </c>
    </row>
    <row r="16" spans="1:8">
      <c r="A16" s="110" t="s">
        <v>329</v>
      </c>
      <c r="B16" s="111">
        <v>5188018.5</v>
      </c>
      <c r="C16" s="111">
        <v>85356921.920000002</v>
      </c>
      <c r="D16" s="111">
        <v>43962036.149999999</v>
      </c>
      <c r="E16" s="112">
        <v>46582904.270000003</v>
      </c>
    </row>
    <row r="17" spans="1:5">
      <c r="A17" s="110" t="s">
        <v>111</v>
      </c>
      <c r="B17" s="111">
        <v>1311224649.52</v>
      </c>
      <c r="C17" s="111">
        <v>50567147.759999998</v>
      </c>
      <c r="D17" s="111">
        <v>32304732.969999999</v>
      </c>
      <c r="E17" s="112">
        <v>1329487064.3099999</v>
      </c>
    </row>
    <row r="18" spans="1:5">
      <c r="A18" s="110" t="s">
        <v>112</v>
      </c>
      <c r="B18" s="111">
        <v>204410200.88</v>
      </c>
      <c r="C18" s="111">
        <v>132438790</v>
      </c>
      <c r="D18" s="111">
        <v>0</v>
      </c>
      <c r="E18" s="112">
        <v>336848990.88</v>
      </c>
    </row>
    <row r="19" spans="1:5">
      <c r="A19" s="110" t="s">
        <v>713</v>
      </c>
      <c r="B19" s="111">
        <v>429999994</v>
      </c>
      <c r="C19" s="111">
        <v>0</v>
      </c>
      <c r="D19" s="111">
        <v>0</v>
      </c>
      <c r="E19" s="112">
        <v>429999994</v>
      </c>
    </row>
    <row r="20" spans="1:5">
      <c r="A20" s="110" t="s">
        <v>909</v>
      </c>
      <c r="B20" s="111">
        <v>21194419313.66</v>
      </c>
      <c r="C20" s="111">
        <v>43210585096</v>
      </c>
      <c r="D20" s="111">
        <v>11759464084.719999</v>
      </c>
      <c r="E20" s="112">
        <v>52645540324.940002</v>
      </c>
    </row>
    <row r="21" spans="1:5">
      <c r="A21" s="110" t="s">
        <v>113</v>
      </c>
      <c r="B21" s="111">
        <v>155811020909.62</v>
      </c>
      <c r="C21" s="111">
        <v>15277821104.469999</v>
      </c>
      <c r="D21" s="111">
        <v>18713509226.959999</v>
      </c>
      <c r="E21" s="112">
        <v>152375332787.13</v>
      </c>
    </row>
    <row r="22" spans="1:5">
      <c r="A22" s="110" t="s">
        <v>214</v>
      </c>
      <c r="B22" s="111">
        <v>7926843.6900000004</v>
      </c>
      <c r="C22" s="111">
        <v>65912059.850000001</v>
      </c>
      <c r="D22" s="111">
        <v>59972696.469999999</v>
      </c>
      <c r="E22" s="112">
        <v>13866207.07</v>
      </c>
    </row>
    <row r="23" spans="1:5" ht="20">
      <c r="A23" s="110" t="s">
        <v>215</v>
      </c>
      <c r="B23" s="111">
        <v>26600949.600000001</v>
      </c>
      <c r="C23" s="111">
        <v>8475.7800000000007</v>
      </c>
      <c r="D23" s="111">
        <v>5201236.71</v>
      </c>
      <c r="E23" s="112">
        <v>21408188.670000002</v>
      </c>
    </row>
    <row r="24" spans="1:5" ht="20">
      <c r="A24" s="113" t="s">
        <v>213</v>
      </c>
      <c r="B24" s="167">
        <v>52320576.869999997</v>
      </c>
      <c r="C24" s="167">
        <v>28924355.5</v>
      </c>
      <c r="D24" s="167">
        <v>22682280.59</v>
      </c>
      <c r="E24" s="168">
        <v>58562651.780000001</v>
      </c>
    </row>
    <row r="25" spans="1:5">
      <c r="A25"/>
      <c r="B25" s="206"/>
      <c r="C25" s="206"/>
      <c r="D25" s="206"/>
      <c r="E25" s="206"/>
    </row>
    <row r="26" spans="1:5" ht="70" customHeight="1">
      <c r="A26" s="234" t="s">
        <v>934</v>
      </c>
      <c r="B26" s="235"/>
      <c r="C26" s="235"/>
      <c r="D26" s="235"/>
      <c r="E26" s="235"/>
    </row>
  </sheetData>
  <mergeCells count="2">
    <mergeCell ref="A2:H2"/>
    <mergeCell ref="A26:E26"/>
  </mergeCells>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5"/>
  <sheetViews>
    <sheetView showGridLines="0" zoomScaleNormal="100" workbookViewId="0">
      <selection activeCell="H6" sqref="H6"/>
    </sheetView>
  </sheetViews>
  <sheetFormatPr defaultColWidth="9.1796875" defaultRowHeight="12.5"/>
  <cols>
    <col min="1" max="1" width="30" style="80" customWidth="1"/>
    <col min="2" max="5" width="16.7265625" style="80" customWidth="1"/>
    <col min="6" max="6" width="4.7265625" style="80" customWidth="1"/>
    <col min="7" max="7" width="16.81640625" style="80" bestFit="1" customWidth="1"/>
    <col min="8" max="16384" width="9.1796875" style="80"/>
  </cols>
  <sheetData>
    <row r="1" spans="1:5" s="90" customFormat="1" ht="16" customHeight="1">
      <c r="A1" s="91" t="s">
        <v>224</v>
      </c>
      <c r="B1"/>
      <c r="C1"/>
      <c r="D1" s="100"/>
    </row>
    <row r="2" spans="1:5" s="90" customFormat="1" ht="12.25" customHeight="1">
      <c r="A2" s="91"/>
      <c r="B2"/>
      <c r="C2"/>
      <c r="D2" s="99"/>
    </row>
    <row r="3" spans="1:5" s="90" customFormat="1" ht="12.25" customHeight="1">
      <c r="A3" s="101"/>
      <c r="B3" s="150" t="s">
        <v>903</v>
      </c>
      <c r="C3" s="95"/>
      <c r="D3" s="99"/>
    </row>
    <row r="4" spans="1:5" s="90" customFormat="1" ht="19.149999999999999" customHeight="1">
      <c r="A4" s="99"/>
      <c r="B4" s="99"/>
      <c r="C4" s="99"/>
      <c r="D4" s="99"/>
    </row>
    <row r="5" spans="1:5" ht="20" customHeight="1">
      <c r="A5" s="173"/>
      <c r="B5" s="174" t="s">
        <v>747</v>
      </c>
      <c r="C5" s="174" t="s">
        <v>100</v>
      </c>
      <c r="D5" s="174" t="s">
        <v>101</v>
      </c>
      <c r="E5" s="199" t="s">
        <v>102</v>
      </c>
    </row>
    <row r="6" spans="1:5" ht="21.5" customHeight="1">
      <c r="A6" s="170" t="s">
        <v>60</v>
      </c>
      <c r="B6" s="121">
        <v>263076096542.06</v>
      </c>
      <c r="C6" s="121">
        <v>270635855085.34</v>
      </c>
      <c r="D6" s="121">
        <v>238904297055.88</v>
      </c>
      <c r="E6" s="122">
        <v>294807654571.52002</v>
      </c>
    </row>
    <row r="7" spans="1:5" ht="21">
      <c r="A7" s="129" t="s">
        <v>114</v>
      </c>
      <c r="B7" s="130">
        <v>674380490.82000005</v>
      </c>
      <c r="C7" s="130">
        <v>254773363.34</v>
      </c>
      <c r="D7" s="130">
        <v>249576647.52000001</v>
      </c>
      <c r="E7" s="131">
        <v>679577206.63999999</v>
      </c>
    </row>
    <row r="8" spans="1:5">
      <c r="A8" s="110" t="s">
        <v>237</v>
      </c>
      <c r="B8" s="111">
        <v>378823859.72000003</v>
      </c>
      <c r="C8" s="111">
        <v>160884147.62</v>
      </c>
      <c r="D8" s="111">
        <v>135631331.41999999</v>
      </c>
      <c r="E8" s="112">
        <v>404076675.92000002</v>
      </c>
    </row>
    <row r="9" spans="1:5">
      <c r="A9" s="110" t="s">
        <v>238</v>
      </c>
      <c r="B9" s="111">
        <v>9856624.25</v>
      </c>
      <c r="C9" s="111">
        <v>3605123.96</v>
      </c>
      <c r="D9" s="111">
        <v>2235537</v>
      </c>
      <c r="E9" s="112">
        <v>11226211.210000001</v>
      </c>
    </row>
    <row r="10" spans="1:5">
      <c r="A10" s="110" t="s">
        <v>239</v>
      </c>
      <c r="B10" s="111">
        <v>285700006.85000002</v>
      </c>
      <c r="C10" s="111">
        <v>90284091.760000005</v>
      </c>
      <c r="D10" s="111">
        <v>111709779.09999999</v>
      </c>
      <c r="E10" s="112">
        <v>264274319.50999999</v>
      </c>
    </row>
    <row r="11" spans="1:5" ht="17" customHeight="1">
      <c r="A11" s="129" t="s">
        <v>115</v>
      </c>
      <c r="B11" s="130">
        <v>141978374830.04999</v>
      </c>
      <c r="C11" s="130">
        <v>9428212888.8600006</v>
      </c>
      <c r="D11" s="130">
        <v>14025200753.6</v>
      </c>
      <c r="E11" s="131">
        <v>137381386965.31</v>
      </c>
    </row>
    <row r="12" spans="1:5">
      <c r="A12" s="110" t="s">
        <v>240</v>
      </c>
      <c r="B12" s="111">
        <v>48553852.869999997</v>
      </c>
      <c r="C12" s="111">
        <v>0</v>
      </c>
      <c r="D12" s="111">
        <v>0</v>
      </c>
      <c r="E12" s="112">
        <v>48553852.869999997</v>
      </c>
    </row>
    <row r="13" spans="1:5">
      <c r="A13" s="110" t="s">
        <v>241</v>
      </c>
      <c r="B13" s="111">
        <v>66415073.229999997</v>
      </c>
      <c r="C13" s="111">
        <v>0</v>
      </c>
      <c r="D13" s="111">
        <v>0</v>
      </c>
      <c r="E13" s="112">
        <v>66415073.229999997</v>
      </c>
    </row>
    <row r="14" spans="1:5">
      <c r="A14" s="110" t="s">
        <v>242</v>
      </c>
      <c r="B14" s="111">
        <v>202822339.72</v>
      </c>
      <c r="C14" s="111">
        <v>0</v>
      </c>
      <c r="D14" s="111">
        <v>0</v>
      </c>
      <c r="E14" s="112">
        <v>202822339.72</v>
      </c>
    </row>
    <row r="15" spans="1:5">
      <c r="A15" s="110" t="s">
        <v>243</v>
      </c>
      <c r="B15" s="111">
        <v>19538143.370000001</v>
      </c>
      <c r="C15" s="111">
        <v>0</v>
      </c>
      <c r="D15" s="111">
        <v>0</v>
      </c>
      <c r="E15" s="112">
        <v>19538143.370000001</v>
      </c>
    </row>
    <row r="16" spans="1:5">
      <c r="A16" s="110" t="s">
        <v>244</v>
      </c>
      <c r="B16" s="111">
        <v>393987177.56999999</v>
      </c>
      <c r="C16" s="111">
        <v>0</v>
      </c>
      <c r="D16" s="111">
        <v>1775131.17</v>
      </c>
      <c r="E16" s="112">
        <v>392212046.39999998</v>
      </c>
    </row>
    <row r="17" spans="1:5">
      <c r="A17" s="110" t="s">
        <v>245</v>
      </c>
      <c r="B17" s="111">
        <v>1020789805.35</v>
      </c>
      <c r="C17" s="111">
        <v>55269.69</v>
      </c>
      <c r="D17" s="111">
        <v>71451256.189999998</v>
      </c>
      <c r="E17" s="112">
        <v>949393818.85000002</v>
      </c>
    </row>
    <row r="18" spans="1:5">
      <c r="A18" s="110" t="s">
        <v>246</v>
      </c>
      <c r="B18" s="111">
        <v>406532372.37</v>
      </c>
      <c r="C18" s="111">
        <v>0</v>
      </c>
      <c r="D18" s="111">
        <v>3329766.17</v>
      </c>
      <c r="E18" s="112">
        <v>403202606.19999999</v>
      </c>
    </row>
    <row r="19" spans="1:5">
      <c r="A19" s="110" t="s">
        <v>247</v>
      </c>
      <c r="B19" s="111">
        <v>9350313735.0300007</v>
      </c>
      <c r="C19" s="111">
        <v>0</v>
      </c>
      <c r="D19" s="111">
        <v>4079577169.1100001</v>
      </c>
      <c r="E19" s="112">
        <v>5270736565.9200001</v>
      </c>
    </row>
    <row r="20" spans="1:5">
      <c r="A20" s="110" t="s">
        <v>248</v>
      </c>
      <c r="B20" s="111">
        <v>41141482901.830002</v>
      </c>
      <c r="C20" s="111">
        <v>92414557.299999997</v>
      </c>
      <c r="D20" s="111">
        <v>408688129.36000001</v>
      </c>
      <c r="E20" s="112">
        <v>40825209329.769997</v>
      </c>
    </row>
    <row r="21" spans="1:5">
      <c r="A21" s="110" t="s">
        <v>249</v>
      </c>
      <c r="B21" s="111">
        <v>715393562.17999995</v>
      </c>
      <c r="C21" s="111">
        <v>0</v>
      </c>
      <c r="D21" s="111">
        <v>5226807.46</v>
      </c>
      <c r="E21" s="112">
        <v>710166754.72000003</v>
      </c>
    </row>
    <row r="22" spans="1:5">
      <c r="A22" s="110" t="s">
        <v>250</v>
      </c>
      <c r="B22" s="111">
        <v>14369851.83</v>
      </c>
      <c r="C22" s="111">
        <v>24318325.379999999</v>
      </c>
      <c r="D22" s="111">
        <v>30886014.649999999</v>
      </c>
      <c r="E22" s="112">
        <v>7802162.5599999996</v>
      </c>
    </row>
    <row r="23" spans="1:5">
      <c r="A23" s="110" t="s">
        <v>251</v>
      </c>
      <c r="B23" s="111">
        <v>123330894.22</v>
      </c>
      <c r="C23" s="111">
        <v>1296.5</v>
      </c>
      <c r="D23" s="111">
        <v>0</v>
      </c>
      <c r="E23" s="112">
        <v>123332190.72</v>
      </c>
    </row>
    <row r="24" spans="1:5">
      <c r="A24" s="110" t="s">
        <v>252</v>
      </c>
      <c r="B24" s="111">
        <v>0.38</v>
      </c>
      <c r="C24" s="111">
        <v>0</v>
      </c>
      <c r="D24" s="111">
        <v>0</v>
      </c>
      <c r="E24" s="112">
        <v>0.38</v>
      </c>
    </row>
    <row r="25" spans="1:5">
      <c r="A25" s="110" t="s">
        <v>882</v>
      </c>
      <c r="B25" s="111">
        <v>0</v>
      </c>
      <c r="C25" s="111">
        <v>1183595.8999999999</v>
      </c>
      <c r="D25" s="111">
        <v>1183595.8999999999</v>
      </c>
      <c r="E25" s="112">
        <v>0</v>
      </c>
    </row>
    <row r="26" spans="1:5">
      <c r="A26" s="110" t="s">
        <v>253</v>
      </c>
      <c r="B26" s="111">
        <v>8772971.3399999999</v>
      </c>
      <c r="C26" s="111">
        <v>10437124.73</v>
      </c>
      <c r="D26" s="111">
        <v>3500</v>
      </c>
      <c r="E26" s="112">
        <v>19206596.07</v>
      </c>
    </row>
    <row r="27" spans="1:5">
      <c r="A27" s="110" t="s">
        <v>254</v>
      </c>
      <c r="B27" s="111">
        <v>580091.84</v>
      </c>
      <c r="C27" s="111">
        <v>0</v>
      </c>
      <c r="D27" s="111">
        <v>0</v>
      </c>
      <c r="E27" s="112">
        <v>580091.84</v>
      </c>
    </row>
    <row r="28" spans="1:5">
      <c r="A28" s="110" t="s">
        <v>255</v>
      </c>
      <c r="B28" s="111">
        <v>14261049.859999999</v>
      </c>
      <c r="C28" s="111">
        <v>0</v>
      </c>
      <c r="D28" s="111">
        <v>14261000</v>
      </c>
      <c r="E28" s="112">
        <v>49.86</v>
      </c>
    </row>
    <row r="29" spans="1:5">
      <c r="A29" s="110" t="s">
        <v>256</v>
      </c>
      <c r="B29" s="111">
        <v>31195841.539999999</v>
      </c>
      <c r="C29" s="111">
        <v>9270.07</v>
      </c>
      <c r="D29" s="111">
        <v>0</v>
      </c>
      <c r="E29" s="112">
        <v>31205111.609999999</v>
      </c>
    </row>
    <row r="30" spans="1:5">
      <c r="A30" s="110" t="s">
        <v>257</v>
      </c>
      <c r="B30" s="111">
        <v>83177156.799999997</v>
      </c>
      <c r="C30" s="111">
        <v>0</v>
      </c>
      <c r="D30" s="111">
        <v>174551.5</v>
      </c>
      <c r="E30" s="112">
        <v>83002605.299999997</v>
      </c>
    </row>
    <row r="31" spans="1:5">
      <c r="A31" s="110" t="s">
        <v>258</v>
      </c>
      <c r="B31" s="111">
        <v>89389798.390000001</v>
      </c>
      <c r="C31" s="111">
        <v>0</v>
      </c>
      <c r="D31" s="111">
        <v>40267.629999999997</v>
      </c>
      <c r="E31" s="112">
        <v>89349530.760000005</v>
      </c>
    </row>
    <row r="32" spans="1:5">
      <c r="A32" s="110" t="s">
        <v>259</v>
      </c>
      <c r="B32" s="111">
        <v>157360451.43000001</v>
      </c>
      <c r="C32" s="111">
        <v>0</v>
      </c>
      <c r="D32" s="111">
        <v>0</v>
      </c>
      <c r="E32" s="112">
        <v>157360451.43000001</v>
      </c>
    </row>
    <row r="33" spans="1:5">
      <c r="A33" s="110" t="s">
        <v>260</v>
      </c>
      <c r="B33" s="111">
        <v>17066287114.4</v>
      </c>
      <c r="C33" s="111">
        <v>853417803.60000002</v>
      </c>
      <c r="D33" s="111">
        <v>99725983.370000005</v>
      </c>
      <c r="E33" s="112">
        <v>17819978934.630001</v>
      </c>
    </row>
    <row r="34" spans="1:5">
      <c r="A34" s="110" t="s">
        <v>261</v>
      </c>
      <c r="B34" s="111">
        <v>3636432580.7800002</v>
      </c>
      <c r="C34" s="111">
        <v>84038461.5</v>
      </c>
      <c r="D34" s="111">
        <v>0</v>
      </c>
      <c r="E34" s="112">
        <v>3720471042.2800002</v>
      </c>
    </row>
    <row r="35" spans="1:5">
      <c r="A35" s="110" t="s">
        <v>262</v>
      </c>
      <c r="B35" s="111">
        <v>64695556.32</v>
      </c>
      <c r="C35" s="111">
        <v>0</v>
      </c>
      <c r="D35" s="111">
        <v>0</v>
      </c>
      <c r="E35" s="112">
        <v>64695556.32</v>
      </c>
    </row>
    <row r="36" spans="1:5">
      <c r="A36" s="110" t="s">
        <v>263</v>
      </c>
      <c r="B36" s="111">
        <v>2549050301.75</v>
      </c>
      <c r="C36" s="111">
        <v>720000000</v>
      </c>
      <c r="D36" s="111">
        <v>178000000</v>
      </c>
      <c r="E36" s="112">
        <v>3091050301.75</v>
      </c>
    </row>
    <row r="37" spans="1:5">
      <c r="A37" s="110" t="s">
        <v>264</v>
      </c>
      <c r="B37" s="111">
        <v>138535026.16999999</v>
      </c>
      <c r="C37" s="111">
        <v>200000000</v>
      </c>
      <c r="D37" s="111">
        <v>14000000</v>
      </c>
      <c r="E37" s="112">
        <v>324535026.17000002</v>
      </c>
    </row>
    <row r="38" spans="1:5">
      <c r="A38" s="110" t="s">
        <v>265</v>
      </c>
      <c r="B38" s="111">
        <v>212126309.06</v>
      </c>
      <c r="C38" s="111">
        <v>0</v>
      </c>
      <c r="D38" s="111">
        <v>0</v>
      </c>
      <c r="E38" s="112">
        <v>212126309.06</v>
      </c>
    </row>
    <row r="39" spans="1:5">
      <c r="A39" s="110" t="s">
        <v>266</v>
      </c>
      <c r="B39" s="111">
        <v>5618697.8600000003</v>
      </c>
      <c r="C39" s="111">
        <v>0</v>
      </c>
      <c r="D39" s="111">
        <v>0</v>
      </c>
      <c r="E39" s="112">
        <v>5618697.8600000003</v>
      </c>
    </row>
    <row r="40" spans="1:5">
      <c r="A40" s="110" t="s">
        <v>267</v>
      </c>
      <c r="B40" s="111">
        <v>10376040.57</v>
      </c>
      <c r="C40" s="111">
        <v>0</v>
      </c>
      <c r="D40" s="111">
        <v>0</v>
      </c>
      <c r="E40" s="112">
        <v>10376040.57</v>
      </c>
    </row>
    <row r="41" spans="1:5">
      <c r="A41" s="110" t="s">
        <v>268</v>
      </c>
      <c r="B41" s="111">
        <v>8114975.7800000003</v>
      </c>
      <c r="C41" s="111">
        <v>0</v>
      </c>
      <c r="D41" s="111">
        <v>0</v>
      </c>
      <c r="E41" s="112">
        <v>8114975.7800000003</v>
      </c>
    </row>
    <row r="42" spans="1:5">
      <c r="A42" s="110" t="s">
        <v>269</v>
      </c>
      <c r="B42" s="111">
        <v>9351877.2100000009</v>
      </c>
      <c r="C42" s="111">
        <v>0</v>
      </c>
      <c r="D42" s="111">
        <v>0</v>
      </c>
      <c r="E42" s="112">
        <v>9351877.2100000009</v>
      </c>
    </row>
    <row r="43" spans="1:5">
      <c r="A43" s="110" t="s">
        <v>270</v>
      </c>
      <c r="B43" s="111">
        <v>23195172.449999999</v>
      </c>
      <c r="C43" s="111">
        <v>6965823.5</v>
      </c>
      <c r="D43" s="111">
        <v>2200922.27</v>
      </c>
      <c r="E43" s="112">
        <v>27960073.68</v>
      </c>
    </row>
    <row r="44" spans="1:5">
      <c r="A44" s="110" t="s">
        <v>271</v>
      </c>
      <c r="B44" s="111">
        <v>13815489932.049999</v>
      </c>
      <c r="C44" s="111">
        <v>2243788697.1199999</v>
      </c>
      <c r="D44" s="111">
        <v>5329046254.9200001</v>
      </c>
      <c r="E44" s="112">
        <v>10730232374.25</v>
      </c>
    </row>
    <row r="45" spans="1:5">
      <c r="A45" s="110" t="s">
        <v>273</v>
      </c>
      <c r="B45" s="111">
        <v>86682596.799999997</v>
      </c>
      <c r="C45" s="111">
        <v>0</v>
      </c>
      <c r="D45" s="111">
        <v>12372310.74</v>
      </c>
      <c r="E45" s="112">
        <v>74310286.060000002</v>
      </c>
    </row>
    <row r="46" spans="1:5">
      <c r="A46" s="110" t="s">
        <v>274</v>
      </c>
      <c r="B46" s="111">
        <v>2607443967.3400002</v>
      </c>
      <c r="C46" s="111">
        <v>38093578.700000003</v>
      </c>
      <c r="D46" s="111">
        <v>19531341.25</v>
      </c>
      <c r="E46" s="112">
        <v>2626006204.79</v>
      </c>
    </row>
    <row r="47" spans="1:5">
      <c r="A47" s="110" t="s">
        <v>275</v>
      </c>
      <c r="B47" s="111">
        <v>190809.02</v>
      </c>
      <c r="C47" s="111">
        <v>0</v>
      </c>
      <c r="D47" s="111">
        <v>0</v>
      </c>
      <c r="E47" s="112">
        <v>190809.02</v>
      </c>
    </row>
    <row r="48" spans="1:5">
      <c r="A48" s="110" t="s">
        <v>276</v>
      </c>
      <c r="B48" s="111">
        <v>32251980.949999999</v>
      </c>
      <c r="C48" s="111">
        <v>0</v>
      </c>
      <c r="D48" s="111">
        <v>0</v>
      </c>
      <c r="E48" s="112">
        <v>32251980.949999999</v>
      </c>
    </row>
    <row r="49" spans="1:5">
      <c r="A49" s="110" t="s">
        <v>277</v>
      </c>
      <c r="B49" s="111">
        <v>2277470.81</v>
      </c>
      <c r="C49" s="111">
        <v>0</v>
      </c>
      <c r="D49" s="111">
        <v>0</v>
      </c>
      <c r="E49" s="112">
        <v>2277470.81</v>
      </c>
    </row>
    <row r="50" spans="1:5">
      <c r="A50" s="110" t="s">
        <v>278</v>
      </c>
      <c r="B50" s="111">
        <v>2674165.06</v>
      </c>
      <c r="C50" s="111">
        <v>46636.05</v>
      </c>
      <c r="D50" s="111">
        <v>32104.3</v>
      </c>
      <c r="E50" s="112">
        <v>2688696.81</v>
      </c>
    </row>
    <row r="51" spans="1:5">
      <c r="A51" s="110" t="s">
        <v>279</v>
      </c>
      <c r="B51" s="111">
        <v>560699048.03999996</v>
      </c>
      <c r="C51" s="111">
        <v>3773.68</v>
      </c>
      <c r="D51" s="111">
        <v>4121224.46</v>
      </c>
      <c r="E51" s="112">
        <v>556581597.25999999</v>
      </c>
    </row>
    <row r="52" spans="1:5">
      <c r="A52" s="110" t="s">
        <v>280</v>
      </c>
      <c r="B52" s="111">
        <v>357242779.75999999</v>
      </c>
      <c r="C52" s="111">
        <v>16880.28</v>
      </c>
      <c r="D52" s="111">
        <v>13645987.66</v>
      </c>
      <c r="E52" s="112">
        <v>343613672.38</v>
      </c>
    </row>
    <row r="53" spans="1:5">
      <c r="A53" s="110" t="s">
        <v>281</v>
      </c>
      <c r="B53" s="111">
        <v>107843732</v>
      </c>
      <c r="C53" s="111">
        <v>0</v>
      </c>
      <c r="D53" s="111">
        <v>0</v>
      </c>
      <c r="E53" s="112">
        <v>107843732</v>
      </c>
    </row>
    <row r="54" spans="1:5">
      <c r="A54" s="110" t="s">
        <v>282</v>
      </c>
      <c r="B54" s="111">
        <v>1111865844.8499999</v>
      </c>
      <c r="C54" s="111">
        <v>246000000</v>
      </c>
      <c r="D54" s="111">
        <v>3058844.71</v>
      </c>
      <c r="E54" s="112">
        <v>1354807000.1400001</v>
      </c>
    </row>
    <row r="55" spans="1:5">
      <c r="A55" s="110" t="s">
        <v>283</v>
      </c>
      <c r="B55" s="111">
        <v>16406304.949999999</v>
      </c>
      <c r="C55" s="111">
        <v>4548.1000000000004</v>
      </c>
      <c r="D55" s="111">
        <v>141725.43</v>
      </c>
      <c r="E55" s="112">
        <v>16269127.619999999</v>
      </c>
    </row>
    <row r="56" spans="1:5">
      <c r="A56" s="110" t="s">
        <v>284</v>
      </c>
      <c r="B56" s="111">
        <v>770547.33</v>
      </c>
      <c r="C56" s="111">
        <v>0</v>
      </c>
      <c r="D56" s="111">
        <v>1830</v>
      </c>
      <c r="E56" s="112">
        <v>768717.33</v>
      </c>
    </row>
    <row r="57" spans="1:5">
      <c r="A57" s="110" t="s">
        <v>285</v>
      </c>
      <c r="B57" s="111">
        <v>32101347.66</v>
      </c>
      <c r="C57" s="111">
        <v>305858731.17000002</v>
      </c>
      <c r="D57" s="111">
        <v>1252096.49</v>
      </c>
      <c r="E57" s="112">
        <v>336707982.33999997</v>
      </c>
    </row>
    <row r="58" spans="1:5">
      <c r="A58" s="110" t="s">
        <v>691</v>
      </c>
      <c r="B58" s="111">
        <v>19461977.129999999</v>
      </c>
      <c r="C58" s="111">
        <v>14506433.67</v>
      </c>
      <c r="D58" s="111">
        <v>0</v>
      </c>
      <c r="E58" s="112">
        <v>33968410.799999997</v>
      </c>
    </row>
    <row r="59" spans="1:5">
      <c r="A59" s="110" t="s">
        <v>692</v>
      </c>
      <c r="B59" s="111">
        <v>1794533425.6800001</v>
      </c>
      <c r="C59" s="111">
        <v>1362284555.28</v>
      </c>
      <c r="D59" s="111">
        <v>0</v>
      </c>
      <c r="E59" s="112">
        <v>3156817980.96</v>
      </c>
    </row>
    <row r="60" spans="1:5">
      <c r="A60" s="110" t="s">
        <v>286</v>
      </c>
      <c r="B60" s="111">
        <v>82664751.25</v>
      </c>
      <c r="C60" s="111">
        <v>0</v>
      </c>
      <c r="D60" s="111">
        <v>22394.03</v>
      </c>
      <c r="E60" s="112">
        <v>82642357.219999999</v>
      </c>
    </row>
    <row r="61" spans="1:5">
      <c r="A61" s="110" t="s">
        <v>287</v>
      </c>
      <c r="B61" s="111">
        <v>2537609.5499999998</v>
      </c>
      <c r="C61" s="111">
        <v>0</v>
      </c>
      <c r="D61" s="111">
        <v>0</v>
      </c>
      <c r="E61" s="112">
        <v>2537609.5499999998</v>
      </c>
    </row>
    <row r="62" spans="1:5">
      <c r="A62" s="110" t="s">
        <v>288</v>
      </c>
      <c r="B62" s="111">
        <v>1692620806.6900001</v>
      </c>
      <c r="C62" s="111">
        <v>844306585.25</v>
      </c>
      <c r="D62" s="111">
        <v>1650704471.24</v>
      </c>
      <c r="E62" s="112">
        <v>886222920.70000005</v>
      </c>
    </row>
    <row r="63" spans="1:5">
      <c r="A63" s="110" t="s">
        <v>289</v>
      </c>
      <c r="B63" s="111">
        <v>1702555072.8399999</v>
      </c>
      <c r="C63" s="111">
        <v>0</v>
      </c>
      <c r="D63" s="111">
        <v>1702553830.26</v>
      </c>
      <c r="E63" s="112">
        <v>1242.58</v>
      </c>
    </row>
    <row r="64" spans="1:5">
      <c r="A64" s="110" t="s">
        <v>290</v>
      </c>
      <c r="B64" s="111">
        <v>457736090.06999999</v>
      </c>
      <c r="C64" s="111">
        <v>43953934</v>
      </c>
      <c r="D64" s="111">
        <v>341070.23</v>
      </c>
      <c r="E64" s="112">
        <v>501348953.83999997</v>
      </c>
    </row>
    <row r="65" spans="1:5">
      <c r="A65" s="110" t="s">
        <v>291</v>
      </c>
      <c r="B65" s="111">
        <v>1783803.48</v>
      </c>
      <c r="C65" s="111">
        <v>12940909.689999999</v>
      </c>
      <c r="D65" s="111">
        <v>8754561.1400000006</v>
      </c>
      <c r="E65" s="112">
        <v>5970152.0300000003</v>
      </c>
    </row>
    <row r="66" spans="1:5">
      <c r="A66" s="110" t="s">
        <v>292</v>
      </c>
      <c r="B66" s="111">
        <v>103098534.26000001</v>
      </c>
      <c r="C66" s="111">
        <v>0</v>
      </c>
      <c r="D66" s="111">
        <v>0</v>
      </c>
      <c r="E66" s="112">
        <v>103098534.26000001</v>
      </c>
    </row>
    <row r="67" spans="1:5">
      <c r="A67" s="110" t="s">
        <v>293</v>
      </c>
      <c r="B67" s="111">
        <v>4408733977</v>
      </c>
      <c r="C67" s="111">
        <v>0</v>
      </c>
      <c r="D67" s="111">
        <v>0</v>
      </c>
      <c r="E67" s="112">
        <v>4408733977</v>
      </c>
    </row>
    <row r="68" spans="1:5">
      <c r="A68" s="110" t="s">
        <v>688</v>
      </c>
      <c r="B68" s="111">
        <v>75065485.329999998</v>
      </c>
      <c r="C68" s="111">
        <v>0</v>
      </c>
      <c r="D68" s="111">
        <v>89133.2</v>
      </c>
      <c r="E68" s="112">
        <v>74976352.129999995</v>
      </c>
    </row>
    <row r="69" spans="1:5">
      <c r="A69" s="110" t="s">
        <v>610</v>
      </c>
      <c r="B69" s="111">
        <v>20908720.350000001</v>
      </c>
      <c r="C69" s="111">
        <v>51681739.380000003</v>
      </c>
      <c r="D69" s="111">
        <v>55681739.390000001</v>
      </c>
      <c r="E69" s="112">
        <v>16908720.34</v>
      </c>
    </row>
    <row r="70" spans="1:5">
      <c r="A70" s="110" t="s">
        <v>705</v>
      </c>
      <c r="B70" s="111">
        <v>321911780</v>
      </c>
      <c r="C70" s="111">
        <v>0</v>
      </c>
      <c r="D70" s="111">
        <v>0</v>
      </c>
      <c r="E70" s="112">
        <v>321911780</v>
      </c>
    </row>
    <row r="71" spans="1:5">
      <c r="A71" s="110" t="s">
        <v>711</v>
      </c>
      <c r="B71" s="111">
        <v>9150000</v>
      </c>
      <c r="C71" s="111">
        <v>0</v>
      </c>
      <c r="D71" s="111">
        <v>0</v>
      </c>
      <c r="E71" s="112">
        <v>9150000</v>
      </c>
    </row>
    <row r="72" spans="1:5">
      <c r="A72" s="110" t="s">
        <v>712</v>
      </c>
      <c r="B72" s="111">
        <v>75132231.140000001</v>
      </c>
      <c r="C72" s="111">
        <v>5200010.26</v>
      </c>
      <c r="D72" s="111">
        <v>75816159.090000004</v>
      </c>
      <c r="E72" s="112">
        <v>4516082.3099999996</v>
      </c>
    </row>
    <row r="73" spans="1:5">
      <c r="A73" s="110" t="s">
        <v>740</v>
      </c>
      <c r="B73" s="111">
        <v>0.11</v>
      </c>
      <c r="C73" s="111">
        <v>0</v>
      </c>
      <c r="D73" s="111">
        <v>0</v>
      </c>
      <c r="E73" s="112">
        <v>0.11</v>
      </c>
    </row>
    <row r="74" spans="1:5">
      <c r="A74" s="110" t="s">
        <v>739</v>
      </c>
      <c r="B74" s="111">
        <v>58940472.57</v>
      </c>
      <c r="C74" s="111">
        <v>211933926.97</v>
      </c>
      <c r="D74" s="111">
        <v>180501558.16</v>
      </c>
      <c r="E74" s="112">
        <v>90372841.379999995</v>
      </c>
    </row>
    <row r="75" spans="1:5">
      <c r="A75" s="110" t="s">
        <v>732</v>
      </c>
      <c r="B75" s="111">
        <v>29996534.629999999</v>
      </c>
      <c r="C75" s="111">
        <v>0</v>
      </c>
      <c r="D75" s="111">
        <v>30000</v>
      </c>
      <c r="E75" s="112">
        <v>29966534.629999999</v>
      </c>
    </row>
    <row r="76" spans="1:5">
      <c r="A76" s="110" t="s">
        <v>714</v>
      </c>
      <c r="B76" s="111">
        <v>31388147063.880001</v>
      </c>
      <c r="C76" s="111">
        <v>107810824.28</v>
      </c>
      <c r="D76" s="111">
        <v>9912414.2400000002</v>
      </c>
      <c r="E76" s="112">
        <v>31486045473.919998</v>
      </c>
    </row>
    <row r="77" spans="1:5">
      <c r="A77" s="110" t="s">
        <v>724</v>
      </c>
      <c r="B77" s="111">
        <v>1033580591.99</v>
      </c>
      <c r="C77" s="111">
        <v>1940704973.6199999</v>
      </c>
      <c r="D77" s="111">
        <v>11548565.640000001</v>
      </c>
      <c r="E77" s="112">
        <v>2962736999.9699998</v>
      </c>
    </row>
    <row r="78" spans="1:5">
      <c r="A78" s="110" t="s">
        <v>715</v>
      </c>
      <c r="B78" s="111">
        <v>942384672.47000003</v>
      </c>
      <c r="C78" s="111">
        <v>6234623.1900000004</v>
      </c>
      <c r="D78" s="111">
        <v>0</v>
      </c>
      <c r="E78" s="112">
        <v>948619295.65999997</v>
      </c>
    </row>
    <row r="79" spans="1:5">
      <c r="A79" s="110" t="s">
        <v>716</v>
      </c>
      <c r="B79" s="111">
        <v>1000000000</v>
      </c>
      <c r="C79" s="111">
        <v>0</v>
      </c>
      <c r="D79" s="111">
        <v>563330.56999999995</v>
      </c>
      <c r="E79" s="112">
        <v>999436669.42999995</v>
      </c>
    </row>
    <row r="80" spans="1:5">
      <c r="A80" s="110" t="s">
        <v>717</v>
      </c>
      <c r="B80" s="111">
        <v>30000000</v>
      </c>
      <c r="C80" s="111">
        <v>0</v>
      </c>
      <c r="D80" s="111">
        <v>30000000</v>
      </c>
      <c r="E80" s="112">
        <v>0</v>
      </c>
    </row>
    <row r="81" spans="1:5">
      <c r="A81" s="110" t="s">
        <v>294</v>
      </c>
      <c r="B81" s="111">
        <v>100325.49</v>
      </c>
      <c r="C81" s="111">
        <v>0</v>
      </c>
      <c r="D81" s="111">
        <v>236.26</v>
      </c>
      <c r="E81" s="112">
        <v>100089.23</v>
      </c>
    </row>
    <row r="82" spans="1:5">
      <c r="A82" s="110" t="s">
        <v>295</v>
      </c>
      <c r="B82" s="111">
        <v>104392364.38</v>
      </c>
      <c r="C82" s="111">
        <v>0</v>
      </c>
      <c r="D82" s="111">
        <v>121560.46</v>
      </c>
      <c r="E82" s="112">
        <v>104270803.92</v>
      </c>
    </row>
    <row r="83" spans="1:5" ht="17" customHeight="1">
      <c r="A83" s="110" t="s">
        <v>296</v>
      </c>
      <c r="B83" s="111">
        <v>276947289.63999999</v>
      </c>
      <c r="C83" s="111">
        <v>0</v>
      </c>
      <c r="D83" s="111">
        <v>4831914.95</v>
      </c>
      <c r="E83" s="112">
        <v>272115374.69</v>
      </c>
    </row>
    <row r="84" spans="1:5">
      <c r="A84" s="129" t="s">
        <v>116</v>
      </c>
      <c r="B84" s="130">
        <v>1280724089.1600001</v>
      </c>
      <c r="C84" s="130">
        <v>14984783.27</v>
      </c>
      <c r="D84" s="130">
        <v>829863361.73000002</v>
      </c>
      <c r="E84" s="131">
        <v>465845510.69999999</v>
      </c>
    </row>
    <row r="85" spans="1:5">
      <c r="A85" s="110" t="s">
        <v>297</v>
      </c>
      <c r="B85" s="111">
        <v>130718097.75</v>
      </c>
      <c r="C85" s="111">
        <v>14981823.25</v>
      </c>
      <c r="D85" s="111">
        <v>79863361.730000004</v>
      </c>
      <c r="E85" s="112">
        <v>65836559.270000003</v>
      </c>
    </row>
    <row r="86" spans="1:5">
      <c r="A86" s="110" t="s">
        <v>298</v>
      </c>
      <c r="B86" s="111">
        <v>750004292.46000004</v>
      </c>
      <c r="C86" s="111">
        <v>0</v>
      </c>
      <c r="D86" s="111">
        <v>750000000</v>
      </c>
      <c r="E86" s="112">
        <v>4292.46</v>
      </c>
    </row>
    <row r="87" spans="1:5" ht="20.5" customHeight="1">
      <c r="A87" s="110" t="s">
        <v>299</v>
      </c>
      <c r="B87" s="111">
        <v>400001698.94999999</v>
      </c>
      <c r="C87" s="111">
        <v>2960.02</v>
      </c>
      <c r="D87" s="111">
        <v>0</v>
      </c>
      <c r="E87" s="112">
        <v>400004658.97000003</v>
      </c>
    </row>
    <row r="88" spans="1:5">
      <c r="A88" s="129" t="s">
        <v>117</v>
      </c>
      <c r="B88" s="130">
        <v>1196971668.1700001</v>
      </c>
      <c r="C88" s="130">
        <v>2772334828.0100002</v>
      </c>
      <c r="D88" s="130">
        <v>3230912451.5900002</v>
      </c>
      <c r="E88" s="131">
        <v>738394044.59000003</v>
      </c>
    </row>
    <row r="89" spans="1:5">
      <c r="A89" s="110" t="s">
        <v>300</v>
      </c>
      <c r="B89" s="111">
        <v>204061793.21000001</v>
      </c>
      <c r="C89" s="111">
        <v>405090382.56</v>
      </c>
      <c r="D89" s="111">
        <v>415874801.56</v>
      </c>
      <c r="E89" s="112">
        <v>193277374.21000001</v>
      </c>
    </row>
    <row r="90" spans="1:5">
      <c r="A90" s="110" t="s">
        <v>301</v>
      </c>
      <c r="B90" s="111">
        <v>19003108.329999998</v>
      </c>
      <c r="C90" s="111">
        <v>991394.91</v>
      </c>
      <c r="D90" s="111">
        <v>1778699.19</v>
      </c>
      <c r="E90" s="112">
        <v>18215804.050000001</v>
      </c>
    </row>
    <row r="91" spans="1:5">
      <c r="A91" s="110" t="s">
        <v>302</v>
      </c>
      <c r="B91" s="111">
        <v>13037368.58</v>
      </c>
      <c r="C91" s="111">
        <v>0</v>
      </c>
      <c r="D91" s="111">
        <v>0</v>
      </c>
      <c r="E91" s="112">
        <v>13037368.58</v>
      </c>
    </row>
    <row r="92" spans="1:5">
      <c r="A92" s="110" t="s">
        <v>303</v>
      </c>
      <c r="B92" s="111">
        <v>252938092.22999999</v>
      </c>
      <c r="C92" s="111">
        <v>62387938.43</v>
      </c>
      <c r="D92" s="111">
        <v>97840857.489999995</v>
      </c>
      <c r="E92" s="112">
        <v>217485173.16999999</v>
      </c>
    </row>
    <row r="93" spans="1:5" ht="19" customHeight="1">
      <c r="A93" s="110" t="s">
        <v>708</v>
      </c>
      <c r="B93" s="111">
        <v>707931305.82000005</v>
      </c>
      <c r="C93" s="111">
        <v>2303865112.1100001</v>
      </c>
      <c r="D93" s="111">
        <v>2715418093.3499999</v>
      </c>
      <c r="E93" s="112">
        <v>296378324.57999998</v>
      </c>
    </row>
    <row r="94" spans="1:5">
      <c r="A94" s="129" t="s">
        <v>118</v>
      </c>
      <c r="B94" s="130">
        <v>2765.24</v>
      </c>
      <c r="C94" s="130">
        <v>0</v>
      </c>
      <c r="D94" s="130">
        <v>0</v>
      </c>
      <c r="E94" s="131">
        <v>2765.24</v>
      </c>
    </row>
    <row r="95" spans="1:5" ht="18.5" customHeight="1">
      <c r="A95" s="110" t="s">
        <v>304</v>
      </c>
      <c r="B95" s="111">
        <v>2765.24</v>
      </c>
      <c r="C95" s="111">
        <v>0</v>
      </c>
      <c r="D95" s="111">
        <v>0</v>
      </c>
      <c r="E95" s="112">
        <v>2765.24</v>
      </c>
    </row>
    <row r="96" spans="1:5">
      <c r="A96" s="129" t="s">
        <v>119</v>
      </c>
      <c r="B96" s="130">
        <v>44414691752.519997</v>
      </c>
      <c r="C96" s="130">
        <v>76108174195.220001</v>
      </c>
      <c r="D96" s="130">
        <v>50278808348.650002</v>
      </c>
      <c r="E96" s="131">
        <v>70244057599.089996</v>
      </c>
    </row>
    <row r="97" spans="1:5">
      <c r="A97" s="110" t="s">
        <v>305</v>
      </c>
      <c r="B97" s="111">
        <v>469150208.87</v>
      </c>
      <c r="C97" s="111">
        <v>2126428508.8099999</v>
      </c>
      <c r="D97" s="111">
        <v>1102606883.3800001</v>
      </c>
      <c r="E97" s="112">
        <v>1492971834.3</v>
      </c>
    </row>
    <row r="98" spans="1:5">
      <c r="A98" s="110" t="s">
        <v>317</v>
      </c>
      <c r="B98" s="111">
        <v>84018250.280000001</v>
      </c>
      <c r="C98" s="111">
        <v>266304.12</v>
      </c>
      <c r="D98" s="111">
        <v>266304.12</v>
      </c>
      <c r="E98" s="112">
        <v>84018250.280000001</v>
      </c>
    </row>
    <row r="99" spans="1:5">
      <c r="A99" s="110" t="s">
        <v>306</v>
      </c>
      <c r="B99" s="111">
        <v>671423905.55999994</v>
      </c>
      <c r="C99" s="111">
        <v>20000000</v>
      </c>
      <c r="D99" s="111">
        <v>6757347.3099999996</v>
      </c>
      <c r="E99" s="112">
        <v>684666558.25</v>
      </c>
    </row>
    <row r="100" spans="1:5">
      <c r="A100" s="110" t="s">
        <v>307</v>
      </c>
      <c r="B100" s="111">
        <v>365219155.60000002</v>
      </c>
      <c r="C100" s="111">
        <v>0</v>
      </c>
      <c r="D100" s="111">
        <v>0</v>
      </c>
      <c r="E100" s="112">
        <v>365219155.60000002</v>
      </c>
    </row>
    <row r="101" spans="1:5">
      <c r="A101" s="110" t="s">
        <v>308</v>
      </c>
      <c r="B101" s="111">
        <v>0</v>
      </c>
      <c r="C101" s="111">
        <v>9345000000</v>
      </c>
      <c r="D101" s="111">
        <v>9058261166.6700001</v>
      </c>
      <c r="E101" s="112">
        <v>286738833.32999998</v>
      </c>
    </row>
    <row r="102" spans="1:5">
      <c r="A102" s="110" t="s">
        <v>309</v>
      </c>
      <c r="B102" s="111">
        <v>18977423.039999999</v>
      </c>
      <c r="C102" s="111">
        <v>3390378983.27</v>
      </c>
      <c r="D102" s="111">
        <v>3302600000</v>
      </c>
      <c r="E102" s="112">
        <v>106756406.31</v>
      </c>
    </row>
    <row r="103" spans="1:5">
      <c r="A103" s="110" t="s">
        <v>310</v>
      </c>
      <c r="B103" s="111">
        <v>10836550898.42</v>
      </c>
      <c r="C103" s="111">
        <v>8554770891.1999998</v>
      </c>
      <c r="D103" s="111">
        <v>1733099177.1600001</v>
      </c>
      <c r="E103" s="112">
        <v>17658222612.459999</v>
      </c>
    </row>
    <row r="104" spans="1:5">
      <c r="A104" s="110" t="s">
        <v>311</v>
      </c>
      <c r="B104" s="111">
        <v>1252449321.48</v>
      </c>
      <c r="C104" s="111">
        <v>23953689233.360001</v>
      </c>
      <c r="D104" s="111">
        <v>24695131105.990002</v>
      </c>
      <c r="E104" s="112">
        <v>511007448.85000002</v>
      </c>
    </row>
    <row r="105" spans="1:5">
      <c r="A105" s="110" t="s">
        <v>272</v>
      </c>
      <c r="B105" s="111">
        <v>46412.04</v>
      </c>
      <c r="C105" s="111">
        <v>0</v>
      </c>
      <c r="D105" s="111">
        <v>0</v>
      </c>
      <c r="E105" s="112">
        <v>46412.04</v>
      </c>
    </row>
    <row r="106" spans="1:5">
      <c r="A106" s="110" t="s">
        <v>312</v>
      </c>
      <c r="B106" s="111">
        <v>18634547490.139999</v>
      </c>
      <c r="C106" s="111">
        <v>488436424.57999998</v>
      </c>
      <c r="D106" s="111">
        <v>244906664.02000001</v>
      </c>
      <c r="E106" s="112">
        <v>18878077250.700001</v>
      </c>
    </row>
    <row r="107" spans="1:5">
      <c r="A107" s="110" t="s">
        <v>693</v>
      </c>
      <c r="B107" s="111">
        <v>262290244.09</v>
      </c>
      <c r="C107" s="111">
        <v>129203849.88</v>
      </c>
      <c r="D107" s="111">
        <v>6500000</v>
      </c>
      <c r="E107" s="112">
        <v>384994093.97000003</v>
      </c>
    </row>
    <row r="108" spans="1:5">
      <c r="A108" s="110" t="s">
        <v>741</v>
      </c>
      <c r="B108" s="111">
        <v>11820018443</v>
      </c>
      <c r="C108" s="111">
        <v>28100000000</v>
      </c>
      <c r="D108" s="111">
        <v>10128679700</v>
      </c>
      <c r="E108" s="112">
        <v>29791338743</v>
      </c>
    </row>
    <row r="109" spans="1:5" ht="21">
      <c r="A109" s="129" t="s">
        <v>120</v>
      </c>
      <c r="B109" s="130">
        <v>242926092.13</v>
      </c>
      <c r="C109" s="130">
        <v>225223930.24000001</v>
      </c>
      <c r="D109" s="130">
        <v>227044217.72999999</v>
      </c>
      <c r="E109" s="131">
        <v>241105804.63999999</v>
      </c>
    </row>
    <row r="110" spans="1:5">
      <c r="A110" s="110" t="s">
        <v>313</v>
      </c>
      <c r="B110" s="111">
        <v>38018532.520000003</v>
      </c>
      <c r="C110" s="111">
        <v>7007302.6799999997</v>
      </c>
      <c r="D110" s="111">
        <v>6126434.3799999999</v>
      </c>
      <c r="E110" s="112">
        <v>38899400.82</v>
      </c>
    </row>
    <row r="111" spans="1:5">
      <c r="A111" s="110" t="s">
        <v>694</v>
      </c>
      <c r="B111" s="111">
        <v>63454191.899999999</v>
      </c>
      <c r="C111" s="111">
        <v>28012000</v>
      </c>
      <c r="D111" s="111">
        <v>25118955.73</v>
      </c>
      <c r="E111" s="112">
        <v>66347236.170000002</v>
      </c>
    </row>
    <row r="112" spans="1:5">
      <c r="A112" s="110" t="s">
        <v>695</v>
      </c>
      <c r="B112" s="111">
        <v>140996499.71000001</v>
      </c>
      <c r="C112" s="111">
        <v>190204627.56</v>
      </c>
      <c r="D112" s="111">
        <v>195798827.62</v>
      </c>
      <c r="E112" s="112">
        <v>135402299.65000001</v>
      </c>
    </row>
    <row r="113" spans="1:5" ht="18.5" customHeight="1">
      <c r="A113" s="110" t="s">
        <v>696</v>
      </c>
      <c r="B113" s="111">
        <v>456868</v>
      </c>
      <c r="C113" s="111">
        <v>0</v>
      </c>
      <c r="D113" s="111">
        <v>0</v>
      </c>
      <c r="E113" s="112">
        <v>456868</v>
      </c>
    </row>
    <row r="114" spans="1:5">
      <c r="A114" s="129" t="s">
        <v>121</v>
      </c>
      <c r="B114" s="130">
        <v>360627825.36000001</v>
      </c>
      <c r="C114" s="130">
        <v>174539039.77000001</v>
      </c>
      <c r="D114" s="130">
        <v>176309562.13999999</v>
      </c>
      <c r="E114" s="131">
        <v>358857302.99000001</v>
      </c>
    </row>
    <row r="115" spans="1:5">
      <c r="A115" s="110" t="s">
        <v>314</v>
      </c>
      <c r="B115" s="111">
        <v>10099994.32</v>
      </c>
      <c r="C115" s="111">
        <v>0</v>
      </c>
      <c r="D115" s="111">
        <v>0</v>
      </c>
      <c r="E115" s="112">
        <v>10099994.32</v>
      </c>
    </row>
    <row r="116" spans="1:5">
      <c r="A116" s="110" t="s">
        <v>315</v>
      </c>
      <c r="B116" s="111">
        <v>123141233.86</v>
      </c>
      <c r="C116" s="111">
        <v>127749727.27</v>
      </c>
      <c r="D116" s="111">
        <v>72703882.040000007</v>
      </c>
      <c r="E116" s="112">
        <v>178187079.09</v>
      </c>
    </row>
    <row r="117" spans="1:5">
      <c r="A117" s="110" t="s">
        <v>316</v>
      </c>
      <c r="B117" s="111">
        <v>187372597.75</v>
      </c>
      <c r="C117" s="111">
        <v>46789312.5</v>
      </c>
      <c r="D117" s="111">
        <v>72841680.670000002</v>
      </c>
      <c r="E117" s="112">
        <v>161320229.58000001</v>
      </c>
    </row>
    <row r="118" spans="1:5" ht="17.5" customHeight="1">
      <c r="A118" s="110" t="s">
        <v>718</v>
      </c>
      <c r="B118" s="111">
        <v>40013999.43</v>
      </c>
      <c r="C118" s="111">
        <v>0</v>
      </c>
      <c r="D118" s="111">
        <v>30763999.43</v>
      </c>
      <c r="E118" s="112">
        <v>9250000</v>
      </c>
    </row>
    <row r="119" spans="1:5">
      <c r="A119" s="129" t="s">
        <v>99</v>
      </c>
      <c r="B119" s="130">
        <v>15190830222.200001</v>
      </c>
      <c r="C119" s="130">
        <v>63508324171.980003</v>
      </c>
      <c r="D119" s="130">
        <v>58860376199.779999</v>
      </c>
      <c r="E119" s="131">
        <v>19838778194.400002</v>
      </c>
    </row>
    <row r="120" spans="1:5">
      <c r="A120" s="110" t="s">
        <v>318</v>
      </c>
      <c r="B120" s="111">
        <v>12711610631.93</v>
      </c>
      <c r="C120" s="111">
        <v>31900613838.060001</v>
      </c>
      <c r="D120" s="111">
        <v>31643692867.529999</v>
      </c>
      <c r="E120" s="112">
        <v>12968531602.459999</v>
      </c>
    </row>
    <row r="121" spans="1:5">
      <c r="A121" s="110" t="s">
        <v>319</v>
      </c>
      <c r="B121" s="111">
        <v>1550587.16</v>
      </c>
      <c r="C121" s="111">
        <v>0</v>
      </c>
      <c r="D121" s="111">
        <v>0</v>
      </c>
      <c r="E121" s="112">
        <v>1550587.16</v>
      </c>
    </row>
    <row r="122" spans="1:5">
      <c r="A122" s="110" t="s">
        <v>320</v>
      </c>
      <c r="B122" s="111">
        <v>81576136.370000005</v>
      </c>
      <c r="C122" s="111">
        <v>116276248.06</v>
      </c>
      <c r="D122" s="111">
        <v>149614750.38999999</v>
      </c>
      <c r="E122" s="112">
        <v>48237634.039999999</v>
      </c>
    </row>
    <row r="123" spans="1:5">
      <c r="A123" s="110" t="s">
        <v>321</v>
      </c>
      <c r="B123" s="111">
        <v>13747063.75</v>
      </c>
      <c r="C123" s="111">
        <v>1619079.41</v>
      </c>
      <c r="D123" s="111">
        <v>712060.13</v>
      </c>
      <c r="E123" s="112">
        <v>14654083.029999999</v>
      </c>
    </row>
    <row r="124" spans="1:5">
      <c r="A124" s="110" t="s">
        <v>322</v>
      </c>
      <c r="B124" s="111">
        <v>43143945.299999997</v>
      </c>
      <c r="C124" s="111">
        <v>0</v>
      </c>
      <c r="D124" s="111">
        <v>209854.66</v>
      </c>
      <c r="E124" s="112">
        <v>42934090.640000001</v>
      </c>
    </row>
    <row r="125" spans="1:5">
      <c r="A125" s="110" t="s">
        <v>323</v>
      </c>
      <c r="B125" s="111">
        <v>750</v>
      </c>
      <c r="C125" s="111">
        <v>0</v>
      </c>
      <c r="D125" s="111">
        <v>0</v>
      </c>
      <c r="E125" s="112">
        <v>750</v>
      </c>
    </row>
    <row r="126" spans="1:5">
      <c r="A126" s="110" t="s">
        <v>324</v>
      </c>
      <c r="B126" s="111">
        <v>142.86000000000001</v>
      </c>
      <c r="C126" s="111">
        <v>0</v>
      </c>
      <c r="D126" s="111">
        <v>0</v>
      </c>
      <c r="E126" s="112">
        <v>142.86000000000001</v>
      </c>
    </row>
    <row r="127" spans="1:5">
      <c r="A127" s="110" t="s">
        <v>325</v>
      </c>
      <c r="B127" s="111">
        <v>315662.24</v>
      </c>
      <c r="C127" s="111">
        <v>53.91</v>
      </c>
      <c r="D127" s="111">
        <v>130.11000000000001</v>
      </c>
      <c r="E127" s="112">
        <v>315586.03999999998</v>
      </c>
    </row>
    <row r="128" spans="1:5">
      <c r="A128" s="110" t="s">
        <v>326</v>
      </c>
      <c r="B128" s="111">
        <v>104575475.78</v>
      </c>
      <c r="C128" s="111">
        <v>0</v>
      </c>
      <c r="D128" s="111">
        <v>0</v>
      </c>
      <c r="E128" s="112">
        <v>104575475.78</v>
      </c>
    </row>
    <row r="129" spans="1:5">
      <c r="A129" s="110" t="s">
        <v>327</v>
      </c>
      <c r="B129" s="111">
        <v>26618060.41</v>
      </c>
      <c r="C129" s="111">
        <v>0</v>
      </c>
      <c r="D129" s="111">
        <v>0</v>
      </c>
      <c r="E129" s="112">
        <v>26618060.41</v>
      </c>
    </row>
    <row r="130" spans="1:5">
      <c r="A130" s="110" t="s">
        <v>328</v>
      </c>
      <c r="B130" s="111">
        <v>32523281.079999998</v>
      </c>
      <c r="C130" s="111">
        <v>0</v>
      </c>
      <c r="D130" s="111">
        <v>0</v>
      </c>
      <c r="E130" s="112">
        <v>32523281.079999998</v>
      </c>
    </row>
    <row r="131" spans="1:5">
      <c r="A131" s="110" t="s">
        <v>697</v>
      </c>
      <c r="B131" s="111">
        <v>905435.65</v>
      </c>
      <c r="C131" s="111">
        <v>0</v>
      </c>
      <c r="D131" s="111">
        <v>0</v>
      </c>
      <c r="E131" s="112">
        <v>905435.65</v>
      </c>
    </row>
    <row r="132" spans="1:5">
      <c r="A132" s="110" t="s">
        <v>330</v>
      </c>
      <c r="B132" s="111">
        <v>64516440.32</v>
      </c>
      <c r="C132" s="111">
        <v>7480673.2699999996</v>
      </c>
      <c r="D132" s="111">
        <v>23539787.609999999</v>
      </c>
      <c r="E132" s="112">
        <v>48457325.979999997</v>
      </c>
    </row>
    <row r="133" spans="1:5">
      <c r="A133" s="110" t="s">
        <v>331</v>
      </c>
      <c r="B133" s="111">
        <v>106557793.94</v>
      </c>
      <c r="C133" s="111">
        <v>845020</v>
      </c>
      <c r="D133" s="111">
        <v>60000000</v>
      </c>
      <c r="E133" s="112">
        <v>47402813.939999998</v>
      </c>
    </row>
    <row r="134" spans="1:5">
      <c r="A134" s="110" t="s">
        <v>332</v>
      </c>
      <c r="B134" s="111">
        <v>1259531003.8800001</v>
      </c>
      <c r="C134" s="111">
        <v>0</v>
      </c>
      <c r="D134" s="111">
        <v>0</v>
      </c>
      <c r="E134" s="112">
        <v>1259531003.8800001</v>
      </c>
    </row>
    <row r="135" spans="1:5">
      <c r="A135" s="110" t="s">
        <v>333</v>
      </c>
      <c r="B135" s="111">
        <v>242727370.12</v>
      </c>
      <c r="C135" s="111">
        <v>349981.22</v>
      </c>
      <c r="D135" s="111">
        <v>1557007.79</v>
      </c>
      <c r="E135" s="112">
        <v>241520343.55000001</v>
      </c>
    </row>
    <row r="136" spans="1:5">
      <c r="A136" s="110" t="s">
        <v>700</v>
      </c>
      <c r="B136" s="111">
        <v>33257179.920000002</v>
      </c>
      <c r="C136" s="111">
        <v>0</v>
      </c>
      <c r="D136" s="111">
        <v>0</v>
      </c>
      <c r="E136" s="112">
        <v>33257179.920000002</v>
      </c>
    </row>
    <row r="137" spans="1:5">
      <c r="A137" s="110" t="s">
        <v>701</v>
      </c>
      <c r="B137" s="111">
        <v>67400086.480000004</v>
      </c>
      <c r="C137" s="111">
        <v>0</v>
      </c>
      <c r="D137" s="111">
        <v>0</v>
      </c>
      <c r="E137" s="112">
        <v>67400086.480000004</v>
      </c>
    </row>
    <row r="138" spans="1:5">
      <c r="A138" s="110" t="s">
        <v>334</v>
      </c>
      <c r="B138" s="111">
        <v>400273174.76999998</v>
      </c>
      <c r="C138" s="111">
        <v>31481139278.049999</v>
      </c>
      <c r="D138" s="111">
        <v>26981049741.560001</v>
      </c>
      <c r="E138" s="112">
        <v>4900362711.2600002</v>
      </c>
    </row>
    <row r="139" spans="1:5">
      <c r="A139" s="110" t="s">
        <v>607</v>
      </c>
      <c r="B139" s="111">
        <v>0.24</v>
      </c>
      <c r="C139" s="111">
        <v>0</v>
      </c>
      <c r="D139" s="111">
        <v>0</v>
      </c>
      <c r="E139" s="112">
        <v>0.24</v>
      </c>
    </row>
    <row r="140" spans="1:5" ht="21">
      <c r="A140" s="129" t="s">
        <v>122</v>
      </c>
      <c r="B140" s="130">
        <v>46310339653.290001</v>
      </c>
      <c r="C140" s="130">
        <v>108183227835.24001</v>
      </c>
      <c r="D140" s="130">
        <v>94363228097.559998</v>
      </c>
      <c r="E140" s="131">
        <v>60130339390.970001</v>
      </c>
    </row>
    <row r="141" spans="1:5">
      <c r="A141" s="110" t="s">
        <v>335</v>
      </c>
      <c r="B141" s="111">
        <v>215479004.78999999</v>
      </c>
      <c r="C141" s="111">
        <v>777691793.78999996</v>
      </c>
      <c r="D141" s="111">
        <v>702000000</v>
      </c>
      <c r="E141" s="112">
        <v>291170798.57999998</v>
      </c>
    </row>
    <row r="142" spans="1:5">
      <c r="A142" s="110" t="s">
        <v>336</v>
      </c>
      <c r="B142" s="111">
        <v>8801376.6300000008</v>
      </c>
      <c r="C142" s="111">
        <v>3344590.29</v>
      </c>
      <c r="D142" s="111">
        <v>0</v>
      </c>
      <c r="E142" s="112">
        <v>12145966.92</v>
      </c>
    </row>
    <row r="143" spans="1:5">
      <c r="A143" s="110" t="s">
        <v>337</v>
      </c>
      <c r="B143" s="111">
        <v>952982059.98000002</v>
      </c>
      <c r="C143" s="111">
        <v>1815422220.9000001</v>
      </c>
      <c r="D143" s="111">
        <v>1690000000</v>
      </c>
      <c r="E143" s="112">
        <v>1078404280.8800001</v>
      </c>
    </row>
    <row r="144" spans="1:5">
      <c r="A144" s="110" t="s">
        <v>338</v>
      </c>
      <c r="B144" s="111">
        <v>928681.88</v>
      </c>
      <c r="C144" s="111">
        <v>26132232.07</v>
      </c>
      <c r="D144" s="111">
        <v>27059682.390000001</v>
      </c>
      <c r="E144" s="112">
        <v>1231.56</v>
      </c>
    </row>
    <row r="145" spans="1:5">
      <c r="A145" s="110" t="s">
        <v>339</v>
      </c>
      <c r="B145" s="111">
        <v>3352198243.5100002</v>
      </c>
      <c r="C145" s="111">
        <v>82040101810</v>
      </c>
      <c r="D145" s="111">
        <v>71757031544.110001</v>
      </c>
      <c r="E145" s="112">
        <v>13635268509.4</v>
      </c>
    </row>
    <row r="146" spans="1:5">
      <c r="A146" s="110" t="s">
        <v>340</v>
      </c>
      <c r="B146" s="111">
        <v>139496606.06</v>
      </c>
      <c r="C146" s="111">
        <v>174196585.34</v>
      </c>
      <c r="D146" s="111">
        <v>179000000</v>
      </c>
      <c r="E146" s="112">
        <v>134693191.40000001</v>
      </c>
    </row>
    <row r="147" spans="1:5">
      <c r="A147" s="110" t="s">
        <v>341</v>
      </c>
      <c r="B147" s="111">
        <v>14935385131.620001</v>
      </c>
      <c r="C147" s="111">
        <v>305579178.56</v>
      </c>
      <c r="D147" s="111">
        <v>3098311871.0599999</v>
      </c>
      <c r="E147" s="112">
        <v>12142652439.120001</v>
      </c>
    </row>
    <row r="148" spans="1:5">
      <c r="A148" s="110" t="s">
        <v>342</v>
      </c>
      <c r="B148" s="111">
        <v>19639395935.240002</v>
      </c>
      <c r="C148" s="111">
        <v>4832605781.29</v>
      </c>
      <c r="D148" s="111">
        <v>0</v>
      </c>
      <c r="E148" s="112">
        <v>24472001716.529999</v>
      </c>
    </row>
    <row r="149" spans="1:5">
      <c r="A149" s="110" t="s">
        <v>343</v>
      </c>
      <c r="B149" s="111">
        <v>5153050573.75</v>
      </c>
      <c r="C149" s="111">
        <v>9681865052.8700008</v>
      </c>
      <c r="D149" s="111">
        <v>9088000000</v>
      </c>
      <c r="E149" s="112">
        <v>5746915626.6199999</v>
      </c>
    </row>
    <row r="150" spans="1:5">
      <c r="A150" s="110" t="s">
        <v>875</v>
      </c>
      <c r="B150" s="111">
        <v>0</v>
      </c>
      <c r="C150" s="111">
        <v>1896825000</v>
      </c>
      <c r="D150" s="111">
        <v>1896825000</v>
      </c>
      <c r="E150" s="112">
        <v>0</v>
      </c>
    </row>
    <row r="151" spans="1:5">
      <c r="A151" s="110" t="s">
        <v>344</v>
      </c>
      <c r="B151" s="111">
        <v>1492526761.6800001</v>
      </c>
      <c r="C151" s="111">
        <v>5084720818.71</v>
      </c>
      <c r="D151" s="111">
        <v>4558000000</v>
      </c>
      <c r="E151" s="112">
        <v>2019247580.3900001</v>
      </c>
    </row>
    <row r="152" spans="1:5">
      <c r="A152" s="110" t="s">
        <v>345</v>
      </c>
      <c r="B152" s="111">
        <v>335670641.43000001</v>
      </c>
      <c r="C152" s="111">
        <v>1445030016.5899999</v>
      </c>
      <c r="D152" s="111">
        <v>1259000000</v>
      </c>
      <c r="E152" s="112">
        <v>521700658.01999998</v>
      </c>
    </row>
    <row r="153" spans="1:5" ht="23.5" customHeight="1">
      <c r="A153" s="110" t="s">
        <v>346</v>
      </c>
      <c r="B153" s="111">
        <v>49117471.380000003</v>
      </c>
      <c r="C153" s="111">
        <v>84400349.989999995</v>
      </c>
      <c r="D153" s="111">
        <v>71000000</v>
      </c>
      <c r="E153" s="112">
        <v>62517821.369999997</v>
      </c>
    </row>
    <row r="154" spans="1:5">
      <c r="A154" s="110" t="s">
        <v>347</v>
      </c>
      <c r="B154" s="111">
        <v>35307165.340000004</v>
      </c>
      <c r="C154" s="111">
        <v>15312404.84</v>
      </c>
      <c r="D154" s="111">
        <v>37000000</v>
      </c>
      <c r="E154" s="112">
        <v>13619570.18</v>
      </c>
    </row>
    <row r="155" spans="1:5">
      <c r="A155" s="129" t="s">
        <v>123</v>
      </c>
      <c r="B155" s="130">
        <v>11426227153.120001</v>
      </c>
      <c r="C155" s="130">
        <v>9966060049.4099998</v>
      </c>
      <c r="D155" s="130">
        <v>16662977415.58</v>
      </c>
      <c r="E155" s="131">
        <v>4729309786.9499998</v>
      </c>
    </row>
    <row r="156" spans="1:5">
      <c r="A156" s="110" t="s">
        <v>348</v>
      </c>
      <c r="B156" s="111">
        <v>925054899.49000001</v>
      </c>
      <c r="C156" s="111">
        <v>0</v>
      </c>
      <c r="D156" s="111">
        <v>32991031.129999999</v>
      </c>
      <c r="E156" s="112">
        <v>892063868.36000001</v>
      </c>
    </row>
    <row r="157" spans="1:5">
      <c r="A157" s="110" t="s">
        <v>349</v>
      </c>
      <c r="B157" s="111">
        <v>880830819.83000004</v>
      </c>
      <c r="C157" s="111">
        <v>73112882.950000003</v>
      </c>
      <c r="D157" s="111">
        <v>944883182.27999997</v>
      </c>
      <c r="E157" s="112">
        <v>9060520.5</v>
      </c>
    </row>
    <row r="158" spans="1:5">
      <c r="A158" s="110" t="s">
        <v>350</v>
      </c>
      <c r="B158" s="111">
        <v>89730013.650000006</v>
      </c>
      <c r="C158" s="111">
        <v>11258682.01</v>
      </c>
      <c r="D158" s="111">
        <v>98574831.659999996</v>
      </c>
      <c r="E158" s="112">
        <v>2413864</v>
      </c>
    </row>
    <row r="159" spans="1:5">
      <c r="A159" s="110" t="s">
        <v>351</v>
      </c>
      <c r="B159" s="111">
        <v>48937857.700000003</v>
      </c>
      <c r="C159" s="111">
        <v>7547746.29</v>
      </c>
      <c r="D159" s="111">
        <v>55108071.640000001</v>
      </c>
      <c r="E159" s="112">
        <v>1377532.35</v>
      </c>
    </row>
    <row r="160" spans="1:5">
      <c r="A160" s="110" t="s">
        <v>352</v>
      </c>
      <c r="B160" s="111">
        <v>332543390.20999998</v>
      </c>
      <c r="C160" s="111">
        <v>32515610.399999999</v>
      </c>
      <c r="D160" s="111">
        <v>361784213.16000003</v>
      </c>
      <c r="E160" s="112">
        <v>3274787.45</v>
      </c>
    </row>
    <row r="161" spans="1:5">
      <c r="A161" s="110" t="s">
        <v>353</v>
      </c>
      <c r="B161" s="111">
        <v>12009472.25</v>
      </c>
      <c r="C161" s="111">
        <v>1555053.18</v>
      </c>
      <c r="D161" s="111">
        <v>13394598.49</v>
      </c>
      <c r="E161" s="112">
        <v>169926.94</v>
      </c>
    </row>
    <row r="162" spans="1:5">
      <c r="A162" s="110" t="s">
        <v>354</v>
      </c>
      <c r="B162" s="111">
        <v>195922706.50999999</v>
      </c>
      <c r="C162" s="111">
        <v>22060165.940000001</v>
      </c>
      <c r="D162" s="111">
        <v>215339131.81</v>
      </c>
      <c r="E162" s="112">
        <v>2643740.64</v>
      </c>
    </row>
    <row r="163" spans="1:5">
      <c r="A163" s="110" t="s">
        <v>355</v>
      </c>
      <c r="B163" s="111">
        <v>131198625.8</v>
      </c>
      <c r="C163" s="111">
        <v>10254501.060000001</v>
      </c>
      <c r="D163" s="111">
        <v>139672785.44</v>
      </c>
      <c r="E163" s="112">
        <v>1780341.42</v>
      </c>
    </row>
    <row r="164" spans="1:5">
      <c r="A164" s="110" t="s">
        <v>356</v>
      </c>
      <c r="B164" s="111">
        <v>57238104.520000003</v>
      </c>
      <c r="C164" s="111">
        <v>5584457.1799999997</v>
      </c>
      <c r="D164" s="111">
        <v>62073794.5</v>
      </c>
      <c r="E164" s="112">
        <v>748767.2</v>
      </c>
    </row>
    <row r="165" spans="1:5">
      <c r="A165" s="110" t="s">
        <v>357</v>
      </c>
      <c r="B165" s="111">
        <v>122118854.06999999</v>
      </c>
      <c r="C165" s="111">
        <v>11539051.1</v>
      </c>
      <c r="D165" s="111">
        <v>132394835.89</v>
      </c>
      <c r="E165" s="112">
        <v>1263069.28</v>
      </c>
    </row>
    <row r="166" spans="1:5">
      <c r="A166" s="110" t="s">
        <v>358</v>
      </c>
      <c r="B166" s="111">
        <v>46319586.950000003</v>
      </c>
      <c r="C166" s="111">
        <v>7541388</v>
      </c>
      <c r="D166" s="111">
        <v>52721197.799999997</v>
      </c>
      <c r="E166" s="112">
        <v>1139777.1499999999</v>
      </c>
    </row>
    <row r="167" spans="1:5">
      <c r="A167" s="110" t="s">
        <v>359</v>
      </c>
      <c r="B167" s="111">
        <v>397312373.27999997</v>
      </c>
      <c r="C167" s="111">
        <v>35375861.609999999</v>
      </c>
      <c r="D167" s="111">
        <v>413675809.56999999</v>
      </c>
      <c r="E167" s="112">
        <v>19012425.32</v>
      </c>
    </row>
    <row r="168" spans="1:5">
      <c r="A168" s="110" t="s">
        <v>360</v>
      </c>
      <c r="B168" s="111">
        <v>287343194.89999998</v>
      </c>
      <c r="C168" s="111">
        <v>37439684.93</v>
      </c>
      <c r="D168" s="111">
        <v>318414288</v>
      </c>
      <c r="E168" s="112">
        <v>6368591.8300000001</v>
      </c>
    </row>
    <row r="169" spans="1:5">
      <c r="A169" s="110" t="s">
        <v>361</v>
      </c>
      <c r="B169" s="111">
        <v>22261059.850000001</v>
      </c>
      <c r="C169" s="111">
        <v>4672370.3600000003</v>
      </c>
      <c r="D169" s="111">
        <v>26645556.539999999</v>
      </c>
      <c r="E169" s="112">
        <v>287873.67</v>
      </c>
    </row>
    <row r="170" spans="1:5">
      <c r="A170" s="110" t="s">
        <v>362</v>
      </c>
      <c r="B170" s="111">
        <v>539300826.86000001</v>
      </c>
      <c r="C170" s="111">
        <v>39298882.450000003</v>
      </c>
      <c r="D170" s="111">
        <v>573598844.98000002</v>
      </c>
      <c r="E170" s="112">
        <v>5000864.33</v>
      </c>
    </row>
    <row r="171" spans="1:5">
      <c r="A171" s="110" t="s">
        <v>363</v>
      </c>
      <c r="B171" s="111">
        <v>115838141.61</v>
      </c>
      <c r="C171" s="111">
        <v>13487003.51</v>
      </c>
      <c r="D171" s="111">
        <v>127991438.3</v>
      </c>
      <c r="E171" s="112">
        <v>1333706.82</v>
      </c>
    </row>
    <row r="172" spans="1:5">
      <c r="A172" s="110" t="s">
        <v>364</v>
      </c>
      <c r="B172" s="111">
        <v>36838028.350000001</v>
      </c>
      <c r="C172" s="111">
        <v>4904714.7</v>
      </c>
      <c r="D172" s="111">
        <v>41465789.090000004</v>
      </c>
      <c r="E172" s="112">
        <v>276953.96000000002</v>
      </c>
    </row>
    <row r="173" spans="1:5">
      <c r="A173" s="110" t="s">
        <v>365</v>
      </c>
      <c r="B173" s="111">
        <v>55626454.200000003</v>
      </c>
      <c r="C173" s="111">
        <v>2369437.41</v>
      </c>
      <c r="D173" s="111">
        <v>57917689.789999999</v>
      </c>
      <c r="E173" s="112">
        <v>78201.820000000007</v>
      </c>
    </row>
    <row r="174" spans="1:5">
      <c r="A174" s="110" t="s">
        <v>366</v>
      </c>
      <c r="B174" s="111">
        <v>541692984.02999997</v>
      </c>
      <c r="C174" s="111">
        <v>40011149.740000002</v>
      </c>
      <c r="D174" s="111">
        <v>574505342.84000003</v>
      </c>
      <c r="E174" s="112">
        <v>7198790.9299999997</v>
      </c>
    </row>
    <row r="175" spans="1:5">
      <c r="A175" s="110" t="s">
        <v>367</v>
      </c>
      <c r="B175" s="111">
        <v>1503188588.1700001</v>
      </c>
      <c r="C175" s="111">
        <v>140408813.91</v>
      </c>
      <c r="D175" s="111">
        <v>1626117548.53</v>
      </c>
      <c r="E175" s="112">
        <v>17479853.550000001</v>
      </c>
    </row>
    <row r="176" spans="1:5">
      <c r="A176" s="110" t="s">
        <v>368</v>
      </c>
      <c r="B176" s="111">
        <v>8493588.7200000007</v>
      </c>
      <c r="C176" s="111">
        <v>624133.74</v>
      </c>
      <c r="D176" s="111">
        <v>9058568.4000000004</v>
      </c>
      <c r="E176" s="112">
        <v>59154.06</v>
      </c>
    </row>
    <row r="177" spans="1:5">
      <c r="A177" s="110" t="s">
        <v>369</v>
      </c>
      <c r="B177" s="111">
        <v>122667038.09</v>
      </c>
      <c r="C177" s="111">
        <v>29304230.829999998</v>
      </c>
      <c r="D177" s="111">
        <v>147250775.41999999</v>
      </c>
      <c r="E177" s="112">
        <v>4720493.5</v>
      </c>
    </row>
    <row r="178" spans="1:5">
      <c r="A178" s="110" t="s">
        <v>370</v>
      </c>
      <c r="B178" s="111">
        <v>289978569.85000002</v>
      </c>
      <c r="C178" s="111">
        <v>0</v>
      </c>
      <c r="D178" s="111">
        <v>0</v>
      </c>
      <c r="E178" s="112">
        <v>289978569.85000002</v>
      </c>
    </row>
    <row r="179" spans="1:5">
      <c r="A179" s="110" t="s">
        <v>371</v>
      </c>
      <c r="B179" s="111">
        <v>823437.59</v>
      </c>
      <c r="C179" s="111">
        <v>253101.03</v>
      </c>
      <c r="D179" s="111">
        <v>0</v>
      </c>
      <c r="E179" s="112">
        <v>1076538.6200000001</v>
      </c>
    </row>
    <row r="180" spans="1:5">
      <c r="A180" s="110" t="s">
        <v>372</v>
      </c>
      <c r="B180" s="111">
        <v>5997454.3399999999</v>
      </c>
      <c r="C180" s="111">
        <v>561149.21</v>
      </c>
      <c r="D180" s="111">
        <v>6500000</v>
      </c>
      <c r="E180" s="112">
        <v>58603.55</v>
      </c>
    </row>
    <row r="181" spans="1:5">
      <c r="A181" s="110" t="s">
        <v>373</v>
      </c>
      <c r="B181" s="111">
        <v>316055373.14999998</v>
      </c>
      <c r="C181" s="111">
        <v>29513589.960000001</v>
      </c>
      <c r="D181" s="111">
        <v>0</v>
      </c>
      <c r="E181" s="112">
        <v>345568963.11000001</v>
      </c>
    </row>
    <row r="182" spans="1:5">
      <c r="A182" s="110" t="s">
        <v>374</v>
      </c>
      <c r="B182" s="111">
        <v>3937205.87</v>
      </c>
      <c r="C182" s="111">
        <v>102391475.45999999</v>
      </c>
      <c r="D182" s="111">
        <v>106327797.05</v>
      </c>
      <c r="E182" s="112">
        <v>884.28</v>
      </c>
    </row>
    <row r="183" spans="1:5">
      <c r="A183" s="110" t="s">
        <v>375</v>
      </c>
      <c r="B183" s="111">
        <v>1041705.28</v>
      </c>
      <c r="C183" s="111">
        <v>2623410.52</v>
      </c>
      <c r="D183" s="111">
        <v>0</v>
      </c>
      <c r="E183" s="112">
        <v>3665115.8</v>
      </c>
    </row>
    <row r="184" spans="1:5">
      <c r="A184" s="110" t="s">
        <v>376</v>
      </c>
      <c r="B184" s="111">
        <v>809430360.63</v>
      </c>
      <c r="C184" s="111">
        <v>171686629.53</v>
      </c>
      <c r="D184" s="111">
        <v>800000000</v>
      </c>
      <c r="E184" s="112">
        <v>181116990.16</v>
      </c>
    </row>
    <row r="185" spans="1:5">
      <c r="A185" s="110" t="s">
        <v>377</v>
      </c>
      <c r="B185" s="111">
        <v>228540025.00999999</v>
      </c>
      <c r="C185" s="111">
        <v>26629137.699999999</v>
      </c>
      <c r="D185" s="111">
        <v>33443869.68</v>
      </c>
      <c r="E185" s="112">
        <v>221725293.03</v>
      </c>
    </row>
    <row r="186" spans="1:5">
      <c r="A186" s="110" t="s">
        <v>378</v>
      </c>
      <c r="B186" s="111">
        <v>178104146.66999999</v>
      </c>
      <c r="C186" s="111">
        <v>16833513.949999999</v>
      </c>
      <c r="D186" s="111">
        <v>20000000</v>
      </c>
      <c r="E186" s="112">
        <v>174937660.62</v>
      </c>
    </row>
    <row r="187" spans="1:5">
      <c r="A187" s="110" t="s">
        <v>379</v>
      </c>
      <c r="B187" s="111">
        <v>207960884.97</v>
      </c>
      <c r="C187" s="111">
        <v>17435941.34</v>
      </c>
      <c r="D187" s="111">
        <v>0</v>
      </c>
      <c r="E187" s="112">
        <v>225396826.31</v>
      </c>
    </row>
    <row r="188" spans="1:5">
      <c r="A188" s="110" t="s">
        <v>910</v>
      </c>
      <c r="B188" s="111">
        <v>0</v>
      </c>
      <c r="C188" s="111">
        <v>80402.210000000006</v>
      </c>
      <c r="D188" s="111">
        <v>80402.210000000006</v>
      </c>
      <c r="E188" s="112">
        <v>0</v>
      </c>
    </row>
    <row r="189" spans="1:5">
      <c r="A189" s="110" t="s">
        <v>380</v>
      </c>
      <c r="B189" s="111">
        <v>0</v>
      </c>
      <c r="C189" s="111">
        <v>17765549.870000001</v>
      </c>
      <c r="D189" s="111">
        <v>16920697.629999999</v>
      </c>
      <c r="E189" s="112">
        <v>844852.24</v>
      </c>
    </row>
    <row r="190" spans="1:5">
      <c r="A190" s="110" t="s">
        <v>381</v>
      </c>
      <c r="B190" s="111">
        <v>30317009.329999998</v>
      </c>
      <c r="C190" s="111">
        <v>277399276.31999999</v>
      </c>
      <c r="D190" s="111">
        <v>197000000</v>
      </c>
      <c r="E190" s="112">
        <v>110716285.65000001</v>
      </c>
    </row>
    <row r="191" spans="1:5">
      <c r="A191" s="110" t="s">
        <v>382</v>
      </c>
      <c r="B191" s="111">
        <v>135767226.53</v>
      </c>
      <c r="C191" s="111">
        <v>23096003.59</v>
      </c>
      <c r="D191" s="111">
        <v>0</v>
      </c>
      <c r="E191" s="112">
        <v>158863230.12</v>
      </c>
    </row>
    <row r="192" spans="1:5">
      <c r="A192" s="110" t="s">
        <v>383</v>
      </c>
      <c r="B192" s="111">
        <v>19817154.469999999</v>
      </c>
      <c r="C192" s="111">
        <v>54251703.270000003</v>
      </c>
      <c r="D192" s="111">
        <v>19500000</v>
      </c>
      <c r="E192" s="112">
        <v>54568857.740000002</v>
      </c>
    </row>
    <row r="193" spans="1:5">
      <c r="A193" s="110" t="s">
        <v>384</v>
      </c>
      <c r="B193" s="111">
        <v>11444502.67</v>
      </c>
      <c r="C193" s="111">
        <v>9527267.9600000009</v>
      </c>
      <c r="D193" s="111">
        <v>7133173.3899999997</v>
      </c>
      <c r="E193" s="112">
        <v>13838597.24</v>
      </c>
    </row>
    <row r="194" spans="1:5">
      <c r="A194" s="110" t="s">
        <v>876</v>
      </c>
      <c r="B194" s="111">
        <v>0</v>
      </c>
      <c r="C194" s="111">
        <v>22891.38</v>
      </c>
      <c r="D194" s="111">
        <v>20978.26</v>
      </c>
      <c r="E194" s="112">
        <v>1913.12</v>
      </c>
    </row>
    <row r="195" spans="1:5">
      <c r="A195" s="110" t="s">
        <v>385</v>
      </c>
      <c r="B195" s="111">
        <v>0</v>
      </c>
      <c r="C195" s="111">
        <v>13868184.060000001</v>
      </c>
      <c r="D195" s="111">
        <v>2735569.55</v>
      </c>
      <c r="E195" s="112">
        <v>11132614.51</v>
      </c>
    </row>
    <row r="196" spans="1:5">
      <c r="A196" s="110" t="s">
        <v>386</v>
      </c>
      <c r="B196" s="111">
        <v>81016.42</v>
      </c>
      <c r="C196" s="111">
        <v>33048223.07</v>
      </c>
      <c r="D196" s="111">
        <v>32936372.559999999</v>
      </c>
      <c r="E196" s="112">
        <v>192866.93</v>
      </c>
    </row>
    <row r="197" spans="1:5">
      <c r="A197" s="110" t="s">
        <v>387</v>
      </c>
      <c r="B197" s="111">
        <v>12558317.460000001</v>
      </c>
      <c r="C197" s="111">
        <v>22477849.390000001</v>
      </c>
      <c r="D197" s="111">
        <v>34892917.759999998</v>
      </c>
      <c r="E197" s="112">
        <v>143249.09</v>
      </c>
    </row>
    <row r="198" spans="1:5">
      <c r="A198" s="110" t="s">
        <v>388</v>
      </c>
      <c r="B198" s="111">
        <v>2935764.26</v>
      </c>
      <c r="C198" s="111">
        <v>2181463.2999999998</v>
      </c>
      <c r="D198" s="111">
        <v>0</v>
      </c>
      <c r="E198" s="112">
        <v>5117227.5599999996</v>
      </c>
    </row>
    <row r="199" spans="1:5">
      <c r="A199" s="110" t="s">
        <v>389</v>
      </c>
      <c r="B199" s="111">
        <v>96156594.25</v>
      </c>
      <c r="C199" s="111">
        <v>39268447.960000001</v>
      </c>
      <c r="D199" s="111">
        <v>96156594.25</v>
      </c>
      <c r="E199" s="112">
        <v>39268447.960000001</v>
      </c>
    </row>
    <row r="200" spans="1:5">
      <c r="A200" s="110" t="s">
        <v>390</v>
      </c>
      <c r="B200" s="111">
        <v>168974225.08000001</v>
      </c>
      <c r="C200" s="111">
        <v>555795964.54999995</v>
      </c>
      <c r="D200" s="111">
        <v>576782109.24000001</v>
      </c>
      <c r="E200" s="112">
        <v>147988080.38999999</v>
      </c>
    </row>
    <row r="201" spans="1:5">
      <c r="A201" s="110" t="s">
        <v>391</v>
      </c>
      <c r="B201" s="111">
        <v>42752141.590000004</v>
      </c>
      <c r="C201" s="111">
        <v>83691609.329999998</v>
      </c>
      <c r="D201" s="111">
        <v>105140456.03</v>
      </c>
      <c r="E201" s="112">
        <v>21303294.890000001</v>
      </c>
    </row>
    <row r="202" spans="1:5">
      <c r="A202" s="110" t="s">
        <v>392</v>
      </c>
      <c r="B202" s="111">
        <v>53641899.799999997</v>
      </c>
      <c r="C202" s="111">
        <v>100283754.56</v>
      </c>
      <c r="D202" s="111">
        <v>127031440.01000001</v>
      </c>
      <c r="E202" s="112">
        <v>26894214.350000001</v>
      </c>
    </row>
    <row r="203" spans="1:5">
      <c r="A203" s="110" t="s">
        <v>393</v>
      </c>
      <c r="B203" s="111">
        <v>61222799.630000003</v>
      </c>
      <c r="C203" s="111">
        <v>248136285.87</v>
      </c>
      <c r="D203" s="111">
        <v>245962120.22999999</v>
      </c>
      <c r="E203" s="112">
        <v>63396965.270000003</v>
      </c>
    </row>
    <row r="204" spans="1:5">
      <c r="A204" s="110" t="s">
        <v>394</v>
      </c>
      <c r="B204" s="111">
        <v>10995312.5</v>
      </c>
      <c r="C204" s="111">
        <v>21491133.52</v>
      </c>
      <c r="D204" s="111">
        <v>26978708.640000001</v>
      </c>
      <c r="E204" s="112">
        <v>5507737.3799999999</v>
      </c>
    </row>
    <row r="205" spans="1:5">
      <c r="A205" s="110" t="s">
        <v>395</v>
      </c>
      <c r="B205" s="111">
        <v>88646609.840000004</v>
      </c>
      <c r="C205" s="111">
        <v>170835070.63</v>
      </c>
      <c r="D205" s="111">
        <v>214912229.78</v>
      </c>
      <c r="E205" s="112">
        <v>44569450.689999998</v>
      </c>
    </row>
    <row r="206" spans="1:5">
      <c r="A206" s="110" t="s">
        <v>396</v>
      </c>
      <c r="B206" s="111">
        <v>22149594.82</v>
      </c>
      <c r="C206" s="111">
        <v>88820372.719999999</v>
      </c>
      <c r="D206" s="111">
        <v>87690462.280000001</v>
      </c>
      <c r="E206" s="112">
        <v>23279505.260000002</v>
      </c>
    </row>
    <row r="207" spans="1:5">
      <c r="A207" s="110" t="s">
        <v>397</v>
      </c>
      <c r="B207" s="111">
        <v>13241449.76</v>
      </c>
      <c r="C207" s="111">
        <v>52321048.119999997</v>
      </c>
      <c r="D207" s="111">
        <v>51804540.579999998</v>
      </c>
      <c r="E207" s="112">
        <v>13757957.300000001</v>
      </c>
    </row>
    <row r="208" spans="1:5">
      <c r="A208" s="110" t="s">
        <v>398</v>
      </c>
      <c r="B208" s="111">
        <v>29013884.260000002</v>
      </c>
      <c r="C208" s="111">
        <v>117213502.77</v>
      </c>
      <c r="D208" s="111">
        <v>116998525.41</v>
      </c>
      <c r="E208" s="112">
        <v>29228861.620000001</v>
      </c>
    </row>
    <row r="209" spans="1:5">
      <c r="A209" s="110" t="s">
        <v>399</v>
      </c>
      <c r="B209" s="111">
        <v>15784387.220000001</v>
      </c>
      <c r="C209" s="111">
        <v>64350777.439999998</v>
      </c>
      <c r="D209" s="111">
        <v>63731561.990000002</v>
      </c>
      <c r="E209" s="112">
        <v>16403602.67</v>
      </c>
    </row>
    <row r="210" spans="1:5">
      <c r="A210" s="110" t="s">
        <v>400</v>
      </c>
      <c r="B210" s="111">
        <v>116955876.05</v>
      </c>
      <c r="C210" s="111">
        <v>430385867.47000003</v>
      </c>
      <c r="D210" s="111">
        <v>439489783.52999997</v>
      </c>
      <c r="E210" s="112">
        <v>107851959.98999999</v>
      </c>
    </row>
    <row r="211" spans="1:5">
      <c r="A211" s="110" t="s">
        <v>401</v>
      </c>
      <c r="B211" s="111">
        <v>164975201.75</v>
      </c>
      <c r="C211" s="111">
        <v>317758152.93000001</v>
      </c>
      <c r="D211" s="111">
        <v>399193951.24000001</v>
      </c>
      <c r="E211" s="112">
        <v>83539403.439999998</v>
      </c>
    </row>
    <row r="212" spans="1:5">
      <c r="A212" s="110" t="s">
        <v>402</v>
      </c>
      <c r="B212" s="111">
        <v>11740634.609999999</v>
      </c>
      <c r="C212" s="111">
        <v>23242667.73</v>
      </c>
      <c r="D212" s="111">
        <v>29073779</v>
      </c>
      <c r="E212" s="112">
        <v>5909523.3399999999</v>
      </c>
    </row>
    <row r="213" spans="1:5">
      <c r="A213" s="110" t="s">
        <v>403</v>
      </c>
      <c r="B213" s="111">
        <v>93702804.239999995</v>
      </c>
      <c r="C213" s="111">
        <v>381473102.27999997</v>
      </c>
      <c r="D213" s="111">
        <v>376767748.38</v>
      </c>
      <c r="E213" s="112">
        <v>98408158.140000001</v>
      </c>
    </row>
    <row r="214" spans="1:5">
      <c r="A214" s="110" t="s">
        <v>404</v>
      </c>
      <c r="B214" s="111">
        <v>18592915.100000001</v>
      </c>
      <c r="C214" s="111">
        <v>73845826.109999999</v>
      </c>
      <c r="D214" s="111">
        <v>73188051.769999996</v>
      </c>
      <c r="E214" s="112">
        <v>19250689.440000001</v>
      </c>
    </row>
    <row r="215" spans="1:5">
      <c r="A215" s="110" t="s">
        <v>405</v>
      </c>
      <c r="B215" s="111">
        <v>7404624.7699999996</v>
      </c>
      <c r="C215" s="111">
        <v>30808155.390000001</v>
      </c>
      <c r="D215" s="111">
        <v>30597651.629999999</v>
      </c>
      <c r="E215" s="112">
        <v>7615128.5300000003</v>
      </c>
    </row>
    <row r="216" spans="1:5">
      <c r="A216" s="110" t="s">
        <v>406</v>
      </c>
      <c r="B216" s="111">
        <v>1336358.1100000001</v>
      </c>
      <c r="C216" s="111">
        <v>5722666.0899999999</v>
      </c>
      <c r="D216" s="111">
        <v>5847400.8099999996</v>
      </c>
      <c r="E216" s="112">
        <v>1211623.3899999999</v>
      </c>
    </row>
    <row r="217" spans="1:5">
      <c r="A217" s="110" t="s">
        <v>407</v>
      </c>
      <c r="B217" s="111">
        <v>71369865.599999994</v>
      </c>
      <c r="C217" s="111">
        <v>294719710.55000001</v>
      </c>
      <c r="D217" s="111">
        <v>289937201.68000001</v>
      </c>
      <c r="E217" s="112">
        <v>76152374.469999999</v>
      </c>
    </row>
    <row r="218" spans="1:5">
      <c r="A218" s="110" t="s">
        <v>408</v>
      </c>
      <c r="B218" s="111">
        <v>189623619.56</v>
      </c>
      <c r="C218" s="111">
        <v>806015171.66999996</v>
      </c>
      <c r="D218" s="111">
        <v>797676726.10000002</v>
      </c>
      <c r="E218" s="112">
        <v>197962065.13</v>
      </c>
    </row>
    <row r="219" spans="1:5">
      <c r="A219" s="110" t="s">
        <v>409</v>
      </c>
      <c r="B219" s="111">
        <v>1632260.66</v>
      </c>
      <c r="C219" s="111">
        <v>6549180.7000000002</v>
      </c>
      <c r="D219" s="111">
        <v>6463602.2800000003</v>
      </c>
      <c r="E219" s="112">
        <v>1717839.08</v>
      </c>
    </row>
    <row r="220" spans="1:5">
      <c r="A220" s="110" t="s">
        <v>410</v>
      </c>
      <c r="B220" s="111">
        <v>46754854.159999996</v>
      </c>
      <c r="C220" s="111">
        <v>167249816.37</v>
      </c>
      <c r="D220" s="111">
        <v>165365361.94</v>
      </c>
      <c r="E220" s="112">
        <v>48639308.590000004</v>
      </c>
    </row>
    <row r="221" spans="1:5">
      <c r="A221" s="110" t="s">
        <v>411</v>
      </c>
      <c r="B221" s="111">
        <v>250943554.66</v>
      </c>
      <c r="C221" s="111">
        <v>665449751.35000002</v>
      </c>
      <c r="D221" s="111">
        <v>786755186.67999995</v>
      </c>
      <c r="E221" s="112">
        <v>129638119.33</v>
      </c>
    </row>
    <row r="222" spans="1:5">
      <c r="A222" s="110" t="s">
        <v>412</v>
      </c>
      <c r="B222" s="111">
        <v>40297061.609999999</v>
      </c>
      <c r="C222" s="111">
        <v>99396383.280000001</v>
      </c>
      <c r="D222" s="111">
        <v>119069592.47</v>
      </c>
      <c r="E222" s="112">
        <v>20623852.420000002</v>
      </c>
    </row>
    <row r="223" spans="1:5">
      <c r="A223" s="110" t="s">
        <v>413</v>
      </c>
      <c r="B223" s="111">
        <v>32004527.440000001</v>
      </c>
      <c r="C223" s="111">
        <v>150567536.88</v>
      </c>
      <c r="D223" s="111">
        <v>153556738.77000001</v>
      </c>
      <c r="E223" s="112">
        <v>29015325.550000001</v>
      </c>
    </row>
    <row r="224" spans="1:5">
      <c r="A224" s="110" t="s">
        <v>414</v>
      </c>
      <c r="B224" s="111">
        <v>68682949.879999995</v>
      </c>
      <c r="C224" s="111">
        <v>294082759.94999999</v>
      </c>
      <c r="D224" s="111">
        <v>307635844.26999998</v>
      </c>
      <c r="E224" s="112">
        <v>55129865.560000002</v>
      </c>
    </row>
    <row r="225" spans="1:5">
      <c r="A225" s="110" t="s">
        <v>415</v>
      </c>
      <c r="B225" s="111">
        <v>5144458.54</v>
      </c>
      <c r="C225" s="111">
        <v>24051500.100000001</v>
      </c>
      <c r="D225" s="111">
        <v>24528018.120000001</v>
      </c>
      <c r="E225" s="112">
        <v>4667940.5199999996</v>
      </c>
    </row>
    <row r="226" spans="1:5">
      <c r="A226" s="110" t="s">
        <v>416</v>
      </c>
      <c r="B226" s="111">
        <v>118580647.63</v>
      </c>
      <c r="C226" s="111">
        <v>298150531.95999998</v>
      </c>
      <c r="D226" s="111">
        <v>361580746.23000002</v>
      </c>
      <c r="E226" s="112">
        <v>55150433.359999999</v>
      </c>
    </row>
    <row r="227" spans="1:5">
      <c r="A227" s="110" t="s">
        <v>417</v>
      </c>
      <c r="B227" s="111">
        <v>42902023.43</v>
      </c>
      <c r="C227" s="111">
        <v>112179032.33</v>
      </c>
      <c r="D227" s="111">
        <v>133513642.01000001</v>
      </c>
      <c r="E227" s="112">
        <v>21567413.75</v>
      </c>
    </row>
    <row r="228" spans="1:5">
      <c r="A228" s="110" t="s">
        <v>418</v>
      </c>
      <c r="B228" s="111">
        <v>29007715.300000001</v>
      </c>
      <c r="C228" s="111">
        <v>66213367.490000002</v>
      </c>
      <c r="D228" s="111">
        <v>82190321.400000006</v>
      </c>
      <c r="E228" s="112">
        <v>13030761.390000001</v>
      </c>
    </row>
    <row r="229" spans="1:5">
      <c r="A229" s="110" t="s">
        <v>419</v>
      </c>
      <c r="B229" s="111">
        <v>47765024.710000001</v>
      </c>
      <c r="C229" s="111">
        <v>128810492.45</v>
      </c>
      <c r="D229" s="111">
        <v>152222776.06999999</v>
      </c>
      <c r="E229" s="112">
        <v>24352741.09</v>
      </c>
    </row>
    <row r="230" spans="1:5">
      <c r="A230" s="110" t="s">
        <v>420</v>
      </c>
      <c r="B230" s="111">
        <v>36248034.520000003</v>
      </c>
      <c r="C230" s="111">
        <v>146893126.49000001</v>
      </c>
      <c r="D230" s="111">
        <v>155155822.69</v>
      </c>
      <c r="E230" s="112">
        <v>27985338.32</v>
      </c>
    </row>
    <row r="231" spans="1:5">
      <c r="A231" s="110" t="s">
        <v>421</v>
      </c>
      <c r="B231" s="111">
        <v>115679747.78</v>
      </c>
      <c r="C231" s="111">
        <v>293302931.14999998</v>
      </c>
      <c r="D231" s="111">
        <v>354242306.11000001</v>
      </c>
      <c r="E231" s="112">
        <v>54740372.82</v>
      </c>
    </row>
    <row r="232" spans="1:5">
      <c r="A232" s="110" t="s">
        <v>422</v>
      </c>
      <c r="B232" s="111">
        <v>161619318.37</v>
      </c>
      <c r="C232" s="111">
        <v>412694927.17000002</v>
      </c>
      <c r="D232" s="111">
        <v>497330434.07999998</v>
      </c>
      <c r="E232" s="112">
        <v>76983811.459999993</v>
      </c>
    </row>
    <row r="233" spans="1:5">
      <c r="A233" s="110" t="s">
        <v>423</v>
      </c>
      <c r="B233" s="111">
        <v>10020929.43</v>
      </c>
      <c r="C233" s="111">
        <v>45387660</v>
      </c>
      <c r="D233" s="111">
        <v>46813081.159999996</v>
      </c>
      <c r="E233" s="112">
        <v>8595508.2699999996</v>
      </c>
    </row>
    <row r="234" spans="1:5">
      <c r="A234" s="110" t="s">
        <v>424</v>
      </c>
      <c r="B234" s="111">
        <v>70499980.390000001</v>
      </c>
      <c r="C234" s="111">
        <v>323843022.98000002</v>
      </c>
      <c r="D234" s="111">
        <v>333053236.94</v>
      </c>
      <c r="E234" s="112">
        <v>61289766.43</v>
      </c>
    </row>
    <row r="235" spans="1:5">
      <c r="A235" s="110" t="s">
        <v>425</v>
      </c>
      <c r="B235" s="111">
        <v>30410872.449999999</v>
      </c>
      <c r="C235" s="111">
        <v>101747242.25</v>
      </c>
      <c r="D235" s="111">
        <v>112013425.20999999</v>
      </c>
      <c r="E235" s="112">
        <v>20144689.489999998</v>
      </c>
    </row>
    <row r="236" spans="1:5">
      <c r="A236" s="110" t="s">
        <v>426</v>
      </c>
      <c r="B236" s="111">
        <v>6811635.4800000004</v>
      </c>
      <c r="C236" s="111">
        <v>52291294.880000003</v>
      </c>
      <c r="D236" s="111">
        <v>49184523.060000002</v>
      </c>
      <c r="E236" s="112">
        <v>9918407.3000000007</v>
      </c>
    </row>
    <row r="237" spans="1:5">
      <c r="A237" s="110" t="s">
        <v>427</v>
      </c>
      <c r="B237" s="111">
        <v>13453844.34</v>
      </c>
      <c r="C237" s="111">
        <v>71790599.439999998</v>
      </c>
      <c r="D237" s="111">
        <v>71575785.829999998</v>
      </c>
      <c r="E237" s="112">
        <v>13668657.949999999</v>
      </c>
    </row>
    <row r="238" spans="1:5">
      <c r="A238" s="110" t="s">
        <v>428</v>
      </c>
      <c r="B238" s="111">
        <v>68161734.340000004</v>
      </c>
      <c r="C238" s="111">
        <v>300560765.47000003</v>
      </c>
      <c r="D238" s="111">
        <v>311522792.56</v>
      </c>
      <c r="E238" s="112">
        <v>57199707.25</v>
      </c>
    </row>
    <row r="239" spans="1:5">
      <c r="A239" s="110" t="s">
        <v>429</v>
      </c>
      <c r="B239" s="111">
        <v>124858620.12</v>
      </c>
      <c r="C239" s="111">
        <v>533041814.19999999</v>
      </c>
      <c r="D239" s="111">
        <v>556935426.40999997</v>
      </c>
      <c r="E239" s="112">
        <v>100965007.91</v>
      </c>
    </row>
    <row r="240" spans="1:5">
      <c r="A240" s="110" t="s">
        <v>430</v>
      </c>
      <c r="B240" s="111">
        <v>3195264.24</v>
      </c>
      <c r="C240" s="111">
        <v>15324381.359999999</v>
      </c>
      <c r="D240" s="111">
        <v>15812288.890000001</v>
      </c>
      <c r="E240" s="112">
        <v>2707356.71</v>
      </c>
    </row>
    <row r="241" spans="1:5">
      <c r="A241" s="110" t="s">
        <v>431</v>
      </c>
      <c r="B241" s="111">
        <v>91597902.799999997</v>
      </c>
      <c r="C241" s="111">
        <v>397790037.58999997</v>
      </c>
      <c r="D241" s="111">
        <v>408424316.47000003</v>
      </c>
      <c r="E241" s="112">
        <v>80963623.920000002</v>
      </c>
    </row>
    <row r="242" spans="1:5">
      <c r="A242" s="110" t="s">
        <v>432</v>
      </c>
      <c r="B242" s="111">
        <v>4361165.74</v>
      </c>
      <c r="C242" s="111">
        <v>0</v>
      </c>
      <c r="D242" s="111">
        <v>0</v>
      </c>
      <c r="E242" s="112">
        <v>4361165.74</v>
      </c>
    </row>
    <row r="243" spans="1:5">
      <c r="A243" s="110" t="s">
        <v>433</v>
      </c>
      <c r="B243" s="111">
        <v>105.45</v>
      </c>
      <c r="C243" s="111">
        <v>0</v>
      </c>
      <c r="D243" s="111">
        <v>0</v>
      </c>
      <c r="E243" s="112">
        <v>105.45</v>
      </c>
    </row>
    <row r="244" spans="1:5">
      <c r="A244" s="110" t="s">
        <v>434</v>
      </c>
      <c r="B244" s="111">
        <v>10815.8</v>
      </c>
      <c r="C244" s="111">
        <v>21.46</v>
      </c>
      <c r="D244" s="111">
        <v>0</v>
      </c>
      <c r="E244" s="112">
        <v>10837.26</v>
      </c>
    </row>
    <row r="245" spans="1:5">
      <c r="A245" s="113" t="s">
        <v>435</v>
      </c>
      <c r="B245" s="167">
        <v>44541.77</v>
      </c>
      <c r="C245" s="167">
        <v>0</v>
      </c>
      <c r="D245" s="167">
        <v>0</v>
      </c>
      <c r="E245" s="168">
        <v>44541.77</v>
      </c>
    </row>
  </sheetData>
  <pageMargins left="0.7" right="0.7"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2"/>
  <sheetViews>
    <sheetView showGridLines="0" zoomScaleNormal="100" workbookViewId="0">
      <selection activeCell="H5" sqref="H5"/>
    </sheetView>
  </sheetViews>
  <sheetFormatPr defaultRowHeight="12.5"/>
  <cols>
    <col min="1" max="1" width="30" style="80" customWidth="1"/>
    <col min="2" max="5" width="16.7265625" style="80" customWidth="1"/>
    <col min="6" max="6" width="9.1796875" style="80"/>
    <col min="7" max="8" width="9.1796875" style="80" customWidth="1"/>
    <col min="9" max="256" width="9.1796875" style="80"/>
    <col min="257" max="257" width="30" style="80" customWidth="1"/>
    <col min="258" max="261" width="16.7265625" style="80" customWidth="1"/>
    <col min="262" max="262" width="9.1796875" style="80"/>
    <col min="263" max="264" width="9.1796875" style="80" customWidth="1"/>
    <col min="265" max="512" width="9.1796875" style="80"/>
    <col min="513" max="513" width="30" style="80" customWidth="1"/>
    <col min="514" max="517" width="16.7265625" style="80" customWidth="1"/>
    <col min="518" max="518" width="9.1796875" style="80"/>
    <col min="519" max="520" width="9.1796875" style="80" customWidth="1"/>
    <col min="521" max="768" width="9.1796875" style="80"/>
    <col min="769" max="769" width="30" style="80" customWidth="1"/>
    <col min="770" max="773" width="16.7265625" style="80" customWidth="1"/>
    <col min="774" max="774" width="9.1796875" style="80"/>
    <col min="775" max="776" width="9.1796875" style="80" customWidth="1"/>
    <col min="777" max="1024" width="9.1796875" style="80"/>
    <col min="1025" max="1025" width="30" style="80" customWidth="1"/>
    <col min="1026" max="1029" width="16.7265625" style="80" customWidth="1"/>
    <col min="1030" max="1030" width="9.1796875" style="80"/>
    <col min="1031" max="1032" width="9.1796875" style="80" customWidth="1"/>
    <col min="1033" max="1280" width="9.1796875" style="80"/>
    <col min="1281" max="1281" width="30" style="80" customWidth="1"/>
    <col min="1282" max="1285" width="16.7265625" style="80" customWidth="1"/>
    <col min="1286" max="1286" width="9.1796875" style="80"/>
    <col min="1287" max="1288" width="9.1796875" style="80" customWidth="1"/>
    <col min="1289" max="1536" width="9.1796875" style="80"/>
    <col min="1537" max="1537" width="30" style="80" customWidth="1"/>
    <col min="1538" max="1541" width="16.7265625" style="80" customWidth="1"/>
    <col min="1542" max="1542" width="9.1796875" style="80"/>
    <col min="1543" max="1544" width="9.1796875" style="80" customWidth="1"/>
    <col min="1545" max="1792" width="9.1796875" style="80"/>
    <col min="1793" max="1793" width="30" style="80" customWidth="1"/>
    <col min="1794" max="1797" width="16.7265625" style="80" customWidth="1"/>
    <col min="1798" max="1798" width="9.1796875" style="80"/>
    <col min="1799" max="1800" width="9.1796875" style="80" customWidth="1"/>
    <col min="1801" max="2048" width="9.1796875" style="80"/>
    <col min="2049" max="2049" width="30" style="80" customWidth="1"/>
    <col min="2050" max="2053" width="16.7265625" style="80" customWidth="1"/>
    <col min="2054" max="2054" width="9.1796875" style="80"/>
    <col min="2055" max="2056" width="9.1796875" style="80" customWidth="1"/>
    <col min="2057" max="2304" width="9.1796875" style="80"/>
    <col min="2305" max="2305" width="30" style="80" customWidth="1"/>
    <col min="2306" max="2309" width="16.7265625" style="80" customWidth="1"/>
    <col min="2310" max="2310" width="9.1796875" style="80"/>
    <col min="2311" max="2312" width="9.1796875" style="80" customWidth="1"/>
    <col min="2313" max="2560" width="9.1796875" style="80"/>
    <col min="2561" max="2561" width="30" style="80" customWidth="1"/>
    <col min="2562" max="2565" width="16.7265625" style="80" customWidth="1"/>
    <col min="2566" max="2566" width="9.1796875" style="80"/>
    <col min="2567" max="2568" width="9.1796875" style="80" customWidth="1"/>
    <col min="2569" max="2816" width="9.1796875" style="80"/>
    <col min="2817" max="2817" width="30" style="80" customWidth="1"/>
    <col min="2818" max="2821" width="16.7265625" style="80" customWidth="1"/>
    <col min="2822" max="2822" width="9.1796875" style="80"/>
    <col min="2823" max="2824" width="9.1796875" style="80" customWidth="1"/>
    <col min="2825" max="3072" width="9.1796875" style="80"/>
    <col min="3073" max="3073" width="30" style="80" customWidth="1"/>
    <col min="3074" max="3077" width="16.7265625" style="80" customWidth="1"/>
    <col min="3078" max="3078" width="9.1796875" style="80"/>
    <col min="3079" max="3080" width="9.1796875" style="80" customWidth="1"/>
    <col min="3081" max="3328" width="9.1796875" style="80"/>
    <col min="3329" max="3329" width="30" style="80" customWidth="1"/>
    <col min="3330" max="3333" width="16.7265625" style="80" customWidth="1"/>
    <col min="3334" max="3334" width="9.1796875" style="80"/>
    <col min="3335" max="3336" width="9.1796875" style="80" customWidth="1"/>
    <col min="3337" max="3584" width="9.1796875" style="80"/>
    <col min="3585" max="3585" width="30" style="80" customWidth="1"/>
    <col min="3586" max="3589" width="16.7265625" style="80" customWidth="1"/>
    <col min="3590" max="3590" width="9.1796875" style="80"/>
    <col min="3591" max="3592" width="9.1796875" style="80" customWidth="1"/>
    <col min="3593" max="3840" width="9.1796875" style="80"/>
    <col min="3841" max="3841" width="30" style="80" customWidth="1"/>
    <col min="3842" max="3845" width="16.7265625" style="80" customWidth="1"/>
    <col min="3846" max="3846" width="9.1796875" style="80"/>
    <col min="3847" max="3848" width="9.1796875" style="80" customWidth="1"/>
    <col min="3849" max="4096" width="9.1796875" style="80"/>
    <col min="4097" max="4097" width="30" style="80" customWidth="1"/>
    <col min="4098" max="4101" width="16.7265625" style="80" customWidth="1"/>
    <col min="4102" max="4102" width="9.1796875" style="80"/>
    <col min="4103" max="4104" width="9.1796875" style="80" customWidth="1"/>
    <col min="4105" max="4352" width="9.1796875" style="80"/>
    <col min="4353" max="4353" width="30" style="80" customWidth="1"/>
    <col min="4354" max="4357" width="16.7265625" style="80" customWidth="1"/>
    <col min="4358" max="4358" width="9.1796875" style="80"/>
    <col min="4359" max="4360" width="9.1796875" style="80" customWidth="1"/>
    <col min="4361" max="4608" width="9.1796875" style="80"/>
    <col min="4609" max="4609" width="30" style="80" customWidth="1"/>
    <col min="4610" max="4613" width="16.7265625" style="80" customWidth="1"/>
    <col min="4614" max="4614" width="9.1796875" style="80"/>
    <col min="4615" max="4616" width="9.1796875" style="80" customWidth="1"/>
    <col min="4617" max="4864" width="9.1796875" style="80"/>
    <col min="4865" max="4865" width="30" style="80" customWidth="1"/>
    <col min="4866" max="4869" width="16.7265625" style="80" customWidth="1"/>
    <col min="4870" max="4870" width="9.1796875" style="80"/>
    <col min="4871" max="4872" width="9.1796875" style="80" customWidth="1"/>
    <col min="4873" max="5120" width="9.1796875" style="80"/>
    <col min="5121" max="5121" width="30" style="80" customWidth="1"/>
    <col min="5122" max="5125" width="16.7265625" style="80" customWidth="1"/>
    <col min="5126" max="5126" width="9.1796875" style="80"/>
    <col min="5127" max="5128" width="9.1796875" style="80" customWidth="1"/>
    <col min="5129" max="5376" width="9.1796875" style="80"/>
    <col min="5377" max="5377" width="30" style="80" customWidth="1"/>
    <col min="5378" max="5381" width="16.7265625" style="80" customWidth="1"/>
    <col min="5382" max="5382" width="9.1796875" style="80"/>
    <col min="5383" max="5384" width="9.1796875" style="80" customWidth="1"/>
    <col min="5385" max="5632" width="9.1796875" style="80"/>
    <col min="5633" max="5633" width="30" style="80" customWidth="1"/>
    <col min="5634" max="5637" width="16.7265625" style="80" customWidth="1"/>
    <col min="5638" max="5638" width="9.1796875" style="80"/>
    <col min="5639" max="5640" width="9.1796875" style="80" customWidth="1"/>
    <col min="5641" max="5888" width="9.1796875" style="80"/>
    <col min="5889" max="5889" width="30" style="80" customWidth="1"/>
    <col min="5890" max="5893" width="16.7265625" style="80" customWidth="1"/>
    <col min="5894" max="5894" width="9.1796875" style="80"/>
    <col min="5895" max="5896" width="9.1796875" style="80" customWidth="1"/>
    <col min="5897" max="6144" width="9.1796875" style="80"/>
    <col min="6145" max="6145" width="30" style="80" customWidth="1"/>
    <col min="6146" max="6149" width="16.7265625" style="80" customWidth="1"/>
    <col min="6150" max="6150" width="9.1796875" style="80"/>
    <col min="6151" max="6152" width="9.1796875" style="80" customWidth="1"/>
    <col min="6153" max="6400" width="9.1796875" style="80"/>
    <col min="6401" max="6401" width="30" style="80" customWidth="1"/>
    <col min="6402" max="6405" width="16.7265625" style="80" customWidth="1"/>
    <col min="6406" max="6406" width="9.1796875" style="80"/>
    <col min="6407" max="6408" width="9.1796875" style="80" customWidth="1"/>
    <col min="6409" max="6656" width="9.1796875" style="80"/>
    <col min="6657" max="6657" width="30" style="80" customWidth="1"/>
    <col min="6658" max="6661" width="16.7265625" style="80" customWidth="1"/>
    <col min="6662" max="6662" width="9.1796875" style="80"/>
    <col min="6663" max="6664" width="9.1796875" style="80" customWidth="1"/>
    <col min="6665" max="6912" width="9.1796875" style="80"/>
    <col min="6913" max="6913" width="30" style="80" customWidth="1"/>
    <col min="6914" max="6917" width="16.7265625" style="80" customWidth="1"/>
    <col min="6918" max="6918" width="9.1796875" style="80"/>
    <col min="6919" max="6920" width="9.1796875" style="80" customWidth="1"/>
    <col min="6921" max="7168" width="9.1796875" style="80"/>
    <col min="7169" max="7169" width="30" style="80" customWidth="1"/>
    <col min="7170" max="7173" width="16.7265625" style="80" customWidth="1"/>
    <col min="7174" max="7174" width="9.1796875" style="80"/>
    <col min="7175" max="7176" width="9.1796875" style="80" customWidth="1"/>
    <col min="7177" max="7424" width="9.1796875" style="80"/>
    <col min="7425" max="7425" width="30" style="80" customWidth="1"/>
    <col min="7426" max="7429" width="16.7265625" style="80" customWidth="1"/>
    <col min="7430" max="7430" width="9.1796875" style="80"/>
    <col min="7431" max="7432" width="9.1796875" style="80" customWidth="1"/>
    <col min="7433" max="7680" width="9.1796875" style="80"/>
    <col min="7681" max="7681" width="30" style="80" customWidth="1"/>
    <col min="7682" max="7685" width="16.7265625" style="80" customWidth="1"/>
    <col min="7686" max="7686" width="9.1796875" style="80"/>
    <col min="7687" max="7688" width="9.1796875" style="80" customWidth="1"/>
    <col min="7689" max="7936" width="9.1796875" style="80"/>
    <col min="7937" max="7937" width="30" style="80" customWidth="1"/>
    <col min="7938" max="7941" width="16.7265625" style="80" customWidth="1"/>
    <col min="7942" max="7942" width="9.1796875" style="80"/>
    <col min="7943" max="7944" width="9.1796875" style="80" customWidth="1"/>
    <col min="7945" max="8192" width="9.1796875" style="80"/>
    <col min="8193" max="8193" width="30" style="80" customWidth="1"/>
    <col min="8194" max="8197" width="16.7265625" style="80" customWidth="1"/>
    <col min="8198" max="8198" width="9.1796875" style="80"/>
    <col min="8199" max="8200" width="9.1796875" style="80" customWidth="1"/>
    <col min="8201" max="8448" width="9.1796875" style="80"/>
    <col min="8449" max="8449" width="30" style="80" customWidth="1"/>
    <col min="8450" max="8453" width="16.7265625" style="80" customWidth="1"/>
    <col min="8454" max="8454" width="9.1796875" style="80"/>
    <col min="8455" max="8456" width="9.1796875" style="80" customWidth="1"/>
    <col min="8457" max="8704" width="9.1796875" style="80"/>
    <col min="8705" max="8705" width="30" style="80" customWidth="1"/>
    <col min="8706" max="8709" width="16.7265625" style="80" customWidth="1"/>
    <col min="8710" max="8710" width="9.1796875" style="80"/>
    <col min="8711" max="8712" width="9.1796875" style="80" customWidth="1"/>
    <col min="8713" max="8960" width="9.1796875" style="80"/>
    <col min="8961" max="8961" width="30" style="80" customWidth="1"/>
    <col min="8962" max="8965" width="16.7265625" style="80" customWidth="1"/>
    <col min="8966" max="8966" width="9.1796875" style="80"/>
    <col min="8967" max="8968" width="9.1796875" style="80" customWidth="1"/>
    <col min="8969" max="9216" width="9.1796875" style="80"/>
    <col min="9217" max="9217" width="30" style="80" customWidth="1"/>
    <col min="9218" max="9221" width="16.7265625" style="80" customWidth="1"/>
    <col min="9222" max="9222" width="9.1796875" style="80"/>
    <col min="9223" max="9224" width="9.1796875" style="80" customWidth="1"/>
    <col min="9225" max="9472" width="9.1796875" style="80"/>
    <col min="9473" max="9473" width="30" style="80" customWidth="1"/>
    <col min="9474" max="9477" width="16.7265625" style="80" customWidth="1"/>
    <col min="9478" max="9478" width="9.1796875" style="80"/>
    <col min="9479" max="9480" width="9.1796875" style="80" customWidth="1"/>
    <col min="9481" max="9728" width="9.1796875" style="80"/>
    <col min="9729" max="9729" width="30" style="80" customWidth="1"/>
    <col min="9730" max="9733" width="16.7265625" style="80" customWidth="1"/>
    <col min="9734" max="9734" width="9.1796875" style="80"/>
    <col min="9735" max="9736" width="9.1796875" style="80" customWidth="1"/>
    <col min="9737" max="9984" width="9.1796875" style="80"/>
    <col min="9985" max="9985" width="30" style="80" customWidth="1"/>
    <col min="9986" max="9989" width="16.7265625" style="80" customWidth="1"/>
    <col min="9990" max="9990" width="9.1796875" style="80"/>
    <col min="9991" max="9992" width="9.1796875" style="80" customWidth="1"/>
    <col min="9993" max="10240" width="9.1796875" style="80"/>
    <col min="10241" max="10241" width="30" style="80" customWidth="1"/>
    <col min="10242" max="10245" width="16.7265625" style="80" customWidth="1"/>
    <col min="10246" max="10246" width="9.1796875" style="80"/>
    <col min="10247" max="10248" width="9.1796875" style="80" customWidth="1"/>
    <col min="10249" max="10496" width="9.1796875" style="80"/>
    <col min="10497" max="10497" width="30" style="80" customWidth="1"/>
    <col min="10498" max="10501" width="16.7265625" style="80" customWidth="1"/>
    <col min="10502" max="10502" width="9.1796875" style="80"/>
    <col min="10503" max="10504" width="9.1796875" style="80" customWidth="1"/>
    <col min="10505" max="10752" width="9.1796875" style="80"/>
    <col min="10753" max="10753" width="30" style="80" customWidth="1"/>
    <col min="10754" max="10757" width="16.7265625" style="80" customWidth="1"/>
    <col min="10758" max="10758" width="9.1796875" style="80"/>
    <col min="10759" max="10760" width="9.1796875" style="80" customWidth="1"/>
    <col min="10761" max="11008" width="9.1796875" style="80"/>
    <col min="11009" max="11009" width="30" style="80" customWidth="1"/>
    <col min="11010" max="11013" width="16.7265625" style="80" customWidth="1"/>
    <col min="11014" max="11014" width="9.1796875" style="80"/>
    <col min="11015" max="11016" width="9.1796875" style="80" customWidth="1"/>
    <col min="11017" max="11264" width="9.1796875" style="80"/>
    <col min="11265" max="11265" width="30" style="80" customWidth="1"/>
    <col min="11266" max="11269" width="16.7265625" style="80" customWidth="1"/>
    <col min="11270" max="11270" width="9.1796875" style="80"/>
    <col min="11271" max="11272" width="9.1796875" style="80" customWidth="1"/>
    <col min="11273" max="11520" width="9.1796875" style="80"/>
    <col min="11521" max="11521" width="30" style="80" customWidth="1"/>
    <col min="11522" max="11525" width="16.7265625" style="80" customWidth="1"/>
    <col min="11526" max="11526" width="9.1796875" style="80"/>
    <col min="11527" max="11528" width="9.1796875" style="80" customWidth="1"/>
    <col min="11529" max="11776" width="9.1796875" style="80"/>
    <col min="11777" max="11777" width="30" style="80" customWidth="1"/>
    <col min="11778" max="11781" width="16.7265625" style="80" customWidth="1"/>
    <col min="11782" max="11782" width="9.1796875" style="80"/>
    <col min="11783" max="11784" width="9.1796875" style="80" customWidth="1"/>
    <col min="11785" max="12032" width="9.1796875" style="80"/>
    <col min="12033" max="12033" width="30" style="80" customWidth="1"/>
    <col min="12034" max="12037" width="16.7265625" style="80" customWidth="1"/>
    <col min="12038" max="12038" width="9.1796875" style="80"/>
    <col min="12039" max="12040" width="9.1796875" style="80" customWidth="1"/>
    <col min="12041" max="12288" width="9.1796875" style="80"/>
    <col min="12289" max="12289" width="30" style="80" customWidth="1"/>
    <col min="12290" max="12293" width="16.7265625" style="80" customWidth="1"/>
    <col min="12294" max="12294" width="9.1796875" style="80"/>
    <col min="12295" max="12296" width="9.1796875" style="80" customWidth="1"/>
    <col min="12297" max="12544" width="9.1796875" style="80"/>
    <col min="12545" max="12545" width="30" style="80" customWidth="1"/>
    <col min="12546" max="12549" width="16.7265625" style="80" customWidth="1"/>
    <col min="12550" max="12550" width="9.1796875" style="80"/>
    <col min="12551" max="12552" width="9.1796875" style="80" customWidth="1"/>
    <col min="12553" max="12800" width="9.1796875" style="80"/>
    <col min="12801" max="12801" width="30" style="80" customWidth="1"/>
    <col min="12802" max="12805" width="16.7265625" style="80" customWidth="1"/>
    <col min="12806" max="12806" width="9.1796875" style="80"/>
    <col min="12807" max="12808" width="9.1796875" style="80" customWidth="1"/>
    <col min="12809" max="13056" width="9.1796875" style="80"/>
    <col min="13057" max="13057" width="30" style="80" customWidth="1"/>
    <col min="13058" max="13061" width="16.7265625" style="80" customWidth="1"/>
    <col min="13062" max="13062" width="9.1796875" style="80"/>
    <col min="13063" max="13064" width="9.1796875" style="80" customWidth="1"/>
    <col min="13065" max="13312" width="9.1796875" style="80"/>
    <col min="13313" max="13313" width="30" style="80" customWidth="1"/>
    <col min="13314" max="13317" width="16.7265625" style="80" customWidth="1"/>
    <col min="13318" max="13318" width="9.1796875" style="80"/>
    <col min="13319" max="13320" width="9.1796875" style="80" customWidth="1"/>
    <col min="13321" max="13568" width="9.1796875" style="80"/>
    <col min="13569" max="13569" width="30" style="80" customWidth="1"/>
    <col min="13570" max="13573" width="16.7265625" style="80" customWidth="1"/>
    <col min="13574" max="13574" width="9.1796875" style="80"/>
    <col min="13575" max="13576" width="9.1796875" style="80" customWidth="1"/>
    <col min="13577" max="13824" width="9.1796875" style="80"/>
    <col min="13825" max="13825" width="30" style="80" customWidth="1"/>
    <col min="13826" max="13829" width="16.7265625" style="80" customWidth="1"/>
    <col min="13830" max="13830" width="9.1796875" style="80"/>
    <col min="13831" max="13832" width="9.1796875" style="80" customWidth="1"/>
    <col min="13833" max="14080" width="9.1796875" style="80"/>
    <col min="14081" max="14081" width="30" style="80" customWidth="1"/>
    <col min="14082" max="14085" width="16.7265625" style="80" customWidth="1"/>
    <col min="14086" max="14086" width="9.1796875" style="80"/>
    <col min="14087" max="14088" width="9.1796875" style="80" customWidth="1"/>
    <col min="14089" max="14336" width="9.1796875" style="80"/>
    <col min="14337" max="14337" width="30" style="80" customWidth="1"/>
    <col min="14338" max="14341" width="16.7265625" style="80" customWidth="1"/>
    <col min="14342" max="14342" width="9.1796875" style="80"/>
    <col min="14343" max="14344" width="9.1796875" style="80" customWidth="1"/>
    <col min="14345" max="14592" width="9.1796875" style="80"/>
    <col min="14593" max="14593" width="30" style="80" customWidth="1"/>
    <col min="14594" max="14597" width="16.7265625" style="80" customWidth="1"/>
    <col min="14598" max="14598" width="9.1796875" style="80"/>
    <col min="14599" max="14600" width="9.1796875" style="80" customWidth="1"/>
    <col min="14601" max="14848" width="9.1796875" style="80"/>
    <col min="14849" max="14849" width="30" style="80" customWidth="1"/>
    <col min="14850" max="14853" width="16.7265625" style="80" customWidth="1"/>
    <col min="14854" max="14854" width="9.1796875" style="80"/>
    <col min="14855" max="14856" width="9.1796875" style="80" customWidth="1"/>
    <col min="14857" max="15104" width="9.1796875" style="80"/>
    <col min="15105" max="15105" width="30" style="80" customWidth="1"/>
    <col min="15106" max="15109" width="16.7265625" style="80" customWidth="1"/>
    <col min="15110" max="15110" width="9.1796875" style="80"/>
    <col min="15111" max="15112" width="9.1796875" style="80" customWidth="1"/>
    <col min="15113" max="15360" width="9.1796875" style="80"/>
    <col min="15361" max="15361" width="30" style="80" customWidth="1"/>
    <col min="15362" max="15365" width="16.7265625" style="80" customWidth="1"/>
    <col min="15366" max="15366" width="9.1796875" style="80"/>
    <col min="15367" max="15368" width="9.1796875" style="80" customWidth="1"/>
    <col min="15369" max="15616" width="9.1796875" style="80"/>
    <col min="15617" max="15617" width="30" style="80" customWidth="1"/>
    <col min="15618" max="15621" width="16.7265625" style="80" customWidth="1"/>
    <col min="15622" max="15622" width="9.1796875" style="80"/>
    <col min="15623" max="15624" width="9.1796875" style="80" customWidth="1"/>
    <col min="15625" max="15872" width="9.1796875" style="80"/>
    <col min="15873" max="15873" width="30" style="80" customWidth="1"/>
    <col min="15874" max="15877" width="16.7265625" style="80" customWidth="1"/>
    <col min="15878" max="15878" width="9.1796875" style="80"/>
    <col min="15879" max="15880" width="9.1796875" style="80" customWidth="1"/>
    <col min="15881" max="16128" width="9.1796875" style="80"/>
    <col min="16129" max="16129" width="30" style="80" customWidth="1"/>
    <col min="16130" max="16133" width="16.7265625" style="80" customWidth="1"/>
    <col min="16134" max="16134" width="9.1796875" style="80"/>
    <col min="16135" max="16136" width="9.1796875" style="80" customWidth="1"/>
    <col min="16137" max="16384" width="9.1796875" style="80"/>
  </cols>
  <sheetData>
    <row r="1" spans="1:5" s="90" customFormat="1">
      <c r="A1" s="91" t="s">
        <v>225</v>
      </c>
      <c r="B1"/>
      <c r="C1"/>
      <c r="D1" s="78"/>
      <c r="E1" s="78"/>
    </row>
    <row r="2" spans="1:5" s="90" customFormat="1" ht="16" customHeight="1">
      <c r="A2" s="101"/>
      <c r="B2"/>
      <c r="C2"/>
      <c r="D2" s="99"/>
      <c r="E2" s="99"/>
    </row>
    <row r="3" spans="1:5" s="90" customFormat="1" ht="16" customHeight="1">
      <c r="A3" s="101"/>
      <c r="B3" s="150" t="s">
        <v>903</v>
      </c>
      <c r="C3" s="95"/>
      <c r="D3" s="102"/>
      <c r="E3" s="99"/>
    </row>
    <row r="4" spans="1:5" s="90" customFormat="1" ht="12.75" customHeight="1">
      <c r="A4" s="99"/>
      <c r="B4" s="123"/>
      <c r="C4" s="123"/>
      <c r="D4" s="99"/>
      <c r="E4" s="99"/>
    </row>
    <row r="5" spans="1:5" ht="24.5" customHeight="1">
      <c r="A5" s="175"/>
      <c r="B5" s="176" t="s">
        <v>747</v>
      </c>
      <c r="C5" s="176" t="s">
        <v>100</v>
      </c>
      <c r="D5" s="176" t="s">
        <v>101</v>
      </c>
      <c r="E5" s="177" t="s">
        <v>102</v>
      </c>
    </row>
    <row r="6" spans="1:5" ht="25" customHeight="1">
      <c r="A6" s="144" t="s">
        <v>60</v>
      </c>
      <c r="B6" s="107">
        <v>90794320280.210007</v>
      </c>
      <c r="C6" s="107">
        <v>386401289811.69</v>
      </c>
      <c r="D6" s="107">
        <v>389495535133.28998</v>
      </c>
      <c r="E6" s="145">
        <v>87700074958.610001</v>
      </c>
    </row>
    <row r="7" spans="1:5" ht="21">
      <c r="A7" s="114" t="s">
        <v>114</v>
      </c>
      <c r="B7" s="108">
        <v>2447200.75</v>
      </c>
      <c r="C7" s="108">
        <v>955598.8</v>
      </c>
      <c r="D7" s="108">
        <v>2651664.89</v>
      </c>
      <c r="E7" s="115">
        <v>751134.66</v>
      </c>
    </row>
    <row r="8" spans="1:5">
      <c r="A8" s="116" t="s">
        <v>124</v>
      </c>
      <c r="B8" s="117">
        <v>2447200.75</v>
      </c>
      <c r="C8" s="117">
        <v>955598.8</v>
      </c>
      <c r="D8" s="117">
        <v>2651664.89</v>
      </c>
      <c r="E8" s="118">
        <v>751134.66</v>
      </c>
    </row>
    <row r="9" spans="1:5" ht="20" customHeight="1">
      <c r="A9" s="114" t="s">
        <v>115</v>
      </c>
      <c r="B9" s="108">
        <v>30390190009.419998</v>
      </c>
      <c r="C9" s="108">
        <v>15131099479.030001</v>
      </c>
      <c r="D9" s="108">
        <v>17048971794.459999</v>
      </c>
      <c r="E9" s="115">
        <v>28472317693.990002</v>
      </c>
    </row>
    <row r="10" spans="1:5">
      <c r="A10" s="116" t="s">
        <v>125</v>
      </c>
      <c r="B10" s="117">
        <v>99313.44</v>
      </c>
      <c r="C10" s="117">
        <v>0</v>
      </c>
      <c r="D10" s="117">
        <v>0</v>
      </c>
      <c r="E10" s="118">
        <v>99313.44</v>
      </c>
    </row>
    <row r="11" spans="1:5" ht="20">
      <c r="A11" s="116" t="s">
        <v>126</v>
      </c>
      <c r="B11" s="117">
        <v>1924424.54</v>
      </c>
      <c r="C11" s="117">
        <v>13435037.970000001</v>
      </c>
      <c r="D11" s="117">
        <v>15303959.76</v>
      </c>
      <c r="E11" s="118">
        <v>55502.75</v>
      </c>
    </row>
    <row r="12" spans="1:5" ht="20">
      <c r="A12" s="116" t="s">
        <v>127</v>
      </c>
      <c r="B12" s="117">
        <v>602367358.42999995</v>
      </c>
      <c r="C12" s="117">
        <v>175889575.74000001</v>
      </c>
      <c r="D12" s="117">
        <v>166731954.28</v>
      </c>
      <c r="E12" s="118">
        <v>611524979.88999999</v>
      </c>
    </row>
    <row r="13" spans="1:5" ht="20">
      <c r="A13" s="116" t="s">
        <v>128</v>
      </c>
      <c r="B13" s="117">
        <v>1039378923.49</v>
      </c>
      <c r="C13" s="117">
        <v>8958946712.3999996</v>
      </c>
      <c r="D13" s="117">
        <v>9835454987.3299999</v>
      </c>
      <c r="E13" s="118">
        <v>162870648.56</v>
      </c>
    </row>
    <row r="14" spans="1:5">
      <c r="A14" s="116" t="s">
        <v>129</v>
      </c>
      <c r="B14" s="117">
        <v>745978.99</v>
      </c>
      <c r="C14" s="117">
        <v>259758.55</v>
      </c>
      <c r="D14" s="117">
        <v>406799.17</v>
      </c>
      <c r="E14" s="118">
        <v>598938.37</v>
      </c>
    </row>
    <row r="15" spans="1:5">
      <c r="A15" s="116" t="s">
        <v>130</v>
      </c>
      <c r="B15" s="117">
        <v>6400026060</v>
      </c>
      <c r="C15" s="117">
        <v>4211917930.6300001</v>
      </c>
      <c r="D15" s="117">
        <v>2497869976.9299998</v>
      </c>
      <c r="E15" s="118">
        <v>8114074013.6999998</v>
      </c>
    </row>
    <row r="16" spans="1:5" ht="20">
      <c r="A16" s="116" t="s">
        <v>611</v>
      </c>
      <c r="B16" s="117">
        <v>2500000000</v>
      </c>
      <c r="C16" s="117">
        <v>0</v>
      </c>
      <c r="D16" s="117">
        <v>0</v>
      </c>
      <c r="E16" s="118">
        <v>2500000000</v>
      </c>
    </row>
    <row r="17" spans="1:5">
      <c r="A17" s="116" t="s">
        <v>131</v>
      </c>
      <c r="B17" s="117">
        <v>8314249.96</v>
      </c>
      <c r="C17" s="117">
        <v>0</v>
      </c>
      <c r="D17" s="117">
        <v>0</v>
      </c>
      <c r="E17" s="118">
        <v>8314249.96</v>
      </c>
    </row>
    <row r="18" spans="1:5">
      <c r="A18" s="116" t="s">
        <v>132</v>
      </c>
      <c r="B18" s="117">
        <v>36871069.520000003</v>
      </c>
      <c r="C18" s="117">
        <v>420</v>
      </c>
      <c r="D18" s="117">
        <v>0</v>
      </c>
      <c r="E18" s="118">
        <v>36871489.520000003</v>
      </c>
    </row>
    <row r="19" spans="1:5" ht="20">
      <c r="A19" s="116" t="s">
        <v>133</v>
      </c>
      <c r="B19" s="117">
        <v>0.27</v>
      </c>
      <c r="C19" s="117">
        <v>0</v>
      </c>
      <c r="D19" s="117">
        <v>0</v>
      </c>
      <c r="E19" s="118">
        <v>0.27</v>
      </c>
    </row>
    <row r="20" spans="1:5">
      <c r="A20" s="116" t="s">
        <v>134</v>
      </c>
      <c r="B20" s="117">
        <v>118172616.59999999</v>
      </c>
      <c r="C20" s="117">
        <v>32750.65</v>
      </c>
      <c r="D20" s="117">
        <v>5257162.71</v>
      </c>
      <c r="E20" s="118">
        <v>112948204.54000001</v>
      </c>
    </row>
    <row r="21" spans="1:5" ht="20">
      <c r="A21" s="116" t="s">
        <v>135</v>
      </c>
      <c r="B21" s="117">
        <v>454153693.64999998</v>
      </c>
      <c r="C21" s="117">
        <v>25076238.73</v>
      </c>
      <c r="D21" s="117">
        <v>101337189.63</v>
      </c>
      <c r="E21" s="118">
        <v>377892742.75</v>
      </c>
    </row>
    <row r="22" spans="1:5" ht="20">
      <c r="A22" s="116" t="s">
        <v>706</v>
      </c>
      <c r="B22" s="117">
        <v>149672023.72</v>
      </c>
      <c r="C22" s="117">
        <v>24373.01</v>
      </c>
      <c r="D22" s="117">
        <v>34504.06</v>
      </c>
      <c r="E22" s="118">
        <v>149661892.66999999</v>
      </c>
    </row>
    <row r="23" spans="1:5">
      <c r="A23" s="116" t="s">
        <v>136</v>
      </c>
      <c r="B23" s="117">
        <v>151882.47</v>
      </c>
      <c r="C23" s="117">
        <v>0</v>
      </c>
      <c r="D23" s="117">
        <v>0</v>
      </c>
      <c r="E23" s="118">
        <v>151882.47</v>
      </c>
    </row>
    <row r="24" spans="1:5">
      <c r="A24" s="116" t="s">
        <v>137</v>
      </c>
      <c r="B24" s="117">
        <v>536530.66</v>
      </c>
      <c r="C24" s="117">
        <v>171387.86</v>
      </c>
      <c r="D24" s="117">
        <v>245333.51</v>
      </c>
      <c r="E24" s="118">
        <v>462585.01</v>
      </c>
    </row>
    <row r="25" spans="1:5">
      <c r="A25" s="116" t="s">
        <v>138</v>
      </c>
      <c r="B25" s="117">
        <v>6136609.5599999996</v>
      </c>
      <c r="C25" s="117">
        <v>619.05999999999995</v>
      </c>
      <c r="D25" s="117">
        <v>4226.28</v>
      </c>
      <c r="E25" s="118">
        <v>6133002.3399999999</v>
      </c>
    </row>
    <row r="26" spans="1:5">
      <c r="A26" s="116" t="s">
        <v>139</v>
      </c>
      <c r="B26" s="117">
        <v>940151.33</v>
      </c>
      <c r="C26" s="117">
        <v>0</v>
      </c>
      <c r="D26" s="117">
        <v>0</v>
      </c>
      <c r="E26" s="118">
        <v>940151.33</v>
      </c>
    </row>
    <row r="27" spans="1:5">
      <c r="A27" s="116" t="s">
        <v>883</v>
      </c>
      <c r="B27" s="117">
        <v>0.35</v>
      </c>
      <c r="C27" s="117">
        <v>0</v>
      </c>
      <c r="D27" s="117">
        <v>0</v>
      </c>
      <c r="E27" s="118">
        <v>0.35</v>
      </c>
    </row>
    <row r="28" spans="1:5">
      <c r="A28" s="116" t="s">
        <v>140</v>
      </c>
      <c r="B28" s="117">
        <v>58695700.119999997</v>
      </c>
      <c r="C28" s="117">
        <v>0</v>
      </c>
      <c r="D28" s="117">
        <v>1355262</v>
      </c>
      <c r="E28" s="118">
        <v>57340438.119999997</v>
      </c>
    </row>
    <row r="29" spans="1:5">
      <c r="A29" s="116" t="s">
        <v>141</v>
      </c>
      <c r="B29" s="117">
        <v>8486520.1300000008</v>
      </c>
      <c r="C29" s="117">
        <v>232.34</v>
      </c>
      <c r="D29" s="117">
        <v>0</v>
      </c>
      <c r="E29" s="118">
        <v>8486752.4700000007</v>
      </c>
    </row>
    <row r="30" spans="1:5" ht="20">
      <c r="A30" s="116" t="s">
        <v>142</v>
      </c>
      <c r="B30" s="117">
        <v>1756834398.01</v>
      </c>
      <c r="C30" s="117">
        <v>599609639.92999995</v>
      </c>
      <c r="D30" s="117">
        <v>482078087.25</v>
      </c>
      <c r="E30" s="118">
        <v>1874365950.6900001</v>
      </c>
    </row>
    <row r="31" spans="1:5">
      <c r="A31" s="116" t="s">
        <v>143</v>
      </c>
      <c r="B31" s="117">
        <v>1100000000</v>
      </c>
      <c r="C31" s="117">
        <v>0</v>
      </c>
      <c r="D31" s="117">
        <v>0</v>
      </c>
      <c r="E31" s="118">
        <v>1100000000</v>
      </c>
    </row>
    <row r="32" spans="1:5">
      <c r="A32" s="116" t="s">
        <v>144</v>
      </c>
      <c r="B32" s="117">
        <v>599172598.10000002</v>
      </c>
      <c r="C32" s="117">
        <v>2992958.9</v>
      </c>
      <c r="D32" s="117">
        <v>9788225.2200000007</v>
      </c>
      <c r="E32" s="118">
        <v>592377331.77999997</v>
      </c>
    </row>
    <row r="33" spans="1:5" ht="20">
      <c r="A33" s="116" t="s">
        <v>145</v>
      </c>
      <c r="B33" s="117">
        <v>12127483.91</v>
      </c>
      <c r="C33" s="117">
        <v>4029873.73</v>
      </c>
      <c r="D33" s="117">
        <v>7192540.4100000001</v>
      </c>
      <c r="E33" s="118">
        <v>8964817.2300000004</v>
      </c>
    </row>
    <row r="34" spans="1:5" ht="20">
      <c r="A34" s="116" t="s">
        <v>147</v>
      </c>
      <c r="B34" s="117">
        <v>713888194.52999997</v>
      </c>
      <c r="C34" s="117">
        <v>70870952.849999994</v>
      </c>
      <c r="D34" s="117">
        <v>8961720</v>
      </c>
      <c r="E34" s="118">
        <v>775797427.38</v>
      </c>
    </row>
    <row r="35" spans="1:5">
      <c r="A35" s="116" t="s">
        <v>731</v>
      </c>
      <c r="B35" s="117">
        <v>26593013.609999999</v>
      </c>
      <c r="C35" s="117">
        <v>0</v>
      </c>
      <c r="D35" s="117">
        <v>3966718.47</v>
      </c>
      <c r="E35" s="118">
        <v>22626295.140000001</v>
      </c>
    </row>
    <row r="36" spans="1:5">
      <c r="A36" s="116" t="s">
        <v>689</v>
      </c>
      <c r="B36" s="117">
        <v>0.16</v>
      </c>
      <c r="C36" s="117">
        <v>0</v>
      </c>
      <c r="D36" s="117">
        <v>0</v>
      </c>
      <c r="E36" s="118">
        <v>0.16</v>
      </c>
    </row>
    <row r="37" spans="1:5" ht="20">
      <c r="A37" s="116" t="s">
        <v>150</v>
      </c>
      <c r="B37" s="117">
        <v>764663.74</v>
      </c>
      <c r="C37" s="117">
        <v>0</v>
      </c>
      <c r="D37" s="117">
        <v>0</v>
      </c>
      <c r="E37" s="118">
        <v>764663.74</v>
      </c>
    </row>
    <row r="38" spans="1:5">
      <c r="A38" s="116" t="s">
        <v>151</v>
      </c>
      <c r="B38" s="117">
        <v>61372638.490000002</v>
      </c>
      <c r="C38" s="117">
        <v>63543995.560000002</v>
      </c>
      <c r="D38" s="117">
        <v>60537977.939999998</v>
      </c>
      <c r="E38" s="118">
        <v>64378656.109999999</v>
      </c>
    </row>
    <row r="39" spans="1:5">
      <c r="A39" s="116" t="s">
        <v>152</v>
      </c>
      <c r="B39" s="117">
        <v>14571636.390000001</v>
      </c>
      <c r="C39" s="117">
        <v>0</v>
      </c>
      <c r="D39" s="117">
        <v>1001497.48</v>
      </c>
      <c r="E39" s="118">
        <v>13570138.91</v>
      </c>
    </row>
    <row r="40" spans="1:5">
      <c r="A40" s="116" t="s">
        <v>153</v>
      </c>
      <c r="B40" s="117">
        <v>1026958.91</v>
      </c>
      <c r="C40" s="117">
        <v>1056720.56</v>
      </c>
      <c r="D40" s="117">
        <v>1004606.09</v>
      </c>
      <c r="E40" s="118">
        <v>1079073.3799999999</v>
      </c>
    </row>
    <row r="41" spans="1:5">
      <c r="A41" s="116" t="s">
        <v>154</v>
      </c>
      <c r="B41" s="117">
        <v>35338565.479999997</v>
      </c>
      <c r="C41" s="117">
        <v>22641</v>
      </c>
      <c r="D41" s="117">
        <v>1720740.14</v>
      </c>
      <c r="E41" s="118">
        <v>33640466.340000004</v>
      </c>
    </row>
    <row r="42" spans="1:5">
      <c r="A42" s="116" t="s">
        <v>155</v>
      </c>
      <c r="B42" s="117">
        <v>10035842842.040001</v>
      </c>
      <c r="C42" s="117">
        <v>576509792.13999999</v>
      </c>
      <c r="D42" s="117">
        <v>3376429244.6599998</v>
      </c>
      <c r="E42" s="118">
        <v>7235923389.5200005</v>
      </c>
    </row>
    <row r="43" spans="1:5" ht="20">
      <c r="A43" s="116" t="s">
        <v>156</v>
      </c>
      <c r="B43" s="117">
        <v>1654447347.4000001</v>
      </c>
      <c r="C43" s="117">
        <v>82413438.909999996</v>
      </c>
      <c r="D43" s="117">
        <v>135685696.25999999</v>
      </c>
      <c r="E43" s="118">
        <v>1601175090.05</v>
      </c>
    </row>
    <row r="44" spans="1:5">
      <c r="A44" s="116" t="s">
        <v>157</v>
      </c>
      <c r="B44" s="117">
        <v>12648941.91</v>
      </c>
      <c r="C44" s="117">
        <v>0</v>
      </c>
      <c r="D44" s="117">
        <v>0</v>
      </c>
      <c r="E44" s="118">
        <v>12648941.91</v>
      </c>
    </row>
    <row r="45" spans="1:5">
      <c r="A45" s="116" t="s">
        <v>158</v>
      </c>
      <c r="B45" s="117">
        <v>1179671.01</v>
      </c>
      <c r="C45" s="117">
        <v>110000</v>
      </c>
      <c r="D45" s="117">
        <v>0</v>
      </c>
      <c r="E45" s="118">
        <v>1289671.01</v>
      </c>
    </row>
    <row r="46" spans="1:5">
      <c r="A46" s="116" t="s">
        <v>159</v>
      </c>
      <c r="B46" s="117">
        <v>496621.05</v>
      </c>
      <c r="C46" s="117">
        <v>0</v>
      </c>
      <c r="D46" s="117">
        <v>11619.38</v>
      </c>
      <c r="E46" s="118">
        <v>485001.67</v>
      </c>
    </row>
    <row r="47" spans="1:5" ht="20">
      <c r="A47" s="116" t="s">
        <v>161</v>
      </c>
      <c r="B47" s="117">
        <v>1709787749.46</v>
      </c>
      <c r="C47" s="117">
        <v>123151.67</v>
      </c>
      <c r="D47" s="117">
        <v>12982709.689999999</v>
      </c>
      <c r="E47" s="118">
        <v>1696928191.4400001</v>
      </c>
    </row>
    <row r="48" spans="1:5" ht="20">
      <c r="A48" s="116" t="s">
        <v>162</v>
      </c>
      <c r="B48" s="117">
        <v>1229301348.1700001</v>
      </c>
      <c r="C48" s="117">
        <v>0</v>
      </c>
      <c r="D48" s="117">
        <v>0</v>
      </c>
      <c r="E48" s="118">
        <v>1229301348.1700001</v>
      </c>
    </row>
    <row r="49" spans="1:5" ht="20">
      <c r="A49" s="116" t="s">
        <v>163</v>
      </c>
      <c r="B49" s="117">
        <v>38122229.82</v>
      </c>
      <c r="C49" s="117">
        <v>344061276.83999997</v>
      </c>
      <c r="D49" s="117">
        <v>323609055.81</v>
      </c>
      <c r="E49" s="118">
        <v>58574450.850000001</v>
      </c>
    </row>
    <row r="50" spans="1:5">
      <c r="A50" s="114" t="s">
        <v>119</v>
      </c>
      <c r="B50" s="108">
        <v>9765619441.6900005</v>
      </c>
      <c r="C50" s="108">
        <v>3673547906.8299999</v>
      </c>
      <c r="D50" s="108">
        <v>2345948488.3400002</v>
      </c>
      <c r="E50" s="115">
        <v>11093218860.18</v>
      </c>
    </row>
    <row r="51" spans="1:5">
      <c r="A51" s="116" t="s">
        <v>130</v>
      </c>
      <c r="B51" s="117">
        <v>411537.55</v>
      </c>
      <c r="C51" s="117">
        <v>0</v>
      </c>
      <c r="D51" s="117">
        <v>0</v>
      </c>
      <c r="E51" s="118">
        <v>411537.55</v>
      </c>
    </row>
    <row r="52" spans="1:5" ht="20" customHeight="1">
      <c r="A52" s="116" t="s">
        <v>746</v>
      </c>
      <c r="B52" s="117">
        <v>604980.34</v>
      </c>
      <c r="C52" s="117">
        <v>1179994233.1099999</v>
      </c>
      <c r="D52" s="117">
        <v>919537358.88</v>
      </c>
      <c r="E52" s="118">
        <v>261061854.56999999</v>
      </c>
    </row>
    <row r="53" spans="1:5">
      <c r="A53" s="116" t="s">
        <v>690</v>
      </c>
      <c r="B53" s="117">
        <v>175319.66</v>
      </c>
      <c r="C53" s="117">
        <v>70108.81</v>
      </c>
      <c r="D53" s="117">
        <v>70108.81</v>
      </c>
      <c r="E53" s="118">
        <v>175319.66</v>
      </c>
    </row>
    <row r="54" spans="1:5" ht="20">
      <c r="A54" s="116" t="s">
        <v>164</v>
      </c>
      <c r="B54" s="117">
        <v>802.01</v>
      </c>
      <c r="C54" s="117">
        <v>1208.5</v>
      </c>
      <c r="D54" s="117">
        <v>0</v>
      </c>
      <c r="E54" s="118">
        <v>2010.51</v>
      </c>
    </row>
    <row r="55" spans="1:5" ht="20">
      <c r="A55" s="116" t="s">
        <v>165</v>
      </c>
      <c r="B55" s="117">
        <v>2820842533.04</v>
      </c>
      <c r="C55" s="117">
        <v>1212663917.7</v>
      </c>
      <c r="D55" s="117">
        <v>927446289.02999997</v>
      </c>
      <c r="E55" s="118">
        <v>3106060161.71</v>
      </c>
    </row>
    <row r="56" spans="1:5" ht="20">
      <c r="A56" s="116" t="s">
        <v>698</v>
      </c>
      <c r="B56" s="117">
        <v>1787711.11</v>
      </c>
      <c r="C56" s="117">
        <v>2632771.71</v>
      </c>
      <c r="D56" s="117">
        <v>1498611.36</v>
      </c>
      <c r="E56" s="118">
        <v>2921871.46</v>
      </c>
    </row>
    <row r="57" spans="1:5">
      <c r="A57" s="116" t="s">
        <v>702</v>
      </c>
      <c r="B57" s="117">
        <v>2384902.85</v>
      </c>
      <c r="C57" s="117">
        <v>4271089.6399999997</v>
      </c>
      <c r="D57" s="117">
        <v>3115171.13</v>
      </c>
      <c r="E57" s="118">
        <v>3540821.36</v>
      </c>
    </row>
    <row r="58" spans="1:5">
      <c r="A58" s="116" t="s">
        <v>911</v>
      </c>
      <c r="B58" s="117">
        <v>0</v>
      </c>
      <c r="C58" s="117">
        <v>2224746.6</v>
      </c>
      <c r="D58" s="117">
        <v>0</v>
      </c>
      <c r="E58" s="118">
        <v>2224746.6</v>
      </c>
    </row>
    <row r="59" spans="1:5">
      <c r="A59" s="116" t="s">
        <v>148</v>
      </c>
      <c r="B59" s="117">
        <v>2675958248.3699999</v>
      </c>
      <c r="C59" s="117">
        <v>2889098.14</v>
      </c>
      <c r="D59" s="117">
        <v>55234942.289999999</v>
      </c>
      <c r="E59" s="118">
        <v>2623612404.2199998</v>
      </c>
    </row>
    <row r="60" spans="1:5">
      <c r="A60" s="116" t="s">
        <v>149</v>
      </c>
      <c r="B60" s="117">
        <v>4263453406.7600002</v>
      </c>
      <c r="C60" s="117">
        <v>1268800732.6199999</v>
      </c>
      <c r="D60" s="117">
        <v>439046006.83999997</v>
      </c>
      <c r="E60" s="118">
        <v>5093208132.54</v>
      </c>
    </row>
    <row r="61" spans="1:5" ht="27" customHeight="1">
      <c r="A61" s="114" t="s">
        <v>166</v>
      </c>
      <c r="B61" s="108">
        <v>27365919192.540001</v>
      </c>
      <c r="C61" s="108">
        <v>265759106815.82001</v>
      </c>
      <c r="D61" s="108">
        <v>271999679017.14001</v>
      </c>
      <c r="E61" s="115">
        <v>21125346991.220001</v>
      </c>
    </row>
    <row r="62" spans="1:5">
      <c r="A62" s="116" t="s">
        <v>167</v>
      </c>
      <c r="B62" s="117">
        <v>27272165562.779999</v>
      </c>
      <c r="C62" s="117">
        <v>265340451778.87</v>
      </c>
      <c r="D62" s="117">
        <v>271776572877.85999</v>
      </c>
      <c r="E62" s="118">
        <v>20836044463.790001</v>
      </c>
    </row>
    <row r="63" spans="1:5" ht="20">
      <c r="A63" s="116" t="s">
        <v>168</v>
      </c>
      <c r="B63" s="117">
        <v>92355908.719999999</v>
      </c>
      <c r="C63" s="117">
        <v>245498034.41</v>
      </c>
      <c r="D63" s="117">
        <v>128552828.91</v>
      </c>
      <c r="E63" s="118">
        <v>209301114.22</v>
      </c>
    </row>
    <row r="64" spans="1:5" ht="20">
      <c r="A64" s="116" t="s">
        <v>169</v>
      </c>
      <c r="B64" s="117">
        <v>1397721.04</v>
      </c>
      <c r="C64" s="117">
        <v>173157002.53999999</v>
      </c>
      <c r="D64" s="117">
        <v>94553310.370000005</v>
      </c>
      <c r="E64" s="118">
        <v>80001413.209999993</v>
      </c>
    </row>
    <row r="65" spans="1:5" ht="24" customHeight="1">
      <c r="A65" s="114" t="s">
        <v>99</v>
      </c>
      <c r="B65" s="108">
        <v>1003374630.54</v>
      </c>
      <c r="C65" s="108">
        <v>56958194.950000003</v>
      </c>
      <c r="D65" s="108">
        <v>194919247.77000001</v>
      </c>
      <c r="E65" s="115">
        <v>865413577.72000003</v>
      </c>
    </row>
    <row r="66" spans="1:5">
      <c r="A66" s="116" t="s">
        <v>130</v>
      </c>
      <c r="B66" s="117">
        <v>37750000</v>
      </c>
      <c r="C66" s="117">
        <v>0</v>
      </c>
      <c r="D66" s="117">
        <v>5000000</v>
      </c>
      <c r="E66" s="118">
        <v>32750000</v>
      </c>
    </row>
    <row r="67" spans="1:5">
      <c r="A67" s="116" t="s">
        <v>170</v>
      </c>
      <c r="B67" s="117">
        <v>4953684.96</v>
      </c>
      <c r="C67" s="117">
        <v>2023880.14</v>
      </c>
      <c r="D67" s="117">
        <v>1854861.7</v>
      </c>
      <c r="E67" s="118">
        <v>5122703.4000000004</v>
      </c>
    </row>
    <row r="68" spans="1:5">
      <c r="A68" s="116" t="s">
        <v>171</v>
      </c>
      <c r="B68" s="117">
        <v>2525112.69</v>
      </c>
      <c r="C68" s="117">
        <v>6283.03</v>
      </c>
      <c r="D68" s="117">
        <v>0</v>
      </c>
      <c r="E68" s="118">
        <v>2531395.7200000002</v>
      </c>
    </row>
    <row r="69" spans="1:5">
      <c r="A69" s="116" t="s">
        <v>172</v>
      </c>
      <c r="B69" s="117">
        <v>233814517.66999999</v>
      </c>
      <c r="C69" s="117">
        <v>20117413.719999999</v>
      </c>
      <c r="D69" s="117">
        <v>31948650.280000001</v>
      </c>
      <c r="E69" s="118">
        <v>221983281.11000001</v>
      </c>
    </row>
    <row r="70" spans="1:5">
      <c r="A70" s="116" t="s">
        <v>173</v>
      </c>
      <c r="B70" s="117">
        <v>318335861.41000003</v>
      </c>
      <c r="C70" s="117">
        <v>9283799.8300000001</v>
      </c>
      <c r="D70" s="117">
        <v>11600213.75</v>
      </c>
      <c r="E70" s="118">
        <v>316019447.49000001</v>
      </c>
    </row>
    <row r="71" spans="1:5">
      <c r="A71" s="116" t="s">
        <v>174</v>
      </c>
      <c r="B71" s="117">
        <v>87641651.379999995</v>
      </c>
      <c r="C71" s="117">
        <v>0</v>
      </c>
      <c r="D71" s="117">
        <v>87641651.379999995</v>
      </c>
      <c r="E71" s="118">
        <v>0</v>
      </c>
    </row>
    <row r="72" spans="1:5">
      <c r="A72" s="116" t="s">
        <v>175</v>
      </c>
      <c r="B72" s="117">
        <v>2073728.24</v>
      </c>
      <c r="C72" s="117">
        <v>0</v>
      </c>
      <c r="D72" s="117">
        <v>29675.75</v>
      </c>
      <c r="E72" s="118">
        <v>2044052.49</v>
      </c>
    </row>
    <row r="73" spans="1:5">
      <c r="A73" s="116" t="s">
        <v>742</v>
      </c>
      <c r="B73" s="117">
        <v>75100000</v>
      </c>
      <c r="C73" s="117">
        <v>20150000</v>
      </c>
      <c r="D73" s="117">
        <v>3206467.59</v>
      </c>
      <c r="E73" s="118">
        <v>92043532.409999996</v>
      </c>
    </row>
    <row r="74" spans="1:5">
      <c r="A74" s="116" t="s">
        <v>689</v>
      </c>
      <c r="B74" s="117">
        <v>115303143.3</v>
      </c>
      <c r="C74" s="117">
        <v>5328797.68</v>
      </c>
      <c r="D74" s="117">
        <v>6749990.96</v>
      </c>
      <c r="E74" s="118">
        <v>113881950.02</v>
      </c>
    </row>
    <row r="75" spans="1:5">
      <c r="A75" s="116" t="s">
        <v>149</v>
      </c>
      <c r="B75" s="117">
        <v>1626518.47</v>
      </c>
      <c r="C75" s="117">
        <v>0</v>
      </c>
      <c r="D75" s="117">
        <v>0</v>
      </c>
      <c r="E75" s="118">
        <v>1626518.47</v>
      </c>
    </row>
    <row r="76" spans="1:5">
      <c r="A76" s="116" t="s">
        <v>176</v>
      </c>
      <c r="B76" s="117">
        <v>41029562.829999998</v>
      </c>
      <c r="C76" s="117">
        <v>0</v>
      </c>
      <c r="D76" s="117">
        <v>0</v>
      </c>
      <c r="E76" s="118">
        <v>41029562.829999998</v>
      </c>
    </row>
    <row r="77" spans="1:5">
      <c r="A77" s="116" t="s">
        <v>177</v>
      </c>
      <c r="B77" s="117">
        <v>44395488.340000004</v>
      </c>
      <c r="C77" s="117">
        <v>20.32</v>
      </c>
      <c r="D77" s="117">
        <v>44395508.659999996</v>
      </c>
      <c r="E77" s="118">
        <v>0</v>
      </c>
    </row>
    <row r="78" spans="1:5">
      <c r="A78" s="116" t="s">
        <v>158</v>
      </c>
      <c r="B78" s="117">
        <v>38825361.25</v>
      </c>
      <c r="C78" s="117">
        <v>48000.23</v>
      </c>
      <c r="D78" s="117">
        <v>2492227.7000000002</v>
      </c>
      <c r="E78" s="118">
        <v>36381133.780000001</v>
      </c>
    </row>
    <row r="79" spans="1:5" ht="29" customHeight="1">
      <c r="A79" s="114" t="s">
        <v>122</v>
      </c>
      <c r="B79" s="108">
        <v>19081579581.830002</v>
      </c>
      <c r="C79" s="108">
        <v>101461478573.87</v>
      </c>
      <c r="D79" s="108">
        <v>97528185704.350006</v>
      </c>
      <c r="E79" s="115">
        <v>23014872451.349998</v>
      </c>
    </row>
    <row r="80" spans="1:5">
      <c r="A80" s="116" t="s">
        <v>178</v>
      </c>
      <c r="B80" s="117">
        <v>2824041.43</v>
      </c>
      <c r="C80" s="117">
        <v>276060.84000000003</v>
      </c>
      <c r="D80" s="117">
        <v>0</v>
      </c>
      <c r="E80" s="118">
        <v>3100102.27</v>
      </c>
    </row>
    <row r="81" spans="1:5">
      <c r="A81" s="116" t="s">
        <v>179</v>
      </c>
      <c r="B81" s="117">
        <v>844576050.20000005</v>
      </c>
      <c r="C81" s="117">
        <v>1971216030.3900001</v>
      </c>
      <c r="D81" s="117">
        <v>2001017344.76</v>
      </c>
      <c r="E81" s="118">
        <v>814774735.830001</v>
      </c>
    </row>
    <row r="82" spans="1:5">
      <c r="A82" s="116" t="s">
        <v>180</v>
      </c>
      <c r="B82" s="117">
        <v>18048362394.32</v>
      </c>
      <c r="C82" s="117">
        <v>98841196086.75</v>
      </c>
      <c r="D82" s="117">
        <v>95084168359.589996</v>
      </c>
      <c r="E82" s="118">
        <v>21805390121.48</v>
      </c>
    </row>
    <row r="83" spans="1:5">
      <c r="A83" s="116" t="s">
        <v>181</v>
      </c>
      <c r="B83" s="117">
        <v>185817095.88</v>
      </c>
      <c r="C83" s="117">
        <v>648790395.88999999</v>
      </c>
      <c r="D83" s="117">
        <v>443000000</v>
      </c>
      <c r="E83" s="118">
        <v>391607491.76999998</v>
      </c>
    </row>
    <row r="84" spans="1:5" ht="20.5" customHeight="1">
      <c r="A84" s="114" t="s">
        <v>182</v>
      </c>
      <c r="B84" s="108">
        <v>2624742818.5500002</v>
      </c>
      <c r="C84" s="108">
        <v>307635647.49000001</v>
      </c>
      <c r="D84" s="108">
        <v>271393388.61000001</v>
      </c>
      <c r="E84" s="115">
        <v>2660985077.4299998</v>
      </c>
    </row>
    <row r="85" spans="1:5">
      <c r="A85" s="116" t="s">
        <v>183</v>
      </c>
      <c r="B85" s="117">
        <v>4167777.07</v>
      </c>
      <c r="C85" s="117">
        <v>3449838.89</v>
      </c>
      <c r="D85" s="117">
        <v>2486488.44</v>
      </c>
      <c r="E85" s="118">
        <v>5131127.5199999996</v>
      </c>
    </row>
    <row r="86" spans="1:5">
      <c r="A86" s="116" t="s">
        <v>184</v>
      </c>
      <c r="B86" s="117">
        <v>1134572.32</v>
      </c>
      <c r="C86" s="117">
        <v>0</v>
      </c>
      <c r="D86" s="117">
        <v>0</v>
      </c>
      <c r="E86" s="118">
        <v>1134572.32</v>
      </c>
    </row>
    <row r="87" spans="1:5">
      <c r="A87" s="116" t="s">
        <v>229</v>
      </c>
      <c r="B87" s="117">
        <v>15390439.59</v>
      </c>
      <c r="C87" s="117">
        <v>6880000</v>
      </c>
      <c r="D87" s="117">
        <v>7939761.1200000001</v>
      </c>
      <c r="E87" s="118">
        <v>14330678.470000001</v>
      </c>
    </row>
    <row r="88" spans="1:5">
      <c r="A88" s="116" t="s">
        <v>185</v>
      </c>
      <c r="B88" s="117">
        <v>40416524.82</v>
      </c>
      <c r="C88" s="117">
        <v>220071.94</v>
      </c>
      <c r="D88" s="117">
        <v>1049703.07</v>
      </c>
      <c r="E88" s="118">
        <v>39586893.689999998</v>
      </c>
    </row>
    <row r="89" spans="1:5">
      <c r="A89" s="116" t="s">
        <v>186</v>
      </c>
      <c r="B89" s="117">
        <v>587080.06999999995</v>
      </c>
      <c r="C89" s="117">
        <v>0</v>
      </c>
      <c r="D89" s="117">
        <v>0</v>
      </c>
      <c r="E89" s="118">
        <v>587080.06999999995</v>
      </c>
    </row>
    <row r="90" spans="1:5" ht="20">
      <c r="A90" s="116" t="s">
        <v>235</v>
      </c>
      <c r="B90" s="117">
        <v>8622914.9499999993</v>
      </c>
      <c r="C90" s="117">
        <v>2300000</v>
      </c>
      <c r="D90" s="117">
        <v>329670.81</v>
      </c>
      <c r="E90" s="118">
        <v>10593244.140000001</v>
      </c>
    </row>
    <row r="91" spans="1:5">
      <c r="A91" s="116" t="s">
        <v>187</v>
      </c>
      <c r="B91" s="117">
        <v>118.95</v>
      </c>
      <c r="C91" s="117">
        <v>0</v>
      </c>
      <c r="D91" s="117">
        <v>0</v>
      </c>
      <c r="E91" s="118">
        <v>118.95</v>
      </c>
    </row>
    <row r="92" spans="1:5">
      <c r="A92" s="116" t="s">
        <v>188</v>
      </c>
      <c r="B92" s="117">
        <v>51179.28</v>
      </c>
      <c r="C92" s="117">
        <v>0</v>
      </c>
      <c r="D92" s="117">
        <v>0</v>
      </c>
      <c r="E92" s="118">
        <v>51179.28</v>
      </c>
    </row>
    <row r="93" spans="1:5">
      <c r="A93" s="116" t="s">
        <v>189</v>
      </c>
      <c r="B93" s="117">
        <v>1335917.69</v>
      </c>
      <c r="C93" s="117">
        <v>1740230.76</v>
      </c>
      <c r="D93" s="117">
        <v>435602.6</v>
      </c>
      <c r="E93" s="118">
        <v>2640545.85</v>
      </c>
    </row>
    <row r="94" spans="1:5">
      <c r="A94" s="116" t="s">
        <v>190</v>
      </c>
      <c r="B94" s="117">
        <v>5648545.9800000004</v>
      </c>
      <c r="C94" s="117">
        <v>2077819.86</v>
      </c>
      <c r="D94" s="117">
        <v>1377181.13</v>
      </c>
      <c r="E94" s="118">
        <v>6349184.71</v>
      </c>
    </row>
    <row r="95" spans="1:5">
      <c r="A95" s="116" t="s">
        <v>191</v>
      </c>
      <c r="B95" s="117">
        <v>2755778.89</v>
      </c>
      <c r="C95" s="117">
        <v>180730.23999999999</v>
      </c>
      <c r="D95" s="117">
        <v>177982.12</v>
      </c>
      <c r="E95" s="118">
        <v>2758527.01</v>
      </c>
    </row>
    <row r="96" spans="1:5">
      <c r="A96" s="116" t="s">
        <v>192</v>
      </c>
      <c r="B96" s="117">
        <v>14312473.109999999</v>
      </c>
      <c r="C96" s="117">
        <v>2000</v>
      </c>
      <c r="D96" s="117">
        <v>49653.75</v>
      </c>
      <c r="E96" s="118">
        <v>14264819.359999999</v>
      </c>
    </row>
    <row r="97" spans="1:5">
      <c r="A97" s="116" t="s">
        <v>193</v>
      </c>
      <c r="B97" s="117">
        <v>394373.58</v>
      </c>
      <c r="C97" s="117">
        <v>0</v>
      </c>
      <c r="D97" s="117">
        <v>0</v>
      </c>
      <c r="E97" s="118">
        <v>394373.58</v>
      </c>
    </row>
    <row r="98" spans="1:5">
      <c r="A98" s="116" t="s">
        <v>194</v>
      </c>
      <c r="B98" s="117">
        <v>127803.68</v>
      </c>
      <c r="C98" s="117">
        <v>0</v>
      </c>
      <c r="D98" s="117">
        <v>107375.72</v>
      </c>
      <c r="E98" s="118">
        <v>20427.96</v>
      </c>
    </row>
    <row r="99" spans="1:5">
      <c r="A99" s="116" t="s">
        <v>195</v>
      </c>
      <c r="B99" s="117">
        <v>774.77</v>
      </c>
      <c r="C99" s="117">
        <v>0</v>
      </c>
      <c r="D99" s="117">
        <v>0</v>
      </c>
      <c r="E99" s="118">
        <v>774.77</v>
      </c>
    </row>
    <row r="100" spans="1:5">
      <c r="A100" s="116" t="s">
        <v>196</v>
      </c>
      <c r="B100" s="117">
        <v>13350.18</v>
      </c>
      <c r="C100" s="117">
        <v>0</v>
      </c>
      <c r="D100" s="117">
        <v>0</v>
      </c>
      <c r="E100" s="118">
        <v>13350.18</v>
      </c>
    </row>
    <row r="101" spans="1:5">
      <c r="A101" s="116" t="s">
        <v>197</v>
      </c>
      <c r="B101" s="117">
        <v>529727.71</v>
      </c>
      <c r="C101" s="117">
        <v>0</v>
      </c>
      <c r="D101" s="117">
        <v>35274.410000000003</v>
      </c>
      <c r="E101" s="118">
        <v>494453.3</v>
      </c>
    </row>
    <row r="102" spans="1:5">
      <c r="A102" s="116" t="s">
        <v>198</v>
      </c>
      <c r="B102" s="117">
        <v>1892866.21</v>
      </c>
      <c r="C102" s="117">
        <v>0</v>
      </c>
      <c r="D102" s="117">
        <v>0</v>
      </c>
      <c r="E102" s="118">
        <v>1892866.21</v>
      </c>
    </row>
    <row r="103" spans="1:5" ht="20">
      <c r="A103" s="116" t="s">
        <v>236</v>
      </c>
      <c r="B103" s="117">
        <v>438368818.55000001</v>
      </c>
      <c r="C103" s="117">
        <v>203402649.56</v>
      </c>
      <c r="D103" s="117">
        <v>106058179.94</v>
      </c>
      <c r="E103" s="118">
        <v>535713288.17000002</v>
      </c>
    </row>
    <row r="104" spans="1:5">
      <c r="A104" s="116" t="s">
        <v>199</v>
      </c>
      <c r="B104" s="117">
        <v>1079074.81</v>
      </c>
      <c r="C104" s="117">
        <v>0</v>
      </c>
      <c r="D104" s="117">
        <v>328846.13</v>
      </c>
      <c r="E104" s="118">
        <v>750228.68</v>
      </c>
    </row>
    <row r="105" spans="1:5">
      <c r="A105" s="116" t="s">
        <v>200</v>
      </c>
      <c r="B105" s="117">
        <v>11801098.09</v>
      </c>
      <c r="C105" s="117">
        <v>2796839.61</v>
      </c>
      <c r="D105" s="117">
        <v>2479493.61</v>
      </c>
      <c r="E105" s="118">
        <v>12118444.09</v>
      </c>
    </row>
    <row r="106" spans="1:5">
      <c r="A106" s="116" t="s">
        <v>146</v>
      </c>
      <c r="B106" s="117">
        <v>47111017.789999999</v>
      </c>
      <c r="C106" s="117">
        <v>93994.27</v>
      </c>
      <c r="D106" s="117">
        <v>499232.46</v>
      </c>
      <c r="E106" s="118">
        <v>46705779.600000001</v>
      </c>
    </row>
    <row r="107" spans="1:5">
      <c r="A107" s="116" t="s">
        <v>201</v>
      </c>
      <c r="B107" s="117">
        <v>950.42</v>
      </c>
      <c r="C107" s="117">
        <v>0</v>
      </c>
      <c r="D107" s="117">
        <v>0</v>
      </c>
      <c r="E107" s="118">
        <v>950.42</v>
      </c>
    </row>
    <row r="108" spans="1:5">
      <c r="A108" s="116" t="s">
        <v>202</v>
      </c>
      <c r="B108" s="117">
        <v>90128.89</v>
      </c>
      <c r="C108" s="117">
        <v>0</v>
      </c>
      <c r="D108" s="117">
        <v>0</v>
      </c>
      <c r="E108" s="118">
        <v>90128.89</v>
      </c>
    </row>
    <row r="109" spans="1:5" ht="20">
      <c r="A109" s="116" t="s">
        <v>203</v>
      </c>
      <c r="B109" s="117">
        <v>3307117.37</v>
      </c>
      <c r="C109" s="117">
        <v>0</v>
      </c>
      <c r="D109" s="117">
        <v>672287.89</v>
      </c>
      <c r="E109" s="118">
        <v>2634829.48</v>
      </c>
    </row>
    <row r="110" spans="1:5">
      <c r="A110" s="116" t="s">
        <v>149</v>
      </c>
      <c r="B110" s="117">
        <v>327139.81</v>
      </c>
      <c r="C110" s="117">
        <v>0</v>
      </c>
      <c r="D110" s="117">
        <v>0</v>
      </c>
      <c r="E110" s="118">
        <v>327139.81</v>
      </c>
    </row>
    <row r="111" spans="1:5">
      <c r="A111" s="116" t="s">
        <v>204</v>
      </c>
      <c r="B111" s="117">
        <v>34292804.840000004</v>
      </c>
      <c r="C111" s="117">
        <v>0</v>
      </c>
      <c r="D111" s="117">
        <v>33703839.130000003</v>
      </c>
      <c r="E111" s="118">
        <v>588965.71</v>
      </c>
    </row>
    <row r="112" spans="1:5">
      <c r="A112" s="116" t="s">
        <v>205</v>
      </c>
      <c r="B112" s="117">
        <v>1314.01</v>
      </c>
      <c r="C112" s="117">
        <v>0</v>
      </c>
      <c r="D112" s="117">
        <v>0</v>
      </c>
      <c r="E112" s="118">
        <v>1314.01</v>
      </c>
    </row>
    <row r="113" spans="1:5">
      <c r="A113" s="116" t="s">
        <v>158</v>
      </c>
      <c r="B113" s="117">
        <v>16240345</v>
      </c>
      <c r="C113" s="117">
        <v>7736.07</v>
      </c>
      <c r="D113" s="117">
        <v>1886825.07</v>
      </c>
      <c r="E113" s="118">
        <v>14361256</v>
      </c>
    </row>
    <row r="114" spans="1:5" ht="20.5" customHeight="1">
      <c r="A114" s="116" t="s">
        <v>160</v>
      </c>
      <c r="B114" s="117">
        <v>1974740790.1199999</v>
      </c>
      <c r="C114" s="117">
        <v>84483736.290000007</v>
      </c>
      <c r="D114" s="117">
        <v>111775991.20999999</v>
      </c>
      <c r="E114" s="118">
        <v>1947448535.2</v>
      </c>
    </row>
    <row r="115" spans="1:5">
      <c r="A115" s="114" t="s">
        <v>123</v>
      </c>
      <c r="B115" s="108">
        <v>560447404.88999999</v>
      </c>
      <c r="C115" s="108">
        <v>10507594.9</v>
      </c>
      <c r="D115" s="108">
        <v>103785827.73</v>
      </c>
      <c r="E115" s="115">
        <v>467169172.06</v>
      </c>
    </row>
    <row r="116" spans="1:5">
      <c r="A116" s="116" t="s">
        <v>206</v>
      </c>
      <c r="B116" s="117">
        <v>2042.56</v>
      </c>
      <c r="C116" s="117">
        <v>0</v>
      </c>
      <c r="D116" s="117">
        <v>0</v>
      </c>
      <c r="E116" s="118">
        <v>2042.56</v>
      </c>
    </row>
    <row r="117" spans="1:5">
      <c r="A117" s="116" t="s">
        <v>207</v>
      </c>
      <c r="B117" s="117">
        <v>40676.85</v>
      </c>
      <c r="C117" s="117">
        <v>26435.5</v>
      </c>
      <c r="D117" s="117">
        <v>22370.81</v>
      </c>
      <c r="E117" s="118">
        <v>44741.54</v>
      </c>
    </row>
    <row r="118" spans="1:5" ht="20">
      <c r="A118" s="116" t="s">
        <v>208</v>
      </c>
      <c r="B118" s="117">
        <v>32679137.050000001</v>
      </c>
      <c r="C118" s="117">
        <v>3338480.88</v>
      </c>
      <c r="D118" s="117">
        <v>22769855.02</v>
      </c>
      <c r="E118" s="118">
        <v>13247762.91</v>
      </c>
    </row>
    <row r="119" spans="1:5" ht="20">
      <c r="A119" s="116" t="s">
        <v>209</v>
      </c>
      <c r="B119" s="117">
        <v>403102870.38</v>
      </c>
      <c r="C119" s="117">
        <v>6031585.3399999999</v>
      </c>
      <c r="D119" s="117">
        <v>76178062.980000004</v>
      </c>
      <c r="E119" s="118">
        <v>332956392.74000001</v>
      </c>
    </row>
    <row r="120" spans="1:5">
      <c r="A120" s="116" t="s">
        <v>210</v>
      </c>
      <c r="B120" s="117">
        <v>124381613.15000001</v>
      </c>
      <c r="C120" s="117">
        <v>1111093.18</v>
      </c>
      <c r="D120" s="117">
        <v>4815538.92</v>
      </c>
      <c r="E120" s="118">
        <v>120677167.41</v>
      </c>
    </row>
    <row r="121" spans="1:5">
      <c r="A121" s="116" t="s">
        <v>211</v>
      </c>
      <c r="B121" s="117">
        <v>4076.09</v>
      </c>
      <c r="C121" s="117">
        <v>0</v>
      </c>
      <c r="D121" s="117">
        <v>0</v>
      </c>
      <c r="E121" s="118">
        <v>4076.09</v>
      </c>
    </row>
    <row r="122" spans="1:5">
      <c r="A122" s="119" t="s">
        <v>212</v>
      </c>
      <c r="B122" s="109">
        <v>236988.81</v>
      </c>
      <c r="C122" s="109">
        <v>0</v>
      </c>
      <c r="D122" s="109">
        <v>0</v>
      </c>
      <c r="E122" s="120">
        <v>236988.81</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52"/>
  <sheetViews>
    <sheetView showGridLines="0" zoomScaleNormal="100" workbookViewId="0">
      <selection activeCell="H16" sqref="H16"/>
    </sheetView>
  </sheetViews>
  <sheetFormatPr defaultColWidth="9.1796875" defaultRowHeight="12.5"/>
  <cols>
    <col min="1" max="1" width="30" style="80" customWidth="1"/>
    <col min="2" max="5" width="16.7265625" style="80" customWidth="1"/>
    <col min="6" max="16384" width="9.1796875" style="80"/>
  </cols>
  <sheetData>
    <row r="1" spans="1:5">
      <c r="A1" s="91" t="s">
        <v>233</v>
      </c>
      <c r="B1" s="78"/>
      <c r="C1" s="78"/>
      <c r="D1" s="78"/>
      <c r="E1" s="78"/>
    </row>
    <row r="2" spans="1:5">
      <c r="A2"/>
      <c r="B2" s="78"/>
      <c r="C2" s="78"/>
      <c r="D2" s="78"/>
      <c r="E2" s="78"/>
    </row>
    <row r="3" spans="1:5">
      <c r="A3" s="78"/>
      <c r="B3" s="95" t="s">
        <v>903</v>
      </c>
      <c r="C3" s="78"/>
      <c r="D3" s="78"/>
      <c r="E3" s="78"/>
    </row>
    <row r="4" spans="1:5">
      <c r="A4" s="78"/>
      <c r="B4" s="78"/>
      <c r="C4" s="78"/>
      <c r="D4" s="78"/>
      <c r="E4" s="78"/>
    </row>
    <row r="5" spans="1:5" ht="20.5" customHeight="1">
      <c r="A5" s="175"/>
      <c r="B5" s="176" t="s">
        <v>747</v>
      </c>
      <c r="C5" s="176" t="s">
        <v>100</v>
      </c>
      <c r="D5" s="176" t="s">
        <v>101</v>
      </c>
      <c r="E5" s="177" t="s">
        <v>102</v>
      </c>
    </row>
    <row r="6" spans="1:5" ht="19" customHeight="1">
      <c r="A6" s="170" t="s">
        <v>60</v>
      </c>
      <c r="B6" s="207">
        <v>145195536291.35001</v>
      </c>
      <c r="C6" s="207">
        <v>184387394307.38</v>
      </c>
      <c r="D6" s="207">
        <v>175868670335.32001</v>
      </c>
      <c r="E6" s="208">
        <v>153714260263.41</v>
      </c>
    </row>
    <row r="7" spans="1:5" ht="22.5" customHeight="1">
      <c r="A7" s="114" t="s">
        <v>115</v>
      </c>
      <c r="B7" s="108">
        <v>5824023941.4499998</v>
      </c>
      <c r="C7" s="108">
        <v>11824580770.720001</v>
      </c>
      <c r="D7" s="108">
        <v>9525489125.5700016</v>
      </c>
      <c r="E7" s="115">
        <v>8123115586.6000004</v>
      </c>
    </row>
    <row r="8" spans="1:5">
      <c r="A8" s="185" t="s">
        <v>748</v>
      </c>
      <c r="B8" s="186">
        <v>187301751.11000001</v>
      </c>
      <c r="C8" s="186">
        <v>52213464.359999999</v>
      </c>
      <c r="D8" s="186">
        <v>38411027.509999998</v>
      </c>
      <c r="E8" s="187">
        <v>201104187.96000001</v>
      </c>
    </row>
    <row r="9" spans="1:5">
      <c r="A9" s="185" t="s">
        <v>749</v>
      </c>
      <c r="B9" s="186">
        <v>908217152.75999999</v>
      </c>
      <c r="C9" s="186">
        <v>190394067.11000001</v>
      </c>
      <c r="D9" s="186">
        <v>123388475.73</v>
      </c>
      <c r="E9" s="187">
        <v>975222744.13999999</v>
      </c>
    </row>
    <row r="10" spans="1:5" ht="20">
      <c r="A10" s="185" t="s">
        <v>750</v>
      </c>
      <c r="B10" s="186">
        <v>2000000</v>
      </c>
      <c r="C10" s="186">
        <v>82800043.5</v>
      </c>
      <c r="D10" s="186">
        <v>3110695.94</v>
      </c>
      <c r="E10" s="187">
        <v>81689347.560000002</v>
      </c>
    </row>
    <row r="11" spans="1:5" ht="20">
      <c r="A11" s="185" t="s">
        <v>751</v>
      </c>
      <c r="B11" s="186">
        <v>52898836.890000001</v>
      </c>
      <c r="C11" s="186">
        <v>105316.53</v>
      </c>
      <c r="D11" s="186">
        <v>2830012.69</v>
      </c>
      <c r="E11" s="187">
        <v>50174140.729999997</v>
      </c>
    </row>
    <row r="12" spans="1:5">
      <c r="A12" s="185" t="s">
        <v>752</v>
      </c>
      <c r="B12" s="186">
        <v>375950683.49000001</v>
      </c>
      <c r="C12" s="186">
        <v>24741422.539999999</v>
      </c>
      <c r="D12" s="186">
        <v>24818235.399999999</v>
      </c>
      <c r="E12" s="187">
        <v>375873870.63</v>
      </c>
    </row>
    <row r="13" spans="1:5">
      <c r="A13" s="185" t="s">
        <v>753</v>
      </c>
      <c r="B13" s="186">
        <v>538476049.51999998</v>
      </c>
      <c r="C13" s="186">
        <v>25201321.98</v>
      </c>
      <c r="D13" s="186">
        <v>16893450.899999999</v>
      </c>
      <c r="E13" s="187">
        <v>546783920.60000002</v>
      </c>
    </row>
    <row r="14" spans="1:5">
      <c r="A14" s="185" t="s">
        <v>754</v>
      </c>
      <c r="B14" s="186">
        <v>1247650397.3199999</v>
      </c>
      <c r="C14" s="186">
        <v>406907.29</v>
      </c>
      <c r="D14" s="186">
        <v>462985.37</v>
      </c>
      <c r="E14" s="187">
        <v>1247594319.24</v>
      </c>
    </row>
    <row r="15" spans="1:5">
      <c r="A15" s="185" t="s">
        <v>755</v>
      </c>
      <c r="B15" s="186">
        <v>0</v>
      </c>
      <c r="C15" s="186">
        <v>2233865480</v>
      </c>
      <c r="D15" s="186">
        <v>0</v>
      </c>
      <c r="E15" s="187">
        <v>2233865480</v>
      </c>
    </row>
    <row r="16" spans="1:5" ht="20">
      <c r="A16" s="185" t="s">
        <v>756</v>
      </c>
      <c r="B16" s="186">
        <v>87295019.159999996</v>
      </c>
      <c r="C16" s="186">
        <v>8462641776.7299995</v>
      </c>
      <c r="D16" s="186">
        <v>8475554611.79</v>
      </c>
      <c r="E16" s="187">
        <v>74382184.099999994</v>
      </c>
    </row>
    <row r="17" spans="1:5" ht="20">
      <c r="A17" s="185" t="s">
        <v>757</v>
      </c>
      <c r="B17" s="186">
        <v>2424234051.1999998</v>
      </c>
      <c r="C17" s="186">
        <v>752210970.68000305</v>
      </c>
      <c r="D17" s="186">
        <v>840019630.24000204</v>
      </c>
      <c r="E17" s="187">
        <v>2336425391.6399999</v>
      </c>
    </row>
    <row r="18" spans="1:5" ht="21" customHeight="1">
      <c r="A18" s="114" t="s">
        <v>758</v>
      </c>
      <c r="B18" s="108">
        <v>4706447169.9200001</v>
      </c>
      <c r="C18" s="108">
        <v>2196896254.6599998</v>
      </c>
      <c r="D18" s="108">
        <v>2035072021.6600001</v>
      </c>
      <c r="E18" s="115">
        <v>4868271402.9200001</v>
      </c>
    </row>
    <row r="19" spans="1:5">
      <c r="A19" s="185" t="s">
        <v>759</v>
      </c>
      <c r="B19" s="186">
        <v>4706447169.9200001</v>
      </c>
      <c r="C19" s="186">
        <v>2196896254.6599998</v>
      </c>
      <c r="D19" s="186">
        <v>2035072021.6600001</v>
      </c>
      <c r="E19" s="187">
        <v>4868271402.9200001</v>
      </c>
    </row>
    <row r="20" spans="1:5" ht="23.5" customHeight="1">
      <c r="A20" s="114" t="s">
        <v>116</v>
      </c>
      <c r="B20" s="108">
        <v>1869991000.72</v>
      </c>
      <c r="C20" s="108">
        <v>201171794.22</v>
      </c>
      <c r="D20" s="108">
        <v>183965582.94</v>
      </c>
      <c r="E20" s="115">
        <v>1887197212</v>
      </c>
    </row>
    <row r="21" spans="1:5">
      <c r="A21" s="185" t="s">
        <v>760</v>
      </c>
      <c r="B21" s="186">
        <v>514916.23</v>
      </c>
      <c r="C21" s="186">
        <v>3472753.39</v>
      </c>
      <c r="D21" s="186">
        <v>1919038.54</v>
      </c>
      <c r="E21" s="187">
        <v>2068631.08</v>
      </c>
    </row>
    <row r="22" spans="1:5">
      <c r="A22" s="185" t="s">
        <v>761</v>
      </c>
      <c r="B22" s="186">
        <v>9471500.7300000004</v>
      </c>
      <c r="C22" s="186">
        <v>2210182.2400000002</v>
      </c>
      <c r="D22" s="186">
        <v>1132602.08</v>
      </c>
      <c r="E22" s="187">
        <v>10549080.890000001</v>
      </c>
    </row>
    <row r="23" spans="1:5">
      <c r="A23" s="185" t="s">
        <v>762</v>
      </c>
      <c r="B23" s="186">
        <v>443976638.69</v>
      </c>
      <c r="C23" s="186">
        <v>61478553.350000001</v>
      </c>
      <c r="D23" s="186">
        <v>44161240.799999997</v>
      </c>
      <c r="E23" s="187">
        <v>461293951.24000001</v>
      </c>
    </row>
    <row r="24" spans="1:5">
      <c r="A24" s="185" t="s">
        <v>763</v>
      </c>
      <c r="B24" s="186">
        <v>34426984.829999998</v>
      </c>
      <c r="C24" s="186">
        <v>4609569.96</v>
      </c>
      <c r="D24" s="186">
        <v>2326941.67</v>
      </c>
      <c r="E24" s="187">
        <v>36709613.119999997</v>
      </c>
    </row>
    <row r="25" spans="1:5" ht="20">
      <c r="A25" s="185" t="s">
        <v>764</v>
      </c>
      <c r="B25" s="186">
        <v>146467027.47</v>
      </c>
      <c r="C25" s="186">
        <v>5300920.55</v>
      </c>
      <c r="D25" s="186">
        <v>9657558.3399999999</v>
      </c>
      <c r="E25" s="187">
        <v>142110389.68000001</v>
      </c>
    </row>
    <row r="26" spans="1:5">
      <c r="A26" s="185" t="s">
        <v>765</v>
      </c>
      <c r="B26" s="186">
        <v>234895852.25999999</v>
      </c>
      <c r="C26" s="186">
        <v>27664889.370000001</v>
      </c>
      <c r="D26" s="186">
        <v>12426713.199999999</v>
      </c>
      <c r="E26" s="187">
        <v>250134028.43000001</v>
      </c>
    </row>
    <row r="27" spans="1:5">
      <c r="A27" s="185" t="s">
        <v>766</v>
      </c>
      <c r="B27" s="186">
        <v>247930351.16</v>
      </c>
      <c r="C27" s="186">
        <v>81991668.260000005</v>
      </c>
      <c r="D27" s="186">
        <v>106583704.81999999</v>
      </c>
      <c r="E27" s="187">
        <v>223338314.59999999</v>
      </c>
    </row>
    <row r="28" spans="1:5" ht="20">
      <c r="A28" s="185" t="s">
        <v>767</v>
      </c>
      <c r="B28" s="186">
        <v>752307729.35000002</v>
      </c>
      <c r="C28" s="186">
        <v>14443257.1</v>
      </c>
      <c r="D28" s="186">
        <v>5757783.4900000002</v>
      </c>
      <c r="E28" s="187">
        <v>760993202.96000004</v>
      </c>
    </row>
    <row r="29" spans="1:5" ht="23" customHeight="1">
      <c r="A29" s="114" t="s">
        <v>117</v>
      </c>
      <c r="B29" s="108">
        <v>2447520352.4200001</v>
      </c>
      <c r="C29" s="108">
        <v>756127723.70000005</v>
      </c>
      <c r="D29" s="108">
        <v>1025698162.6</v>
      </c>
      <c r="E29" s="115">
        <v>2177949913.52</v>
      </c>
    </row>
    <row r="30" spans="1:5">
      <c r="A30" s="185" t="s">
        <v>768</v>
      </c>
      <c r="B30" s="186">
        <v>1606997933.47</v>
      </c>
      <c r="C30" s="186">
        <v>24691414.600000001</v>
      </c>
      <c r="D30" s="186">
        <v>662651145.09000003</v>
      </c>
      <c r="E30" s="187">
        <v>969038202.98000002</v>
      </c>
    </row>
    <row r="31" spans="1:5">
      <c r="A31" s="185" t="s">
        <v>769</v>
      </c>
      <c r="B31" s="186">
        <v>33203156.120000001</v>
      </c>
      <c r="C31" s="186">
        <v>850066.47</v>
      </c>
      <c r="D31" s="186">
        <v>9871178.0199999996</v>
      </c>
      <c r="E31" s="187">
        <v>24182044.57</v>
      </c>
    </row>
    <row r="32" spans="1:5" ht="20">
      <c r="A32" s="185" t="s">
        <v>770</v>
      </c>
      <c r="B32" s="186">
        <v>22400675.960000001</v>
      </c>
      <c r="C32" s="186">
        <v>314620373.80000001</v>
      </c>
      <c r="D32" s="186">
        <v>7388592.5599999996</v>
      </c>
      <c r="E32" s="187">
        <v>329632457.19999999</v>
      </c>
    </row>
    <row r="33" spans="1:5" ht="20">
      <c r="A33" s="185" t="s">
        <v>771</v>
      </c>
      <c r="B33" s="186">
        <v>784918586.87</v>
      </c>
      <c r="C33" s="186">
        <v>415965868.82999998</v>
      </c>
      <c r="D33" s="186">
        <v>345787246.93000001</v>
      </c>
      <c r="E33" s="187">
        <v>855097208.76999998</v>
      </c>
    </row>
    <row r="34" spans="1:5" ht="21" customHeight="1">
      <c r="A34" s="114" t="s">
        <v>118</v>
      </c>
      <c r="B34" s="108">
        <v>681249833.83000004</v>
      </c>
      <c r="C34" s="108">
        <v>128566427.2</v>
      </c>
      <c r="D34" s="108">
        <v>105127364.14</v>
      </c>
      <c r="E34" s="115">
        <v>704688896.88999999</v>
      </c>
    </row>
    <row r="35" spans="1:5" ht="20">
      <c r="A35" s="185" t="s">
        <v>772</v>
      </c>
      <c r="B35" s="186">
        <v>142342248.00999999</v>
      </c>
      <c r="C35" s="186">
        <v>2145621.2000000002</v>
      </c>
      <c r="D35" s="186">
        <v>19194161.859999999</v>
      </c>
      <c r="E35" s="187">
        <v>125293707.34999999</v>
      </c>
    </row>
    <row r="36" spans="1:5">
      <c r="A36" s="185" t="s">
        <v>773</v>
      </c>
      <c r="B36" s="186">
        <v>151717787.97</v>
      </c>
      <c r="C36" s="186">
        <v>24433120.170000002</v>
      </c>
      <c r="D36" s="186">
        <v>17470911.98</v>
      </c>
      <c r="E36" s="187">
        <v>158679996.16</v>
      </c>
    </row>
    <row r="37" spans="1:5" ht="20">
      <c r="A37" s="185" t="s">
        <v>774</v>
      </c>
      <c r="B37" s="186">
        <v>127321839.59</v>
      </c>
      <c r="C37" s="186">
        <v>66953991.560000002</v>
      </c>
      <c r="D37" s="186">
        <v>24218185.239999998</v>
      </c>
      <c r="E37" s="187">
        <v>170057645.91</v>
      </c>
    </row>
    <row r="38" spans="1:5" ht="20">
      <c r="A38" s="185" t="s">
        <v>775</v>
      </c>
      <c r="B38" s="186">
        <v>27643871.899999999</v>
      </c>
      <c r="C38" s="186">
        <v>45190.68</v>
      </c>
      <c r="D38" s="186">
        <v>2327795.34</v>
      </c>
      <c r="E38" s="187">
        <v>25361267.239999998</v>
      </c>
    </row>
    <row r="39" spans="1:5" ht="20">
      <c r="A39" s="185" t="s">
        <v>776</v>
      </c>
      <c r="B39" s="186">
        <v>4876694.0999999996</v>
      </c>
      <c r="C39" s="186">
        <v>552653.35</v>
      </c>
      <c r="D39" s="186">
        <v>1019743.81</v>
      </c>
      <c r="E39" s="187">
        <v>4409603.6399999997</v>
      </c>
    </row>
    <row r="40" spans="1:5" ht="20">
      <c r="A40" s="185" t="s">
        <v>777</v>
      </c>
      <c r="B40" s="186">
        <v>35562366.439999998</v>
      </c>
      <c r="C40" s="186">
        <v>11030845.939999999</v>
      </c>
      <c r="D40" s="186">
        <v>5752994.5599999996</v>
      </c>
      <c r="E40" s="187">
        <v>40840217.82</v>
      </c>
    </row>
    <row r="41" spans="1:5" ht="20">
      <c r="A41" s="185" t="s">
        <v>778</v>
      </c>
      <c r="B41" s="186">
        <v>126125667.73</v>
      </c>
      <c r="C41" s="186">
        <v>723436.57</v>
      </c>
      <c r="D41" s="186">
        <v>23880147.469999999</v>
      </c>
      <c r="E41" s="187">
        <v>102968956.83</v>
      </c>
    </row>
    <row r="42" spans="1:5" ht="20">
      <c r="A42" s="185" t="s">
        <v>779</v>
      </c>
      <c r="B42" s="186">
        <v>65659358.090000004</v>
      </c>
      <c r="C42" s="186">
        <v>22681567.73</v>
      </c>
      <c r="D42" s="186">
        <v>11263423.880000001</v>
      </c>
      <c r="E42" s="187">
        <v>77077501.939999998</v>
      </c>
    </row>
    <row r="43" spans="1:5" ht="23.5" customHeight="1">
      <c r="A43" s="114" t="s">
        <v>119</v>
      </c>
      <c r="B43" s="108">
        <v>1030567411.51</v>
      </c>
      <c r="C43" s="108">
        <v>1611805780.47</v>
      </c>
      <c r="D43" s="108">
        <v>1123359418.3900001</v>
      </c>
      <c r="E43" s="115">
        <v>1519013773.5899999</v>
      </c>
    </row>
    <row r="44" spans="1:5">
      <c r="A44" s="185" t="s">
        <v>780</v>
      </c>
      <c r="B44" s="186">
        <v>1030567411.51</v>
      </c>
      <c r="C44" s="186">
        <v>1611805780.47</v>
      </c>
      <c r="D44" s="186">
        <v>1123359418.3900001</v>
      </c>
      <c r="E44" s="187">
        <v>1519013773.5899999</v>
      </c>
    </row>
    <row r="45" spans="1:5" ht="21">
      <c r="A45" s="114" t="s">
        <v>120</v>
      </c>
      <c r="B45" s="108">
        <v>91398550.280000001</v>
      </c>
      <c r="C45" s="108">
        <v>27022243.469999999</v>
      </c>
      <c r="D45" s="108">
        <v>31235922.02</v>
      </c>
      <c r="E45" s="115">
        <v>87184871.730000004</v>
      </c>
    </row>
    <row r="46" spans="1:5">
      <c r="A46" s="185" t="s">
        <v>781</v>
      </c>
      <c r="B46" s="186">
        <v>13181278.33</v>
      </c>
      <c r="C46" s="186">
        <v>18610742.109999999</v>
      </c>
      <c r="D46" s="186">
        <v>17768820.640000001</v>
      </c>
      <c r="E46" s="187">
        <v>14023199.800000001</v>
      </c>
    </row>
    <row r="47" spans="1:5">
      <c r="A47" s="185" t="s">
        <v>782</v>
      </c>
      <c r="B47" s="186">
        <v>3365086.56</v>
      </c>
      <c r="C47" s="186">
        <v>1995165.65</v>
      </c>
      <c r="D47" s="186">
        <v>2533660.73</v>
      </c>
      <c r="E47" s="187">
        <v>2826591.48</v>
      </c>
    </row>
    <row r="48" spans="1:5">
      <c r="A48" s="185" t="s">
        <v>783</v>
      </c>
      <c r="B48" s="186">
        <v>9967501.2200000007</v>
      </c>
      <c r="C48" s="186">
        <v>1575461.59</v>
      </c>
      <c r="D48" s="186">
        <v>1449447.54</v>
      </c>
      <c r="E48" s="187">
        <v>10093515.27</v>
      </c>
    </row>
    <row r="49" spans="1:5">
      <c r="A49" s="185" t="s">
        <v>784</v>
      </c>
      <c r="B49" s="186">
        <v>1425492.69</v>
      </c>
      <c r="C49" s="186">
        <v>2122652.06</v>
      </c>
      <c r="D49" s="186">
        <v>640049.92000000004</v>
      </c>
      <c r="E49" s="187">
        <v>2908094.83</v>
      </c>
    </row>
    <row r="50" spans="1:5" ht="20">
      <c r="A50" s="185" t="s">
        <v>785</v>
      </c>
      <c r="B50" s="186">
        <v>360224.96</v>
      </c>
      <c r="C50" s="186">
        <v>741360.23</v>
      </c>
      <c r="D50" s="186">
        <v>326568.88</v>
      </c>
      <c r="E50" s="187">
        <v>775016.31</v>
      </c>
    </row>
    <row r="51" spans="1:5" ht="20">
      <c r="A51" s="185" t="s">
        <v>786</v>
      </c>
      <c r="B51" s="186">
        <v>27506618.719999999</v>
      </c>
      <c r="C51" s="186">
        <v>1447668.39</v>
      </c>
      <c r="D51" s="186">
        <v>3687910.41</v>
      </c>
      <c r="E51" s="187">
        <v>25266376.699999999</v>
      </c>
    </row>
    <row r="52" spans="1:5">
      <c r="A52" s="185" t="s">
        <v>787</v>
      </c>
      <c r="B52" s="186">
        <v>35592347.799999997</v>
      </c>
      <c r="C52" s="186">
        <v>529193.43999999994</v>
      </c>
      <c r="D52" s="186">
        <v>4829463.9000000004</v>
      </c>
      <c r="E52" s="187">
        <v>31292077.34</v>
      </c>
    </row>
    <row r="53" spans="1:5" ht="25" customHeight="1">
      <c r="A53" s="114" t="s">
        <v>121</v>
      </c>
      <c r="B53" s="108">
        <v>4402777305.8599997</v>
      </c>
      <c r="C53" s="108">
        <v>822287222.69000006</v>
      </c>
      <c r="D53" s="108">
        <v>1481865581.71</v>
      </c>
      <c r="E53" s="115">
        <v>3743198946.8400002</v>
      </c>
    </row>
    <row r="54" spans="1:5" ht="20">
      <c r="A54" s="185" t="s">
        <v>788</v>
      </c>
      <c r="B54" s="186">
        <v>67623433.900000006</v>
      </c>
      <c r="C54" s="186">
        <v>57906011.82</v>
      </c>
      <c r="D54" s="186">
        <v>51481983.149999999</v>
      </c>
      <c r="E54" s="187">
        <v>74047462.569999993</v>
      </c>
    </row>
    <row r="55" spans="1:5">
      <c r="A55" s="185" t="s">
        <v>789</v>
      </c>
      <c r="B55" s="186">
        <v>182950041.49000001</v>
      </c>
      <c r="C55" s="186">
        <v>19508056.690000001</v>
      </c>
      <c r="D55" s="186">
        <v>67685287.680000007</v>
      </c>
      <c r="E55" s="187">
        <v>134772810.5</v>
      </c>
    </row>
    <row r="56" spans="1:5">
      <c r="A56" s="185" t="s">
        <v>790</v>
      </c>
      <c r="B56" s="186">
        <v>66119694.939999998</v>
      </c>
      <c r="C56" s="186">
        <v>54008095.229999997</v>
      </c>
      <c r="D56" s="186">
        <v>48269915.810000002</v>
      </c>
      <c r="E56" s="187">
        <v>71857874.359999999</v>
      </c>
    </row>
    <row r="57" spans="1:5">
      <c r="A57" s="185" t="s">
        <v>791</v>
      </c>
      <c r="B57" s="186">
        <v>24379726.629999999</v>
      </c>
      <c r="C57" s="186">
        <v>3475299.24</v>
      </c>
      <c r="D57" s="186">
        <v>15626027.84</v>
      </c>
      <c r="E57" s="187">
        <v>12228998.029999999</v>
      </c>
    </row>
    <row r="58" spans="1:5" ht="22" customHeight="1">
      <c r="A58" s="185" t="s">
        <v>792</v>
      </c>
      <c r="B58" s="186">
        <v>9617875.0099999998</v>
      </c>
      <c r="C58" s="186">
        <v>3247194.68</v>
      </c>
      <c r="D58" s="186">
        <v>8144356.7800000003</v>
      </c>
      <c r="E58" s="187">
        <v>4720712.91</v>
      </c>
    </row>
    <row r="59" spans="1:5">
      <c r="A59" s="185" t="s">
        <v>793</v>
      </c>
      <c r="B59" s="186">
        <v>432268218.48000002</v>
      </c>
      <c r="C59" s="186">
        <v>55137233.609999999</v>
      </c>
      <c r="D59" s="186">
        <v>88579537.950000003</v>
      </c>
      <c r="E59" s="187">
        <v>398825914.13999999</v>
      </c>
    </row>
    <row r="60" spans="1:5">
      <c r="A60" s="185" t="s">
        <v>794</v>
      </c>
      <c r="B60" s="186">
        <v>8894771.1400000006</v>
      </c>
      <c r="C60" s="186">
        <v>2185351.1</v>
      </c>
      <c r="D60" s="186">
        <v>7574838.3200000003</v>
      </c>
      <c r="E60" s="187">
        <v>3505283.92</v>
      </c>
    </row>
    <row r="61" spans="1:5">
      <c r="A61" s="185" t="s">
        <v>795</v>
      </c>
      <c r="B61" s="186">
        <v>21565206.309999999</v>
      </c>
      <c r="C61" s="186">
        <v>8705210.7300000004</v>
      </c>
      <c r="D61" s="186">
        <v>15979235.32</v>
      </c>
      <c r="E61" s="187">
        <v>14291181.720000001</v>
      </c>
    </row>
    <row r="62" spans="1:5">
      <c r="A62" s="185" t="s">
        <v>796</v>
      </c>
      <c r="B62" s="186">
        <v>97127771.890000001</v>
      </c>
      <c r="C62" s="186">
        <v>11802080.33</v>
      </c>
      <c r="D62" s="186">
        <v>50135328.969999999</v>
      </c>
      <c r="E62" s="187">
        <v>58794523.25</v>
      </c>
    </row>
    <row r="63" spans="1:5" ht="20">
      <c r="A63" s="185" t="s">
        <v>797</v>
      </c>
      <c r="B63" s="186">
        <v>34162521.469999999</v>
      </c>
      <c r="C63" s="186">
        <v>2021766.09</v>
      </c>
      <c r="D63" s="186">
        <v>11591968.83</v>
      </c>
      <c r="E63" s="187">
        <v>24592318.73</v>
      </c>
    </row>
    <row r="64" spans="1:5" ht="20">
      <c r="A64" s="185" t="s">
        <v>798</v>
      </c>
      <c r="B64" s="186">
        <v>4725755.21</v>
      </c>
      <c r="C64" s="186">
        <v>0</v>
      </c>
      <c r="D64" s="186">
        <v>4178</v>
      </c>
      <c r="E64" s="187">
        <v>4721577.21</v>
      </c>
    </row>
    <row r="65" spans="1:5">
      <c r="A65" s="185" t="s">
        <v>799</v>
      </c>
      <c r="B65" s="186">
        <v>457108794.63</v>
      </c>
      <c r="C65" s="186">
        <v>6588975.2400000002</v>
      </c>
      <c r="D65" s="186">
        <v>192606484.22999999</v>
      </c>
      <c r="E65" s="187">
        <v>271091285.63999999</v>
      </c>
    </row>
    <row r="66" spans="1:5">
      <c r="A66" s="185" t="s">
        <v>800</v>
      </c>
      <c r="B66" s="186">
        <v>986160330.08000004</v>
      </c>
      <c r="C66" s="186">
        <v>76786213.25</v>
      </c>
      <c r="D66" s="186">
        <v>324848640.31</v>
      </c>
      <c r="E66" s="187">
        <v>738097903.01999998</v>
      </c>
    </row>
    <row r="67" spans="1:5">
      <c r="A67" s="185" t="s">
        <v>801</v>
      </c>
      <c r="B67" s="186">
        <v>832096450.94000006</v>
      </c>
      <c r="C67" s="186">
        <v>141816882.66</v>
      </c>
      <c r="D67" s="186">
        <v>122487764.63</v>
      </c>
      <c r="E67" s="187">
        <v>851425568.97000003</v>
      </c>
    </row>
    <row r="68" spans="1:5" ht="22.5" customHeight="1">
      <c r="A68" s="185" t="s">
        <v>802</v>
      </c>
      <c r="B68" s="186">
        <v>909048258.51999998</v>
      </c>
      <c r="C68" s="186">
        <v>314464179.72000003</v>
      </c>
      <c r="D68" s="186">
        <v>341683236.29000002</v>
      </c>
      <c r="E68" s="187">
        <v>881829201.95000005</v>
      </c>
    </row>
    <row r="69" spans="1:5" ht="20.5" customHeight="1">
      <c r="A69" s="185" t="s">
        <v>803</v>
      </c>
      <c r="B69" s="186">
        <v>4032900.88</v>
      </c>
      <c r="C69" s="186">
        <v>35307.980000000003</v>
      </c>
      <c r="D69" s="186">
        <v>960107.8</v>
      </c>
      <c r="E69" s="187">
        <v>3108101.06</v>
      </c>
    </row>
    <row r="70" spans="1:5">
      <c r="A70" s="185" t="s">
        <v>804</v>
      </c>
      <c r="B70" s="186">
        <v>175268878.66</v>
      </c>
      <c r="C70" s="186">
        <v>15250064.460000001</v>
      </c>
      <c r="D70" s="186">
        <v>66156367.850000001</v>
      </c>
      <c r="E70" s="187">
        <v>124362575.27</v>
      </c>
    </row>
    <row r="71" spans="1:5" ht="20">
      <c r="A71" s="185" t="s">
        <v>805</v>
      </c>
      <c r="B71" s="186">
        <v>84982233.629999995</v>
      </c>
      <c r="C71" s="186">
        <v>49303692.960000001</v>
      </c>
      <c r="D71" s="186">
        <v>66446785.82</v>
      </c>
      <c r="E71" s="187">
        <v>67839140.769999996</v>
      </c>
    </row>
    <row r="72" spans="1:5">
      <c r="A72" s="185" t="s">
        <v>806</v>
      </c>
      <c r="B72" s="186">
        <v>4644442.05</v>
      </c>
      <c r="C72" s="186">
        <v>45606.9</v>
      </c>
      <c r="D72" s="186">
        <v>1603536.13</v>
      </c>
      <c r="E72" s="187">
        <v>3086512.82</v>
      </c>
    </row>
    <row r="73" spans="1:5" ht="22" customHeight="1">
      <c r="A73" s="114" t="s">
        <v>99</v>
      </c>
      <c r="B73" s="108">
        <v>102509182.66</v>
      </c>
      <c r="C73" s="108">
        <v>174235909.56</v>
      </c>
      <c r="D73" s="108">
        <v>35090728.509999998</v>
      </c>
      <c r="E73" s="115">
        <v>241654363.71000001</v>
      </c>
    </row>
    <row r="74" spans="1:5">
      <c r="A74" s="185" t="s">
        <v>748</v>
      </c>
      <c r="B74" s="186">
        <v>538014.65</v>
      </c>
      <c r="C74" s="186">
        <v>0.01</v>
      </c>
      <c r="D74" s="186">
        <v>0</v>
      </c>
      <c r="E74" s="187">
        <v>538014.66</v>
      </c>
    </row>
    <row r="75" spans="1:5">
      <c r="A75" s="185" t="s">
        <v>807</v>
      </c>
      <c r="B75" s="186">
        <v>8184180.5599999996</v>
      </c>
      <c r="C75" s="186">
        <v>827427.37</v>
      </c>
      <c r="D75" s="186">
        <v>1916674.24</v>
      </c>
      <c r="E75" s="187">
        <v>7094933.6900000004</v>
      </c>
    </row>
    <row r="76" spans="1:5">
      <c r="A76" s="185" t="s">
        <v>808</v>
      </c>
      <c r="B76" s="186">
        <v>0</v>
      </c>
      <c r="C76" s="186">
        <v>135226430.41</v>
      </c>
      <c r="D76" s="186">
        <v>19379801.219999999</v>
      </c>
      <c r="E76" s="187">
        <v>115846629.19</v>
      </c>
    </row>
    <row r="77" spans="1:5">
      <c r="A77" s="185" t="s">
        <v>809</v>
      </c>
      <c r="B77" s="186">
        <v>1441528.99</v>
      </c>
      <c r="C77" s="186">
        <v>73444.86</v>
      </c>
      <c r="D77" s="186">
        <v>226809.3</v>
      </c>
      <c r="E77" s="187">
        <v>1288164.55</v>
      </c>
    </row>
    <row r="78" spans="1:5">
      <c r="A78" s="185" t="s">
        <v>810</v>
      </c>
      <c r="B78" s="186">
        <v>8613791.3300000001</v>
      </c>
      <c r="C78" s="186">
        <v>2296723.2400000002</v>
      </c>
      <c r="D78" s="186">
        <v>80426.080000000002</v>
      </c>
      <c r="E78" s="187">
        <v>10830088.49</v>
      </c>
    </row>
    <row r="79" spans="1:5" ht="20">
      <c r="A79" s="185" t="s">
        <v>811</v>
      </c>
      <c r="B79" s="186">
        <v>16345560.33</v>
      </c>
      <c r="C79" s="186">
        <v>9163046</v>
      </c>
      <c r="D79" s="186">
        <v>2224286.58</v>
      </c>
      <c r="E79" s="187">
        <v>23284319.75</v>
      </c>
    </row>
    <row r="80" spans="1:5" ht="20">
      <c r="A80" s="185" t="s">
        <v>812</v>
      </c>
      <c r="B80" s="186">
        <v>49963561.579999998</v>
      </c>
      <c r="C80" s="186">
        <v>15396129.73</v>
      </c>
      <c r="D80" s="186">
        <v>5611044.6100000003</v>
      </c>
      <c r="E80" s="187">
        <v>59748646.700000003</v>
      </c>
    </row>
    <row r="81" spans="1:5">
      <c r="A81" s="185" t="s">
        <v>813</v>
      </c>
      <c r="B81" s="186">
        <v>6896007.5300000003</v>
      </c>
      <c r="C81" s="186">
        <v>1286892.6499999999</v>
      </c>
      <c r="D81" s="186">
        <v>1039333.97</v>
      </c>
      <c r="E81" s="187">
        <v>7143566.21</v>
      </c>
    </row>
    <row r="82" spans="1:5">
      <c r="A82" s="185" t="s">
        <v>814</v>
      </c>
      <c r="B82" s="186">
        <v>5963152.4900000002</v>
      </c>
      <c r="C82" s="186">
        <v>7588232.9000000004</v>
      </c>
      <c r="D82" s="186">
        <v>3676262.37</v>
      </c>
      <c r="E82" s="187">
        <v>9875123.0199999996</v>
      </c>
    </row>
    <row r="83" spans="1:5">
      <c r="A83" s="185" t="s">
        <v>815</v>
      </c>
      <c r="B83" s="186">
        <v>1735038.2</v>
      </c>
      <c r="C83" s="186">
        <v>341123.85</v>
      </c>
      <c r="D83" s="186">
        <v>323536.03000000003</v>
      </c>
      <c r="E83" s="187">
        <v>1752626.02</v>
      </c>
    </row>
    <row r="84" spans="1:5">
      <c r="A84" s="185" t="s">
        <v>816</v>
      </c>
      <c r="B84" s="186">
        <v>1996701.87</v>
      </c>
      <c r="C84" s="186">
        <v>1445408.99</v>
      </c>
      <c r="D84" s="186">
        <v>400386.73</v>
      </c>
      <c r="E84" s="187">
        <v>3041724.13</v>
      </c>
    </row>
    <row r="85" spans="1:5">
      <c r="A85" s="185" t="s">
        <v>817</v>
      </c>
      <c r="B85" s="186">
        <v>287887.59999999998</v>
      </c>
      <c r="C85" s="186">
        <v>13940.75</v>
      </c>
      <c r="D85" s="186">
        <v>8.8000000000000007</v>
      </c>
      <c r="E85" s="187">
        <v>301819.55</v>
      </c>
    </row>
    <row r="86" spans="1:5" ht="20">
      <c r="A86" s="185" t="s">
        <v>818</v>
      </c>
      <c r="B86" s="186">
        <v>543757.53</v>
      </c>
      <c r="C86" s="186">
        <v>577108.80000000005</v>
      </c>
      <c r="D86" s="186">
        <v>212158.58</v>
      </c>
      <c r="E86" s="187">
        <v>908707.75</v>
      </c>
    </row>
    <row r="87" spans="1:5" ht="19.5" customHeight="1">
      <c r="A87" s="114" t="s">
        <v>123</v>
      </c>
      <c r="B87" s="108">
        <v>124039051542.7</v>
      </c>
      <c r="C87" s="108">
        <v>166644700180.69</v>
      </c>
      <c r="D87" s="108">
        <v>160321766427.78</v>
      </c>
      <c r="E87" s="115">
        <v>130361985295.61</v>
      </c>
    </row>
    <row r="88" spans="1:5" ht="19.5" customHeight="1">
      <c r="A88" s="190" t="s">
        <v>819</v>
      </c>
      <c r="B88" s="107">
        <v>86020015623.940002</v>
      </c>
      <c r="C88" s="107">
        <v>106577978745.2</v>
      </c>
      <c r="D88" s="107">
        <v>97534011214.169998</v>
      </c>
      <c r="E88" s="145">
        <v>95063983154.970001</v>
      </c>
    </row>
    <row r="89" spans="1:5">
      <c r="A89" s="110" t="s">
        <v>820</v>
      </c>
      <c r="B89" s="191">
        <v>6382372711.4799995</v>
      </c>
      <c r="C89" s="191">
        <v>1696816941.55</v>
      </c>
      <c r="D89" s="191">
        <v>1450187725.0799999</v>
      </c>
      <c r="E89" s="189">
        <v>6629001927.9499998</v>
      </c>
    </row>
    <row r="90" spans="1:5" ht="20">
      <c r="A90" s="110" t="s">
        <v>821</v>
      </c>
      <c r="B90" s="191">
        <v>23895770267.610001</v>
      </c>
      <c r="C90" s="191">
        <v>16931363970.139999</v>
      </c>
      <c r="D90" s="191">
        <v>18520459823.509998</v>
      </c>
      <c r="E90" s="189">
        <v>22306674414.239899</v>
      </c>
    </row>
    <row r="91" spans="1:5">
      <c r="A91" s="110" t="s">
        <v>822</v>
      </c>
      <c r="B91" s="191">
        <v>5519883.0499999998</v>
      </c>
      <c r="C91" s="191">
        <v>6103948.9199999999</v>
      </c>
      <c r="D91" s="191">
        <v>6220125.5099999998</v>
      </c>
      <c r="E91" s="189">
        <v>5403706.46</v>
      </c>
    </row>
    <row r="92" spans="1:5">
      <c r="A92" s="110" t="s">
        <v>823</v>
      </c>
      <c r="B92" s="191">
        <v>230498795.03</v>
      </c>
      <c r="C92" s="191">
        <v>139396499.86000001</v>
      </c>
      <c r="D92" s="191">
        <v>135267135.22</v>
      </c>
      <c r="E92" s="189">
        <v>234628159.66999999</v>
      </c>
    </row>
    <row r="93" spans="1:5">
      <c r="A93" s="110" t="s">
        <v>824</v>
      </c>
      <c r="B93" s="191">
        <v>1133943129.8900001</v>
      </c>
      <c r="C93" s="191">
        <v>970549879.80999899</v>
      </c>
      <c r="D93" s="191">
        <v>989802187.65999997</v>
      </c>
      <c r="E93" s="189">
        <v>1114690822.04</v>
      </c>
    </row>
    <row r="94" spans="1:5" ht="20">
      <c r="A94" s="110" t="s">
        <v>825</v>
      </c>
      <c r="B94" s="191">
        <v>6899234761.8399696</v>
      </c>
      <c r="C94" s="191">
        <v>4352141953.3199997</v>
      </c>
      <c r="D94" s="191">
        <v>4518700195.2600002</v>
      </c>
      <c r="E94" s="189">
        <v>6732676519.8999996</v>
      </c>
    </row>
    <row r="95" spans="1:5">
      <c r="A95" s="110" t="s">
        <v>826</v>
      </c>
      <c r="B95" s="191">
        <v>39409822.530000001</v>
      </c>
      <c r="C95" s="191">
        <v>34051932.689999998</v>
      </c>
      <c r="D95" s="191">
        <v>48331604.420000002</v>
      </c>
      <c r="E95" s="189">
        <v>25130150.800000001</v>
      </c>
    </row>
    <row r="96" spans="1:5" ht="20">
      <c r="A96" s="110" t="s">
        <v>827</v>
      </c>
      <c r="B96" s="191">
        <v>880784073.75</v>
      </c>
      <c r="C96" s="191">
        <v>128711851.59</v>
      </c>
      <c r="D96" s="191">
        <v>113170227.28</v>
      </c>
      <c r="E96" s="189">
        <v>896325698.05999994</v>
      </c>
    </row>
    <row r="97" spans="1:5">
      <c r="A97" s="110" t="s">
        <v>828</v>
      </c>
      <c r="B97" s="191">
        <v>2697335933.29</v>
      </c>
      <c r="C97" s="191">
        <v>547862268.51999998</v>
      </c>
      <c r="D97" s="191">
        <v>487715903.76999998</v>
      </c>
      <c r="E97" s="189">
        <v>2757482298.04</v>
      </c>
    </row>
    <row r="98" spans="1:5">
      <c r="A98" s="110" t="s">
        <v>829</v>
      </c>
      <c r="B98" s="191">
        <v>5780619.6399999997</v>
      </c>
      <c r="C98" s="191">
        <v>1941090.19</v>
      </c>
      <c r="D98" s="191">
        <v>1150247.46</v>
      </c>
      <c r="E98" s="189">
        <v>6571462.3700000001</v>
      </c>
    </row>
    <row r="99" spans="1:5">
      <c r="A99" s="110" t="s">
        <v>830</v>
      </c>
      <c r="B99" s="191">
        <v>165072.6</v>
      </c>
      <c r="C99" s="191">
        <v>608776.67000000004</v>
      </c>
      <c r="D99" s="191">
        <v>394827.09</v>
      </c>
      <c r="E99" s="189">
        <v>379022.18</v>
      </c>
    </row>
    <row r="100" spans="1:5">
      <c r="A100" s="110" t="s">
        <v>831</v>
      </c>
      <c r="B100" s="191">
        <v>267043188.58000001</v>
      </c>
      <c r="C100" s="191">
        <v>1045587129.64</v>
      </c>
      <c r="D100" s="191">
        <v>1136019761.1199999</v>
      </c>
      <c r="E100" s="189">
        <v>176610557.09999999</v>
      </c>
    </row>
    <row r="101" spans="1:5">
      <c r="A101" s="110" t="s">
        <v>832</v>
      </c>
      <c r="B101" s="191">
        <v>2893609796.0300002</v>
      </c>
      <c r="C101" s="191">
        <v>1131894750.79</v>
      </c>
      <c r="D101" s="191">
        <v>1536872589.9400001</v>
      </c>
      <c r="E101" s="189">
        <v>2488631956.8800001</v>
      </c>
    </row>
    <row r="102" spans="1:5">
      <c r="A102" s="110" t="s">
        <v>833</v>
      </c>
      <c r="B102" s="191">
        <v>1327746157.46</v>
      </c>
      <c r="C102" s="191">
        <v>633372534.73000002</v>
      </c>
      <c r="D102" s="191">
        <v>658631000.15999997</v>
      </c>
      <c r="E102" s="189">
        <v>1302487692.03</v>
      </c>
    </row>
    <row r="103" spans="1:5">
      <c r="A103" s="110" t="s">
        <v>834</v>
      </c>
      <c r="B103" s="191">
        <v>241008970.47</v>
      </c>
      <c r="C103" s="191">
        <v>361115894.69999999</v>
      </c>
      <c r="D103" s="191">
        <v>406514841.60000002</v>
      </c>
      <c r="E103" s="189">
        <v>195610023.56999999</v>
      </c>
    </row>
    <row r="104" spans="1:5">
      <c r="A104" s="110" t="s">
        <v>835</v>
      </c>
      <c r="B104" s="191">
        <v>876332149.45000005</v>
      </c>
      <c r="C104" s="191">
        <v>953052527.50999999</v>
      </c>
      <c r="D104" s="191">
        <v>764602384.57000005</v>
      </c>
      <c r="E104" s="189">
        <v>1064782292.39</v>
      </c>
    </row>
    <row r="105" spans="1:5">
      <c r="A105" s="110" t="s">
        <v>836</v>
      </c>
      <c r="B105" s="191">
        <v>1233536557.52</v>
      </c>
      <c r="C105" s="191">
        <v>851266381.89999998</v>
      </c>
      <c r="D105" s="191">
        <v>656222399.97000003</v>
      </c>
      <c r="E105" s="189">
        <v>1428580539.45</v>
      </c>
    </row>
    <row r="106" spans="1:5">
      <c r="A106" s="110" t="s">
        <v>837</v>
      </c>
      <c r="B106" s="191">
        <v>139850766.72</v>
      </c>
      <c r="C106" s="191">
        <v>211869067.21000001</v>
      </c>
      <c r="D106" s="191">
        <v>189325062.41999999</v>
      </c>
      <c r="E106" s="189">
        <v>162394771.50999999</v>
      </c>
    </row>
    <row r="107" spans="1:5">
      <c r="A107" s="110" t="s">
        <v>838</v>
      </c>
      <c r="B107" s="191">
        <v>165474665.63999999</v>
      </c>
      <c r="C107" s="191">
        <v>301463816.24000001</v>
      </c>
      <c r="D107" s="191">
        <v>204228650.72</v>
      </c>
      <c r="E107" s="189">
        <v>262709831.16</v>
      </c>
    </row>
    <row r="108" spans="1:5">
      <c r="A108" s="110" t="s">
        <v>839</v>
      </c>
      <c r="B108" s="191">
        <v>1044445969.91</v>
      </c>
      <c r="C108" s="191">
        <v>1840614635.4400001</v>
      </c>
      <c r="D108" s="191">
        <v>1943184345.51</v>
      </c>
      <c r="E108" s="189">
        <v>941876259.84000003</v>
      </c>
    </row>
    <row r="109" spans="1:5">
      <c r="A109" s="110" t="s">
        <v>840</v>
      </c>
      <c r="B109" s="191">
        <v>413178803.13999999</v>
      </c>
      <c r="C109" s="191">
        <v>300446062.41000003</v>
      </c>
      <c r="D109" s="191">
        <v>302861224.19</v>
      </c>
      <c r="E109" s="189">
        <v>410763641.36000001</v>
      </c>
    </row>
    <row r="110" spans="1:5">
      <c r="A110" s="110" t="s">
        <v>841</v>
      </c>
      <c r="B110" s="191">
        <v>25425024.25</v>
      </c>
      <c r="C110" s="191">
        <v>135524932.44999999</v>
      </c>
      <c r="D110" s="191">
        <v>143206630</v>
      </c>
      <c r="E110" s="189">
        <v>17743326.699999999</v>
      </c>
    </row>
    <row r="111" spans="1:5" ht="26" customHeight="1">
      <c r="A111" s="110" t="s">
        <v>842</v>
      </c>
      <c r="B111" s="191">
        <v>540126158.39999998</v>
      </c>
      <c r="C111" s="191">
        <v>1636699865.8</v>
      </c>
      <c r="D111" s="191">
        <v>1841323095.04</v>
      </c>
      <c r="E111" s="189">
        <v>335502929.16000003</v>
      </c>
    </row>
    <row r="112" spans="1:5">
      <c r="A112" s="110" t="s">
        <v>843</v>
      </c>
      <c r="B112" s="191">
        <v>1216395068.98</v>
      </c>
      <c r="C112" s="191">
        <v>2131395137.27</v>
      </c>
      <c r="D112" s="191">
        <v>740792582.15999997</v>
      </c>
      <c r="E112" s="189">
        <v>2606997624.0900002</v>
      </c>
    </row>
    <row r="113" spans="1:5">
      <c r="A113" s="110" t="s">
        <v>844</v>
      </c>
      <c r="B113" s="191">
        <v>352897154.77999997</v>
      </c>
      <c r="C113" s="191">
        <v>182918182.66</v>
      </c>
      <c r="D113" s="191">
        <v>187233124.5</v>
      </c>
      <c r="E113" s="189">
        <v>348582212.94</v>
      </c>
    </row>
    <row r="114" spans="1:5" ht="22.5" customHeight="1">
      <c r="A114" s="110" t="s">
        <v>845</v>
      </c>
      <c r="B114" s="191">
        <v>508353644.04000002</v>
      </c>
      <c r="C114" s="191">
        <v>503156985.32999998</v>
      </c>
      <c r="D114" s="191">
        <v>639364387.28999996</v>
      </c>
      <c r="E114" s="189">
        <v>372146242.07999998</v>
      </c>
    </row>
    <row r="115" spans="1:5">
      <c r="A115" s="110" t="s">
        <v>846</v>
      </c>
      <c r="B115" s="191">
        <v>586691348.73000002</v>
      </c>
      <c r="C115" s="191">
        <v>333999534.39999998</v>
      </c>
      <c r="D115" s="191">
        <v>382327526.12</v>
      </c>
      <c r="E115" s="189">
        <v>538363357.00999999</v>
      </c>
    </row>
    <row r="116" spans="1:5">
      <c r="A116" s="110" t="s">
        <v>847</v>
      </c>
      <c r="B116" s="191">
        <v>2106080680.75</v>
      </c>
      <c r="C116" s="191">
        <v>2203831906.3000002</v>
      </c>
      <c r="D116" s="191">
        <v>2106299655.72</v>
      </c>
      <c r="E116" s="189">
        <v>2203612931.3299999</v>
      </c>
    </row>
    <row r="117" spans="1:5">
      <c r="A117" s="110" t="s">
        <v>848</v>
      </c>
      <c r="B117" s="191">
        <v>3217582190.9099998</v>
      </c>
      <c r="C117" s="191">
        <v>1845168174.74</v>
      </c>
      <c r="D117" s="191">
        <v>1472900594.8299999</v>
      </c>
      <c r="E117" s="189">
        <v>3589849770.8200002</v>
      </c>
    </row>
    <row r="118" spans="1:5">
      <c r="A118" s="110" t="s">
        <v>849</v>
      </c>
      <c r="B118" s="191">
        <v>208008147.56999999</v>
      </c>
      <c r="C118" s="191">
        <v>139326106.31999999</v>
      </c>
      <c r="D118" s="191">
        <v>161975244.38999999</v>
      </c>
      <c r="E118" s="189">
        <v>185359009.5</v>
      </c>
    </row>
    <row r="119" spans="1:5">
      <c r="A119" s="110" t="s">
        <v>850</v>
      </c>
      <c r="B119" s="191">
        <v>5034375619.8000002</v>
      </c>
      <c r="C119" s="191">
        <v>2682386659.6300001</v>
      </c>
      <c r="D119" s="191">
        <v>1893507816.1700001</v>
      </c>
      <c r="E119" s="189">
        <v>5823254463.2600002</v>
      </c>
    </row>
    <row r="120" spans="1:5">
      <c r="A120" s="192" t="s">
        <v>851</v>
      </c>
      <c r="B120" s="188">
        <v>2304921075.5900002</v>
      </c>
      <c r="C120" s="188">
        <v>5566528145.8500004</v>
      </c>
      <c r="D120" s="188">
        <v>5413007478.5</v>
      </c>
      <c r="E120" s="193">
        <v>2458441742.9400001</v>
      </c>
    </row>
    <row r="121" spans="1:5">
      <c r="A121" s="110" t="s">
        <v>852</v>
      </c>
      <c r="B121" s="191">
        <v>2341149742.3499999</v>
      </c>
      <c r="C121" s="191">
        <v>3327182793.1300001</v>
      </c>
      <c r="D121" s="191">
        <v>2541379767.73</v>
      </c>
      <c r="E121" s="189">
        <v>3126952767.75</v>
      </c>
    </row>
    <row r="122" spans="1:5">
      <c r="A122" s="185" t="s">
        <v>853</v>
      </c>
      <c r="B122" s="186">
        <v>16804967672.16</v>
      </c>
      <c r="C122" s="186">
        <v>53449628407.489998</v>
      </c>
      <c r="D122" s="186">
        <v>45940831049.260002</v>
      </c>
      <c r="E122" s="187">
        <v>24313765030.389999</v>
      </c>
    </row>
    <row r="123" spans="1:5" ht="22.5" customHeight="1">
      <c r="A123" s="190" t="s">
        <v>854</v>
      </c>
      <c r="B123" s="107">
        <v>19454485038.110001</v>
      </c>
      <c r="C123" s="107">
        <v>55895320828.690002</v>
      </c>
      <c r="D123" s="107">
        <v>56745221770.029999</v>
      </c>
      <c r="E123" s="145">
        <v>18604584096.77</v>
      </c>
    </row>
    <row r="124" spans="1:5">
      <c r="A124" s="110" t="s">
        <v>855</v>
      </c>
      <c r="B124" s="191">
        <v>282.79000000000002</v>
      </c>
      <c r="C124" s="191">
        <v>0</v>
      </c>
      <c r="D124" s="191">
        <v>0</v>
      </c>
      <c r="E124" s="189">
        <v>282.79000000000002</v>
      </c>
    </row>
    <row r="125" spans="1:5">
      <c r="A125" s="110" t="s">
        <v>856</v>
      </c>
      <c r="B125" s="191">
        <v>130212384.62</v>
      </c>
      <c r="C125" s="191">
        <v>10799126.630000001</v>
      </c>
      <c r="D125" s="191">
        <v>6092890.7400000002</v>
      </c>
      <c r="E125" s="189">
        <v>134918620.50999999</v>
      </c>
    </row>
    <row r="126" spans="1:5">
      <c r="A126" s="110" t="s">
        <v>857</v>
      </c>
      <c r="B126" s="191">
        <v>15812799.859999999</v>
      </c>
      <c r="C126" s="191">
        <v>6030154.8899999997</v>
      </c>
      <c r="D126" s="191">
        <v>3663975.39</v>
      </c>
      <c r="E126" s="189">
        <v>18178979.359999999</v>
      </c>
    </row>
    <row r="127" spans="1:5">
      <c r="A127" s="192" t="s">
        <v>858</v>
      </c>
      <c r="B127" s="188">
        <v>14472420.68</v>
      </c>
      <c r="C127" s="188">
        <v>57907763.109999999</v>
      </c>
      <c r="D127" s="188">
        <v>59611341.079999998</v>
      </c>
      <c r="E127" s="193">
        <v>12768842.710000001</v>
      </c>
    </row>
    <row r="128" spans="1:5">
      <c r="A128" s="110" t="s">
        <v>829</v>
      </c>
      <c r="B128" s="191">
        <v>18843713425.209999</v>
      </c>
      <c r="C128" s="191">
        <v>55674619706.25</v>
      </c>
      <c r="D128" s="191">
        <v>56520862771.459999</v>
      </c>
      <c r="E128" s="189">
        <v>17997470360</v>
      </c>
    </row>
    <row r="129" spans="1:5">
      <c r="A129" s="185" t="s">
        <v>859</v>
      </c>
      <c r="B129" s="186">
        <v>450273724.94999999</v>
      </c>
      <c r="C129" s="186">
        <v>145964077.81</v>
      </c>
      <c r="D129" s="186">
        <v>154990791.36000001</v>
      </c>
      <c r="E129" s="187">
        <v>441247011.39999998</v>
      </c>
    </row>
    <row r="130" spans="1:5" ht="24" customHeight="1">
      <c r="A130" s="190" t="s">
        <v>860</v>
      </c>
      <c r="B130" s="107">
        <v>12742233513.02</v>
      </c>
      <c r="C130" s="107">
        <v>2953800373.6799998</v>
      </c>
      <c r="D130" s="107">
        <v>5224621896.5500002</v>
      </c>
      <c r="E130" s="145">
        <v>10471411990.15</v>
      </c>
    </row>
    <row r="131" spans="1:5">
      <c r="A131" s="110" t="s">
        <v>861</v>
      </c>
      <c r="B131" s="191">
        <v>79511178.310000002</v>
      </c>
      <c r="C131" s="191">
        <v>140964289.19</v>
      </c>
      <c r="D131" s="191">
        <v>109222325.79000001</v>
      </c>
      <c r="E131" s="189">
        <v>111253141.70999999</v>
      </c>
    </row>
    <row r="132" spans="1:5">
      <c r="A132" s="110" t="s">
        <v>862</v>
      </c>
      <c r="B132" s="191">
        <v>11896174743.139999</v>
      </c>
      <c r="C132" s="191">
        <v>2560529309.9899998</v>
      </c>
      <c r="D132" s="191">
        <v>4824846625.3999996</v>
      </c>
      <c r="E132" s="189">
        <v>9631857427.7299995</v>
      </c>
    </row>
    <row r="133" spans="1:5">
      <c r="A133" s="192" t="s">
        <v>863</v>
      </c>
      <c r="B133" s="188">
        <v>5283127.8099999996</v>
      </c>
      <c r="C133" s="188">
        <v>618300.91</v>
      </c>
      <c r="D133" s="188">
        <v>640941</v>
      </c>
      <c r="E133" s="193">
        <v>5260487.72</v>
      </c>
    </row>
    <row r="134" spans="1:5">
      <c r="A134" s="110" t="s">
        <v>864</v>
      </c>
      <c r="B134" s="191">
        <v>761226161.27999997</v>
      </c>
      <c r="C134" s="191">
        <v>251688473.59</v>
      </c>
      <c r="D134" s="191">
        <v>289912004.36000001</v>
      </c>
      <c r="E134" s="189">
        <v>723002630.50999999</v>
      </c>
    </row>
    <row r="135" spans="1:5">
      <c r="A135" s="185" t="s">
        <v>824</v>
      </c>
      <c r="B135" s="186">
        <v>38302.480000000003</v>
      </c>
      <c r="C135" s="186">
        <v>0</v>
      </c>
      <c r="D135" s="186">
        <v>0</v>
      </c>
      <c r="E135" s="187">
        <v>38302.480000000003</v>
      </c>
    </row>
    <row r="136" spans="1:5" ht="23" customHeight="1">
      <c r="A136" s="190" t="s">
        <v>865</v>
      </c>
      <c r="B136" s="107">
        <v>5822317367.6300001</v>
      </c>
      <c r="C136" s="107">
        <v>1217600233.1199999</v>
      </c>
      <c r="D136" s="107">
        <v>817911547.02999997</v>
      </c>
      <c r="E136" s="145">
        <v>6222006053.7200003</v>
      </c>
    </row>
    <row r="137" spans="1:5">
      <c r="A137" s="110" t="s">
        <v>866</v>
      </c>
      <c r="B137" s="191">
        <v>3097167526.1100001</v>
      </c>
      <c r="C137" s="191">
        <v>808257457.51999998</v>
      </c>
      <c r="D137" s="191">
        <v>299669970.27999997</v>
      </c>
      <c r="E137" s="189">
        <v>3605755013.3499999</v>
      </c>
    </row>
    <row r="138" spans="1:5">
      <c r="A138" s="110" t="s">
        <v>867</v>
      </c>
      <c r="B138" s="191">
        <v>409363420.44</v>
      </c>
      <c r="C138" s="191">
        <v>11981934.6</v>
      </c>
      <c r="D138" s="191">
        <v>34536303.57</v>
      </c>
      <c r="E138" s="189">
        <v>386809051.47000003</v>
      </c>
    </row>
    <row r="139" spans="1:5">
      <c r="A139" s="192" t="s">
        <v>868</v>
      </c>
      <c r="B139" s="188">
        <v>4772748.0199999996</v>
      </c>
      <c r="C139" s="188">
        <v>925027.29</v>
      </c>
      <c r="D139" s="188">
        <v>3228406.25</v>
      </c>
      <c r="E139" s="193">
        <v>2469369.06</v>
      </c>
    </row>
    <row r="140" spans="1:5">
      <c r="A140" s="110" t="s">
        <v>869</v>
      </c>
      <c r="B140" s="191">
        <v>7052630.9199999999</v>
      </c>
      <c r="C140" s="191">
        <v>1590829.73</v>
      </c>
      <c r="D140" s="191">
        <v>4794171.83</v>
      </c>
      <c r="E140" s="189">
        <v>3849288.82</v>
      </c>
    </row>
    <row r="141" spans="1:5">
      <c r="A141" s="192" t="s">
        <v>830</v>
      </c>
      <c r="B141" s="188">
        <v>100758181.09</v>
      </c>
      <c r="C141" s="188">
        <v>43707870.600000001</v>
      </c>
      <c r="D141" s="188">
        <v>43068832.979999997</v>
      </c>
      <c r="E141" s="193">
        <v>101397218.70999999</v>
      </c>
    </row>
    <row r="142" spans="1:5">
      <c r="A142" s="192" t="s">
        <v>870</v>
      </c>
      <c r="B142" s="188">
        <v>1919101152.3800001</v>
      </c>
      <c r="C142" s="188">
        <v>266933375.75</v>
      </c>
      <c r="D142" s="188">
        <v>352222365.26999998</v>
      </c>
      <c r="E142" s="193">
        <v>1833812162.8599999</v>
      </c>
    </row>
    <row r="143" spans="1:5">
      <c r="A143" s="192" t="s">
        <v>871</v>
      </c>
      <c r="B143" s="188">
        <v>193038939.06999999</v>
      </c>
      <c r="C143" s="188">
        <v>55296228.350000001</v>
      </c>
      <c r="D143" s="188">
        <v>57433631.43</v>
      </c>
      <c r="E143" s="193">
        <v>190901535.99000001</v>
      </c>
    </row>
    <row r="144" spans="1:5">
      <c r="A144" s="192" t="s">
        <v>872</v>
      </c>
      <c r="B144" s="188">
        <v>140331.25</v>
      </c>
      <c r="C144" s="188">
        <v>259171.32</v>
      </c>
      <c r="D144" s="188">
        <v>248058.06</v>
      </c>
      <c r="E144" s="193">
        <v>151444.51</v>
      </c>
    </row>
    <row r="145" spans="1:5" ht="20" customHeight="1">
      <c r="A145" s="192" t="s">
        <v>873</v>
      </c>
      <c r="B145" s="188">
        <v>76815239.670000002</v>
      </c>
      <c r="C145" s="188">
        <v>25639874.210000001</v>
      </c>
      <c r="D145" s="188">
        <v>19109027.629999999</v>
      </c>
      <c r="E145" s="193">
        <v>83346086.25</v>
      </c>
    </row>
    <row r="146" spans="1:5" ht="21.5" customHeight="1">
      <c r="A146" s="194" t="s">
        <v>874</v>
      </c>
      <c r="B146" s="195">
        <v>14107198.68</v>
      </c>
      <c r="C146" s="195">
        <v>3008463.75</v>
      </c>
      <c r="D146" s="195">
        <v>3600779.73</v>
      </c>
      <c r="E146" s="196">
        <v>13514882.699999999</v>
      </c>
    </row>
    <row r="152" spans="1:5" ht="22" customHeight="1"/>
  </sheetData>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zoomScale="110" zoomScaleNormal="110" workbookViewId="0">
      <selection activeCell="G3" sqref="G3"/>
    </sheetView>
  </sheetViews>
  <sheetFormatPr defaultColWidth="20.26953125" defaultRowHeight="34.5" customHeight="1"/>
  <cols>
    <col min="1" max="1" width="31" style="6" customWidth="1"/>
    <col min="2" max="2" width="20.453125" style="6" customWidth="1"/>
    <col min="3" max="3" width="20" style="6" customWidth="1"/>
    <col min="4" max="4" width="19.1796875" style="6" customWidth="1"/>
    <col min="5" max="5" width="20.1796875" style="6" customWidth="1"/>
    <col min="6" max="16384" width="20.26953125" style="6"/>
  </cols>
  <sheetData>
    <row r="1" spans="1:5" ht="12">
      <c r="A1" s="91" t="s">
        <v>226</v>
      </c>
      <c r="B1" s="103"/>
      <c r="C1" s="103"/>
      <c r="D1" s="103"/>
      <c r="E1" s="103"/>
    </row>
    <row r="2" spans="1:5" ht="10">
      <c r="A2" s="103"/>
      <c r="B2" s="103"/>
      <c r="C2" s="103"/>
      <c r="D2" s="103"/>
      <c r="E2" s="103"/>
    </row>
    <row r="3" spans="1:5" ht="17.25" customHeight="1">
      <c r="A3" s="103"/>
      <c r="B3" s="95" t="s">
        <v>903</v>
      </c>
      <c r="C3" s="103"/>
      <c r="D3" s="103"/>
      <c r="E3" s="103"/>
    </row>
    <row r="4" spans="1:5" ht="18" customHeight="1">
      <c r="A4" s="104"/>
      <c r="B4" s="103"/>
      <c r="C4" s="103"/>
      <c r="D4" s="103"/>
      <c r="E4" s="103"/>
    </row>
    <row r="5" spans="1:5" ht="15" customHeight="1">
      <c r="A5" s="237" t="s">
        <v>67</v>
      </c>
      <c r="B5" s="204" t="s">
        <v>68</v>
      </c>
      <c r="C5" s="236" t="s">
        <v>69</v>
      </c>
      <c r="D5" s="236"/>
      <c r="E5" s="23" t="s">
        <v>68</v>
      </c>
    </row>
    <row r="6" spans="1:5" ht="21">
      <c r="A6" s="238"/>
      <c r="B6" s="24" t="s">
        <v>745</v>
      </c>
      <c r="C6" s="25" t="s">
        <v>76</v>
      </c>
      <c r="D6" s="25" t="s">
        <v>77</v>
      </c>
      <c r="E6" s="26" t="s">
        <v>906</v>
      </c>
    </row>
    <row r="7" spans="1:5" ht="16.5" customHeight="1">
      <c r="A7" s="9" t="s">
        <v>70</v>
      </c>
      <c r="B7" s="7">
        <v>1020977.6999999974</v>
      </c>
      <c r="C7" s="7">
        <v>5981360</v>
      </c>
      <c r="D7" s="7">
        <v>2200922.27</v>
      </c>
      <c r="E7" s="8">
        <f>B7+C7-D7</f>
        <v>4801415.4299999978</v>
      </c>
    </row>
    <row r="8" spans="1:5" ht="16.5" customHeight="1">
      <c r="A8" s="9" t="s">
        <v>71</v>
      </c>
      <c r="B8" s="7">
        <v>1590252.6999999993</v>
      </c>
      <c r="C8" s="7">
        <v>5527058.3200000003</v>
      </c>
      <c r="D8" s="7">
        <v>6126434.3799999999</v>
      </c>
      <c r="E8" s="8">
        <f t="shared" ref="E8:E13" si="0">B8+C8-D8</f>
        <v>990876.63999999966</v>
      </c>
    </row>
    <row r="9" spans="1:5" ht="16.5" customHeight="1">
      <c r="A9" s="9" t="s">
        <v>72</v>
      </c>
      <c r="B9" s="7">
        <v>35925320.619999975</v>
      </c>
      <c r="C9" s="7">
        <v>92442800.760000005</v>
      </c>
      <c r="D9" s="7">
        <v>111709779.09999999</v>
      </c>
      <c r="E9" s="8">
        <f t="shared" si="0"/>
        <v>16658342.279999986</v>
      </c>
    </row>
    <row r="10" spans="1:5" ht="16.5" customHeight="1">
      <c r="A10" s="9" t="s">
        <v>73</v>
      </c>
      <c r="B10" s="7">
        <v>74758800.2299999</v>
      </c>
      <c r="C10" s="7">
        <v>111497187.18000001</v>
      </c>
      <c r="D10" s="7">
        <v>135630958.63</v>
      </c>
      <c r="E10" s="8">
        <f t="shared" si="0"/>
        <v>50625028.779999912</v>
      </c>
    </row>
    <row r="11" spans="1:5" ht="16.5" customHeight="1">
      <c r="A11" s="9" t="s">
        <v>74</v>
      </c>
      <c r="B11" s="7">
        <v>4953377840.5300007</v>
      </c>
      <c r="C11" s="7">
        <v>1127036450.1099999</v>
      </c>
      <c r="D11" s="7">
        <v>5254098159.1099997</v>
      </c>
      <c r="E11" s="8">
        <f t="shared" si="0"/>
        <v>826316131.53000069</v>
      </c>
    </row>
    <row r="12" spans="1:5" ht="16.5" hidden="1" customHeight="1">
      <c r="A12" s="9"/>
      <c r="B12" s="7">
        <v>0</v>
      </c>
      <c r="C12" s="7"/>
      <c r="D12" s="7"/>
      <c r="E12" s="8">
        <f t="shared" si="0"/>
        <v>0</v>
      </c>
    </row>
    <row r="13" spans="1:5" ht="16.5" customHeight="1">
      <c r="A13" s="9" t="s">
        <v>61</v>
      </c>
      <c r="B13" s="7">
        <v>1208258.959999999</v>
      </c>
      <c r="C13" s="7">
        <v>2664409.9</v>
      </c>
      <c r="D13" s="7">
        <v>2197483.42</v>
      </c>
      <c r="E13" s="8">
        <f t="shared" si="0"/>
        <v>1675185.439999999</v>
      </c>
    </row>
    <row r="14" spans="1:5" ht="25.5" customHeight="1">
      <c r="A14" s="3" t="s">
        <v>60</v>
      </c>
      <c r="B14" s="151">
        <f>SUM(B7:B13)</f>
        <v>5067881450.7400007</v>
      </c>
      <c r="C14" s="151">
        <f>SUM(C7:C13)</f>
        <v>1345149266.27</v>
      </c>
      <c r="D14" s="151">
        <f>SUM(D7:D13)</f>
        <v>5511963736.9099998</v>
      </c>
      <c r="E14" s="163">
        <f>B14+C14-D14</f>
        <v>901066980.10000038</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showGridLines="0" tabSelected="1" topLeftCell="A19" zoomScale="110" zoomScaleNormal="110" workbookViewId="0">
      <selection activeCell="J22" sqref="J22"/>
    </sheetView>
  </sheetViews>
  <sheetFormatPr defaultColWidth="9.1796875" defaultRowHeight="10.5"/>
  <cols>
    <col min="1" max="1" width="42.54296875" style="4" bestFit="1" customWidth="1"/>
    <col min="2" max="2" width="16" style="4" bestFit="1" customWidth="1"/>
    <col min="3" max="3" width="16.54296875" style="4" bestFit="1" customWidth="1"/>
    <col min="4" max="4" width="18" style="4" customWidth="1"/>
    <col min="5" max="5" width="9.1796875" style="4"/>
    <col min="6" max="6" width="11.26953125" style="4" bestFit="1" customWidth="1"/>
    <col min="7" max="16384" width="9.1796875" style="4"/>
  </cols>
  <sheetData>
    <row r="1" spans="1:6" ht="12">
      <c r="A1" s="105" t="s">
        <v>227</v>
      </c>
      <c r="B1" s="106"/>
      <c r="C1" s="106"/>
      <c r="D1" s="106"/>
    </row>
    <row r="2" spans="1:6">
      <c r="A2" s="106"/>
      <c r="B2" s="106"/>
      <c r="C2" s="106"/>
      <c r="D2" s="106"/>
    </row>
    <row r="3" spans="1:6" ht="12">
      <c r="A3" s="91"/>
      <c r="B3" s="95" t="s">
        <v>903</v>
      </c>
      <c r="C3" s="106"/>
      <c r="D3" s="106"/>
    </row>
    <row r="4" spans="1:6" ht="15" customHeight="1">
      <c r="A4" s="104"/>
      <c r="B4" s="106"/>
      <c r="C4" s="106"/>
      <c r="D4" s="106"/>
    </row>
    <row r="5" spans="1:6" s="11" customFormat="1" ht="31.5">
      <c r="A5" s="27" t="s">
        <v>62</v>
      </c>
      <c r="B5" s="28" t="s">
        <v>75</v>
      </c>
      <c r="C5" s="28" t="s">
        <v>907</v>
      </c>
      <c r="D5" s="29" t="s">
        <v>78</v>
      </c>
    </row>
    <row r="6" spans="1:6" ht="15" customHeight="1">
      <c r="A6" s="12" t="s">
        <v>63</v>
      </c>
      <c r="B6" s="13">
        <v>3991771.2</v>
      </c>
      <c r="C6" s="13">
        <v>53280</v>
      </c>
      <c r="D6" s="14">
        <f>B6+C6</f>
        <v>4045051.2</v>
      </c>
    </row>
    <row r="7" spans="1:6" ht="15" customHeight="1">
      <c r="A7" s="12" t="s">
        <v>64</v>
      </c>
      <c r="B7" s="13">
        <v>15812740</v>
      </c>
      <c r="C7" s="13">
        <v>817600</v>
      </c>
      <c r="D7" s="14">
        <f t="shared" ref="D7:D15" si="0">B7+C7</f>
        <v>16630340</v>
      </c>
    </row>
    <row r="8" spans="1:6" ht="15" customHeight="1">
      <c r="A8" s="21">
        <v>2</v>
      </c>
      <c r="B8" s="13">
        <v>1799094646</v>
      </c>
      <c r="C8" s="13">
        <v>43408300</v>
      </c>
      <c r="D8" s="14">
        <f t="shared" si="0"/>
        <v>1842502946</v>
      </c>
    </row>
    <row r="9" spans="1:6" ht="15" customHeight="1">
      <c r="A9" s="21">
        <v>1</v>
      </c>
      <c r="B9" s="13">
        <v>1674716840</v>
      </c>
      <c r="C9" s="13">
        <v>15603000</v>
      </c>
      <c r="D9" s="14">
        <f t="shared" si="0"/>
        <v>1690319840</v>
      </c>
      <c r="F9" s="171"/>
    </row>
    <row r="10" spans="1:6" ht="15" customHeight="1">
      <c r="A10" s="21">
        <v>0.5</v>
      </c>
      <c r="B10" s="13">
        <v>639952183.5</v>
      </c>
      <c r="C10" s="13">
        <v>5475989.5</v>
      </c>
      <c r="D10" s="14">
        <f t="shared" si="0"/>
        <v>645428173</v>
      </c>
    </row>
    <row r="11" spans="1:6" ht="15" customHeight="1">
      <c r="A11" s="21">
        <v>0.2</v>
      </c>
      <c r="B11" s="13">
        <v>365819643.40000004</v>
      </c>
      <c r="C11" s="13">
        <v>4344098.4000000004</v>
      </c>
      <c r="D11" s="14">
        <f t="shared" si="0"/>
        <v>370163741.80000001</v>
      </c>
    </row>
    <row r="12" spans="1:6" ht="15" customHeight="1">
      <c r="A12" s="21">
        <v>0.1</v>
      </c>
      <c r="B12" s="13">
        <v>236230533.69999999</v>
      </c>
      <c r="C12" s="13">
        <v>2865680.3</v>
      </c>
      <c r="D12" s="14">
        <f t="shared" si="0"/>
        <v>239096214</v>
      </c>
    </row>
    <row r="13" spans="1:6" ht="15" customHeight="1">
      <c r="A13" s="21">
        <v>0.05</v>
      </c>
      <c r="B13" s="13">
        <v>128482900.5</v>
      </c>
      <c r="C13" s="13">
        <v>1944075.2</v>
      </c>
      <c r="D13" s="14">
        <f t="shared" si="0"/>
        <v>130426975.7</v>
      </c>
    </row>
    <row r="14" spans="1:6" ht="15" customHeight="1">
      <c r="A14" s="21">
        <v>0.02</v>
      </c>
      <c r="B14" s="13">
        <v>59998155.060000002</v>
      </c>
      <c r="C14" s="13">
        <v>30.18</v>
      </c>
      <c r="D14" s="14">
        <f t="shared" si="0"/>
        <v>59998185.240000002</v>
      </c>
    </row>
    <row r="15" spans="1:6" ht="15" customHeight="1">
      <c r="A15" s="21">
        <v>0.01</v>
      </c>
      <c r="B15" s="13">
        <v>38836577.750000007</v>
      </c>
      <c r="C15" s="13">
        <v>5.2</v>
      </c>
      <c r="D15" s="14">
        <f t="shared" si="0"/>
        <v>38836582.95000001</v>
      </c>
    </row>
    <row r="16" spans="1:6" ht="25.5" customHeight="1">
      <c r="A16" s="16" t="s">
        <v>60</v>
      </c>
      <c r="B16" s="17">
        <f>SUM(B6:B15)</f>
        <v>4962935991.1099997</v>
      </c>
      <c r="C16" s="17">
        <f>SUM(C6:C15)</f>
        <v>74512058.780000016</v>
      </c>
      <c r="D16" s="18">
        <f>SUM(D6:D15)</f>
        <v>5037448049.8899994</v>
      </c>
    </row>
    <row r="18" spans="1:4">
      <c r="A18" s="15" t="s">
        <v>66</v>
      </c>
    </row>
    <row r="20" spans="1:4" ht="39.75" customHeight="1">
      <c r="A20" s="205" t="s">
        <v>65</v>
      </c>
      <c r="B20" s="28" t="s">
        <v>75</v>
      </c>
      <c r="C20" s="28" t="s">
        <v>908</v>
      </c>
      <c r="D20" s="29" t="s">
        <v>78</v>
      </c>
    </row>
    <row r="21" spans="1:4" ht="15" customHeight="1">
      <c r="A21" s="19" t="s">
        <v>890</v>
      </c>
      <c r="B21" s="5">
        <v>1652700</v>
      </c>
      <c r="C21" s="5">
        <v>538000</v>
      </c>
      <c r="D21" s="20">
        <f>B21+C21</f>
        <v>2190700</v>
      </c>
    </row>
    <row r="22" spans="1:4" ht="15" customHeight="1">
      <c r="A22" s="19" t="s">
        <v>891</v>
      </c>
      <c r="B22" s="5">
        <v>0</v>
      </c>
      <c r="C22" s="5">
        <v>20750</v>
      </c>
      <c r="D22" s="20">
        <f t="shared" ref="D22:D30" si="1">B22+C22</f>
        <v>20750</v>
      </c>
    </row>
    <row r="23" spans="1:4" ht="15" customHeight="1">
      <c r="A23" s="19" t="s">
        <v>892</v>
      </c>
      <c r="B23" s="5">
        <v>0</v>
      </c>
      <c r="C23" s="5">
        <v>15000</v>
      </c>
      <c r="D23" s="20">
        <f t="shared" si="1"/>
        <v>15000</v>
      </c>
    </row>
    <row r="24" spans="1:4" ht="15" customHeight="1">
      <c r="A24" s="19" t="s">
        <v>893</v>
      </c>
      <c r="B24" s="5">
        <v>0</v>
      </c>
      <c r="C24" s="5">
        <v>50000</v>
      </c>
      <c r="D24" s="20">
        <f t="shared" si="1"/>
        <v>50000</v>
      </c>
    </row>
    <row r="25" spans="1:4" ht="15" customHeight="1">
      <c r="A25" s="19" t="s">
        <v>894</v>
      </c>
      <c r="B25" s="5">
        <v>0</v>
      </c>
      <c r="C25" s="5">
        <v>60000</v>
      </c>
      <c r="D25" s="20">
        <f t="shared" si="1"/>
        <v>60000</v>
      </c>
    </row>
    <row r="26" spans="1:4" ht="25.5" customHeight="1">
      <c r="A26" s="19" t="s">
        <v>895</v>
      </c>
      <c r="B26" s="10">
        <v>4760360</v>
      </c>
      <c r="C26" s="5">
        <v>77850</v>
      </c>
      <c r="D26" s="20">
        <f t="shared" si="1"/>
        <v>4838210</v>
      </c>
    </row>
    <row r="27" spans="1:4" ht="18.75" customHeight="1">
      <c r="A27" s="19" t="s">
        <v>896</v>
      </c>
      <c r="B27" s="10">
        <v>5842000</v>
      </c>
      <c r="C27" s="5">
        <v>0</v>
      </c>
      <c r="D27" s="20">
        <f t="shared" si="1"/>
        <v>5842000</v>
      </c>
    </row>
    <row r="28" spans="1:4">
      <c r="A28" s="19" t="s">
        <v>897</v>
      </c>
      <c r="B28" s="10">
        <v>41500</v>
      </c>
      <c r="C28" s="5">
        <v>2000</v>
      </c>
      <c r="D28" s="20">
        <f t="shared" si="1"/>
        <v>43500</v>
      </c>
    </row>
    <row r="29" spans="1:4">
      <c r="A29" s="19" t="s">
        <v>898</v>
      </c>
      <c r="B29" s="10">
        <v>1711880</v>
      </c>
      <c r="C29" s="5">
        <v>30000</v>
      </c>
      <c r="D29" s="20">
        <f t="shared" si="1"/>
        <v>1741880</v>
      </c>
    </row>
    <row r="30" spans="1:4">
      <c r="A30" s="19" t="s">
        <v>899</v>
      </c>
      <c r="B30" s="10">
        <v>1804300</v>
      </c>
      <c r="C30" s="5">
        <v>24000</v>
      </c>
      <c r="D30" s="20">
        <f t="shared" si="1"/>
        <v>1828300</v>
      </c>
    </row>
    <row r="31" spans="1:4" ht="19.5" customHeight="1">
      <c r="A31" s="16" t="s">
        <v>60</v>
      </c>
      <c r="B31" s="17">
        <f>SUM(B21:B30)</f>
        <v>15812740</v>
      </c>
      <c r="C31" s="17">
        <f>SUM(C21:C30)</f>
        <v>817600</v>
      </c>
      <c r="D31" s="22">
        <f>SUM(D21:D30)</f>
        <v>16630340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showGridLines="0" zoomScale="80" zoomScaleNormal="80" workbookViewId="0">
      <selection activeCell="H5" sqref="H5"/>
    </sheetView>
  </sheetViews>
  <sheetFormatPr defaultRowHeight="12.5"/>
  <cols>
    <col min="1" max="1" width="23.453125" customWidth="1"/>
    <col min="2" max="2" width="20.453125" customWidth="1"/>
    <col min="3" max="3" width="22" customWidth="1"/>
    <col min="4" max="4" width="21.81640625" customWidth="1"/>
    <col min="5" max="5" width="19.1796875" customWidth="1"/>
    <col min="7" max="7" width="16.54296875" bestFit="1" customWidth="1"/>
    <col min="8" max="9" width="17.7265625" bestFit="1" customWidth="1"/>
    <col min="10" max="10" width="16.54296875" bestFit="1" customWidth="1"/>
  </cols>
  <sheetData>
    <row r="1" spans="1:5">
      <c r="A1" s="91" t="s">
        <v>217</v>
      </c>
      <c r="B1" s="92"/>
      <c r="C1" s="92"/>
    </row>
    <row r="2" spans="1:5">
      <c r="A2" s="92"/>
      <c r="B2" s="92"/>
      <c r="C2" s="92"/>
    </row>
    <row r="3" spans="1:5">
      <c r="A3" s="92"/>
      <c r="B3" s="91" t="s">
        <v>903</v>
      </c>
      <c r="C3" s="92"/>
    </row>
    <row r="4" spans="1:5" ht="14.5">
      <c r="A4" s="2"/>
    </row>
    <row r="5" spans="1:5" ht="30" customHeight="1">
      <c r="A5" s="197" t="s">
        <v>18</v>
      </c>
      <c r="B5" s="44" t="s">
        <v>744</v>
      </c>
      <c r="C5" s="44" t="s">
        <v>6</v>
      </c>
      <c r="D5" s="44" t="s">
        <v>7</v>
      </c>
      <c r="E5" s="198" t="s">
        <v>904</v>
      </c>
    </row>
    <row r="6" spans="1:5" ht="33" customHeight="1">
      <c r="A6" s="30" t="s">
        <v>19</v>
      </c>
      <c r="B6" s="31"/>
      <c r="C6" s="31"/>
      <c r="D6" s="32"/>
      <c r="E6" s="33"/>
    </row>
    <row r="7" spans="1:5" ht="21">
      <c r="A7" s="34" t="s">
        <v>0</v>
      </c>
      <c r="B7" s="35">
        <v>113491452000</v>
      </c>
      <c r="C7" s="35">
        <v>62440035000</v>
      </c>
      <c r="D7" s="35">
        <v>64739952000</v>
      </c>
      <c r="E7" s="36">
        <f>B7+C7-D7</f>
        <v>111191535000</v>
      </c>
    </row>
    <row r="8" spans="1:5" ht="21">
      <c r="A8" s="34" t="s">
        <v>1</v>
      </c>
      <c r="B8" s="35">
        <v>0</v>
      </c>
      <c r="C8" s="35">
        <v>10000</v>
      </c>
      <c r="D8" s="35">
        <v>10000</v>
      </c>
      <c r="E8" s="36">
        <f>B8+C8-D8</f>
        <v>0</v>
      </c>
    </row>
    <row r="9" spans="1:5" ht="25.5" customHeight="1">
      <c r="A9" s="34" t="s">
        <v>719</v>
      </c>
      <c r="B9" s="35">
        <v>0</v>
      </c>
      <c r="C9" s="35">
        <v>54561814160.110001</v>
      </c>
      <c r="D9" s="35">
        <v>38594631173.75</v>
      </c>
      <c r="E9" s="36">
        <f>B9+C9-D9</f>
        <v>15967182986.360001</v>
      </c>
    </row>
    <row r="10" spans="1:5">
      <c r="A10" s="75" t="s">
        <v>13</v>
      </c>
      <c r="B10" s="70">
        <f>SUM(B7:B9)</f>
        <v>113491452000</v>
      </c>
      <c r="C10" s="70">
        <f>SUM(C7:C9)</f>
        <v>117001859160.11</v>
      </c>
      <c r="D10" s="70">
        <f>SUM(D7:D9)</f>
        <v>103334593173.75</v>
      </c>
      <c r="E10" s="71">
        <f>SUM(E7:E9)</f>
        <v>127158717986.36</v>
      </c>
    </row>
    <row r="11" spans="1:5" ht="21">
      <c r="A11" s="37" t="s">
        <v>80</v>
      </c>
      <c r="B11" s="38"/>
      <c r="C11" s="38"/>
      <c r="D11" s="39"/>
      <c r="E11" s="40"/>
    </row>
    <row r="12" spans="1:5" ht="15" customHeight="1">
      <c r="A12" s="34" t="s">
        <v>886</v>
      </c>
      <c r="B12" s="35">
        <v>218547902350.04001</v>
      </c>
      <c r="C12" s="35">
        <v>120247727066.42999</v>
      </c>
      <c r="D12" s="35">
        <v>85364903076.809998</v>
      </c>
      <c r="E12" s="36">
        <f>B12+C12-D12</f>
        <v>253430726339.65997</v>
      </c>
    </row>
    <row r="13" spans="1:5" ht="15" customHeight="1">
      <c r="A13" s="34" t="s">
        <v>887</v>
      </c>
      <c r="B13" s="35">
        <v>263076096542.06</v>
      </c>
      <c r="C13" s="35">
        <v>270635855085.34</v>
      </c>
      <c r="D13" s="35">
        <v>238904297055.88</v>
      </c>
      <c r="E13" s="36">
        <f>B13+C13-D13</f>
        <v>294807654571.52002</v>
      </c>
    </row>
    <row r="14" spans="1:5" ht="15" customHeight="1">
      <c r="A14" s="34" t="s">
        <v>2</v>
      </c>
      <c r="B14" s="35">
        <v>90794320280.210007</v>
      </c>
      <c r="C14" s="35">
        <v>386401289811.69</v>
      </c>
      <c r="D14" s="35">
        <v>389495535133.28998</v>
      </c>
      <c r="E14" s="36">
        <f>B14+C14-D14</f>
        <v>87700074958.610046</v>
      </c>
    </row>
    <row r="15" spans="1:5" ht="25.5" customHeight="1">
      <c r="A15" s="34" t="s">
        <v>699</v>
      </c>
      <c r="B15" s="35">
        <v>145195536291.35001</v>
      </c>
      <c r="C15" s="35">
        <v>184387394307.38</v>
      </c>
      <c r="D15" s="35">
        <v>175868670335.32001</v>
      </c>
      <c r="E15" s="36">
        <f>B15+C15-D15</f>
        <v>153714260263.40997</v>
      </c>
    </row>
    <row r="16" spans="1:5" ht="15" customHeight="1">
      <c r="A16" s="75" t="s">
        <v>13</v>
      </c>
      <c r="B16" s="70">
        <f>SUM(B12:B15)</f>
        <v>717613855463.65991</v>
      </c>
      <c r="C16" s="70">
        <f>SUM(C12:C15)</f>
        <v>961672266270.83997</v>
      </c>
      <c r="D16" s="70">
        <f t="shared" ref="D16:E16" si="0">SUM(D12:D15)</f>
        <v>889633405601.30005</v>
      </c>
      <c r="E16" s="71">
        <f t="shared" si="0"/>
        <v>789652716133.19995</v>
      </c>
    </row>
    <row r="17" spans="1:10" ht="13">
      <c r="A17" s="37" t="s">
        <v>20</v>
      </c>
      <c r="B17" s="38"/>
      <c r="C17" s="38"/>
      <c r="D17" s="39"/>
      <c r="E17" s="40"/>
    </row>
    <row r="18" spans="1:10" ht="26.25" customHeight="1">
      <c r="A18" s="34" t="s">
        <v>3</v>
      </c>
      <c r="B18" s="35">
        <v>912456499.5</v>
      </c>
      <c r="C18" s="35">
        <v>256995692.13</v>
      </c>
      <c r="D18" s="35">
        <v>265631048.61000001</v>
      </c>
      <c r="E18" s="36">
        <f>B18+C18-D18</f>
        <v>903821143.0200001</v>
      </c>
    </row>
    <row r="19" spans="1:10" ht="15" customHeight="1">
      <c r="A19" s="34" t="s">
        <v>21</v>
      </c>
      <c r="B19" s="35">
        <v>442212940.29000854</v>
      </c>
      <c r="C19" s="35">
        <v>12104482101.32</v>
      </c>
      <c r="D19" s="35">
        <v>12471416336.58</v>
      </c>
      <c r="E19" s="36">
        <f>B19+C19-D19</f>
        <v>75278705.030008316</v>
      </c>
    </row>
    <row r="20" spans="1:10" ht="15" customHeight="1">
      <c r="A20" s="34" t="s">
        <v>4</v>
      </c>
      <c r="B20" s="35">
        <v>283659531.55000007</v>
      </c>
      <c r="C20" s="35">
        <v>509145998.08999997</v>
      </c>
      <c r="D20" s="35">
        <v>153624027.72999999</v>
      </c>
      <c r="E20" s="36">
        <f>B20+C20-D20</f>
        <v>639181501.91000009</v>
      </c>
    </row>
    <row r="21" spans="1:10" ht="25.5" customHeight="1">
      <c r="A21" s="34" t="s">
        <v>5</v>
      </c>
      <c r="B21" s="35">
        <v>15376755.960000001</v>
      </c>
      <c r="C21" s="35">
        <v>13020135.93</v>
      </c>
      <c r="D21" s="35">
        <v>11865556.76</v>
      </c>
      <c r="E21" s="36">
        <f>B21+C21-D21</f>
        <v>16531335.130000001</v>
      </c>
      <c r="G21" s="1"/>
      <c r="H21" s="1"/>
      <c r="I21" s="1"/>
      <c r="J21" s="1"/>
    </row>
    <row r="22" spans="1:10" ht="25.5" customHeight="1">
      <c r="A22" s="75" t="s">
        <v>13</v>
      </c>
      <c r="B22" s="70">
        <f>SUM(B18:B21)</f>
        <v>1653705727.3000088</v>
      </c>
      <c r="C22" s="70">
        <f t="shared" ref="C22:E22" si="1">SUM(C18:C21)</f>
        <v>12883643927.469999</v>
      </c>
      <c r="D22" s="70">
        <f t="shared" si="1"/>
        <v>12902536969.68</v>
      </c>
      <c r="E22" s="71">
        <f t="shared" si="1"/>
        <v>1634812685.0900087</v>
      </c>
    </row>
    <row r="23" spans="1:10" ht="24" customHeight="1">
      <c r="A23" s="41" t="s">
        <v>60</v>
      </c>
      <c r="B23" s="42">
        <f>B10+B16+B22</f>
        <v>832759013190.95996</v>
      </c>
      <c r="C23" s="42">
        <f t="shared" ref="C23:D23" si="2">C10+C16+C22</f>
        <v>1091557769358.4199</v>
      </c>
      <c r="D23" s="42">
        <f t="shared" si="2"/>
        <v>1005870535744.7301</v>
      </c>
      <c r="E23" s="43">
        <f>B23+C23-D23</f>
        <v>918446246804.64978</v>
      </c>
    </row>
    <row r="25" spans="1:10">
      <c r="A25" s="209" t="s">
        <v>905</v>
      </c>
      <c r="B25" s="210"/>
      <c r="C25" s="210"/>
      <c r="D25" s="210"/>
      <c r="E25" s="210"/>
    </row>
  </sheetData>
  <mergeCells count="1">
    <mergeCell ref="A25:E2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showGridLines="0" zoomScale="80" zoomScaleNormal="80" workbookViewId="0">
      <selection activeCell="G7" sqref="G7"/>
    </sheetView>
  </sheetViews>
  <sheetFormatPr defaultRowHeight="12.5"/>
  <cols>
    <col min="1" max="1" width="24.26953125" customWidth="1"/>
    <col min="2" max="2" width="22.54296875" customWidth="1"/>
    <col min="3" max="3" width="20.453125" customWidth="1"/>
    <col min="4" max="4" width="19" customWidth="1"/>
    <col min="5" max="5" width="20.26953125" customWidth="1"/>
    <col min="6" max="6" width="16.453125" bestFit="1" customWidth="1"/>
  </cols>
  <sheetData>
    <row r="1" spans="1:7">
      <c r="A1" s="93" t="s">
        <v>218</v>
      </c>
      <c r="B1" s="92"/>
      <c r="C1" s="92"/>
    </row>
    <row r="2" spans="1:7">
      <c r="A2" s="92"/>
      <c r="B2" s="92"/>
      <c r="C2" s="92"/>
    </row>
    <row r="3" spans="1:7">
      <c r="A3" s="92"/>
      <c r="B3" s="91" t="s">
        <v>903</v>
      </c>
      <c r="C3" s="92"/>
    </row>
    <row r="5" spans="1:7" ht="30" customHeight="1">
      <c r="A5" s="27" t="s">
        <v>704</v>
      </c>
      <c r="B5" s="28" t="s">
        <v>744</v>
      </c>
      <c r="C5" s="28" t="s">
        <v>7</v>
      </c>
      <c r="D5" s="28" t="s">
        <v>6</v>
      </c>
      <c r="E5" s="198" t="s">
        <v>904</v>
      </c>
    </row>
    <row r="6" spans="1:7" ht="27.75" customHeight="1">
      <c r="A6" s="37" t="s">
        <v>22</v>
      </c>
      <c r="B6" s="38"/>
      <c r="C6" s="38"/>
      <c r="D6" s="39"/>
      <c r="E6" s="45"/>
    </row>
    <row r="7" spans="1:7" ht="21">
      <c r="A7" s="34" t="s">
        <v>23</v>
      </c>
      <c r="B7" s="35">
        <v>37503156560.480003</v>
      </c>
      <c r="C7" s="35">
        <v>52571517486.849998</v>
      </c>
      <c r="D7" s="35">
        <v>26643623176.950001</v>
      </c>
      <c r="E7" s="36">
        <f>B7+C7-D7</f>
        <v>63431050870.380005</v>
      </c>
      <c r="F7" s="66"/>
      <c r="G7" s="67"/>
    </row>
    <row r="8" spans="1:7" ht="21">
      <c r="A8" s="34" t="s">
        <v>24</v>
      </c>
      <c r="B8" s="35">
        <v>9000000000</v>
      </c>
      <c r="C8" s="35">
        <v>36500010000</v>
      </c>
      <c r="D8" s="35">
        <v>29500010000</v>
      </c>
      <c r="E8" s="36">
        <f>B8+C8-D8</f>
        <v>16000000000</v>
      </c>
    </row>
    <row r="9" spans="1:7" ht="25.5" customHeight="1">
      <c r="A9" s="34" t="s">
        <v>720</v>
      </c>
      <c r="B9" s="35">
        <v>0</v>
      </c>
      <c r="C9" s="35">
        <v>7749698802.54</v>
      </c>
      <c r="D9" s="35">
        <v>6961924951.6099997</v>
      </c>
      <c r="E9" s="36">
        <f>B9+C9-D9</f>
        <v>787773850.93000031</v>
      </c>
    </row>
    <row r="10" spans="1:7" ht="20.25" customHeight="1">
      <c r="A10" s="75" t="s">
        <v>13</v>
      </c>
      <c r="B10" s="70">
        <f>SUM(B7:B9)</f>
        <v>46503156560.480003</v>
      </c>
      <c r="C10" s="70">
        <f>SUM(C7:C9)</f>
        <v>96821226289.389999</v>
      </c>
      <c r="D10" s="70">
        <f>SUM(D7:D9)</f>
        <v>63105558128.559998</v>
      </c>
      <c r="E10" s="71">
        <f t="shared" ref="E10:E33" si="0">+B10+C10-D10</f>
        <v>80218824721.309998</v>
      </c>
    </row>
    <row r="11" spans="1:7" ht="13">
      <c r="A11" s="37" t="s">
        <v>25</v>
      </c>
      <c r="B11" s="38"/>
      <c r="C11" s="38"/>
      <c r="D11" s="39"/>
      <c r="E11" s="45"/>
      <c r="F11" s="68"/>
    </row>
    <row r="12" spans="1:7" ht="21">
      <c r="A12" s="34" t="s">
        <v>26</v>
      </c>
      <c r="B12" s="35">
        <v>908600907.37999916</v>
      </c>
      <c r="C12" s="35">
        <v>2028170002.3599999</v>
      </c>
      <c r="D12" s="35">
        <v>1910567350.27</v>
      </c>
      <c r="E12" s="36">
        <f>B12+C12-D12</f>
        <v>1026203559.4699988</v>
      </c>
    </row>
    <row r="13" spans="1:7" ht="21">
      <c r="A13" s="34" t="s">
        <v>27</v>
      </c>
      <c r="B13" s="35">
        <v>0</v>
      </c>
      <c r="C13" s="35">
        <v>8296501.1600000001</v>
      </c>
      <c r="D13" s="35">
        <v>0</v>
      </c>
      <c r="E13" s="36">
        <f>B13+C13-D13</f>
        <v>8296501.1600000001</v>
      </c>
    </row>
    <row r="14" spans="1:7" ht="21">
      <c r="A14" s="34" t="s">
        <v>28</v>
      </c>
      <c r="B14" s="35">
        <v>17608944747.329998</v>
      </c>
      <c r="C14" s="35">
        <v>12755594944.940001</v>
      </c>
      <c r="D14" s="35">
        <v>7687455379.3199997</v>
      </c>
      <c r="E14" s="36">
        <f>B14+C14-D14</f>
        <v>22677084312.949997</v>
      </c>
    </row>
    <row r="15" spans="1:7" ht="21">
      <c r="A15" s="34" t="s">
        <v>79</v>
      </c>
      <c r="B15" s="35">
        <v>4036211756.4700012</v>
      </c>
      <c r="C15" s="35">
        <v>74763592956.440002</v>
      </c>
      <c r="D15" s="35">
        <v>73868719829.039993</v>
      </c>
      <c r="E15" s="36">
        <f>B15+C15-D15</f>
        <v>4931084883.8700104</v>
      </c>
    </row>
    <row r="16" spans="1:7">
      <c r="A16" s="46" t="s">
        <v>29</v>
      </c>
      <c r="B16" s="47"/>
      <c r="C16" s="47"/>
      <c r="D16" s="47"/>
      <c r="E16" s="48"/>
    </row>
    <row r="17" spans="1:6" ht="32.25" customHeight="1">
      <c r="A17" s="49" t="s">
        <v>30</v>
      </c>
      <c r="B17" s="50">
        <v>200300093.23999023</v>
      </c>
      <c r="C17" s="50">
        <v>37269501857.68</v>
      </c>
      <c r="D17" s="50">
        <v>36929639390.690002</v>
      </c>
      <c r="E17" s="51">
        <f>B17+C17-D17</f>
        <v>540162560.2299881</v>
      </c>
    </row>
    <row r="18" spans="1:6" ht="23.25" customHeight="1">
      <c r="A18" s="49" t="s">
        <v>31</v>
      </c>
      <c r="B18" s="50">
        <v>3835911663.2299805</v>
      </c>
      <c r="C18" s="50">
        <v>37494091098.760002</v>
      </c>
      <c r="D18" s="50">
        <v>36939080438.349998</v>
      </c>
      <c r="E18" s="51">
        <f>B18+C18-D18</f>
        <v>4390922323.6399841</v>
      </c>
    </row>
    <row r="19" spans="1:6">
      <c r="A19" s="49"/>
      <c r="B19" s="47"/>
      <c r="C19" s="47"/>
      <c r="D19" s="47"/>
      <c r="E19" s="48"/>
    </row>
    <row r="20" spans="1:6" ht="21">
      <c r="A20" s="34" t="s">
        <v>32</v>
      </c>
      <c r="B20" s="35">
        <v>5570159249.25</v>
      </c>
      <c r="C20" s="35">
        <v>0</v>
      </c>
      <c r="D20" s="35">
        <v>1950000000</v>
      </c>
      <c r="E20" s="36">
        <f>B20+C20-D20</f>
        <v>3620159249.25</v>
      </c>
    </row>
    <row r="21" spans="1:6" ht="21">
      <c r="A21" s="34" t="s">
        <v>81</v>
      </c>
      <c r="B21" s="35">
        <v>0</v>
      </c>
      <c r="C21" s="35">
        <v>0</v>
      </c>
      <c r="D21" s="35">
        <v>0</v>
      </c>
      <c r="E21" s="36">
        <f>B21+C21-D21</f>
        <v>0</v>
      </c>
    </row>
    <row r="22" spans="1:6">
      <c r="A22" s="34" t="s">
        <v>33</v>
      </c>
      <c r="B22" s="35">
        <v>0</v>
      </c>
      <c r="C22" s="35">
        <v>1180220598.1500001</v>
      </c>
      <c r="D22" s="35">
        <v>1140101793.21</v>
      </c>
      <c r="E22" s="36">
        <f>B22+C22-D22</f>
        <v>40118804.940000057</v>
      </c>
    </row>
    <row r="23" spans="1:6">
      <c r="A23" s="46" t="s">
        <v>29</v>
      </c>
      <c r="B23" s="47"/>
      <c r="C23" s="47"/>
      <c r="D23" s="47"/>
      <c r="E23" s="48"/>
      <c r="F23" s="68"/>
    </row>
    <row r="24" spans="1:6">
      <c r="A24" s="49" t="s">
        <v>34</v>
      </c>
      <c r="B24" s="52">
        <v>0</v>
      </c>
      <c r="C24" s="52">
        <v>1180220598.1500001</v>
      </c>
      <c r="D24" s="52">
        <v>1140101793.21</v>
      </c>
      <c r="E24" s="51">
        <f>B24+C24-D24</f>
        <v>40118804.940000057</v>
      </c>
      <c r="F24" s="124"/>
    </row>
    <row r="25" spans="1:6">
      <c r="A25" s="49" t="s">
        <v>35</v>
      </c>
      <c r="B25" s="52">
        <v>0</v>
      </c>
      <c r="C25" s="52">
        <v>0</v>
      </c>
      <c r="D25" s="50">
        <v>0</v>
      </c>
      <c r="E25" s="51">
        <f>B25+C25-D25</f>
        <v>0</v>
      </c>
    </row>
    <row r="26" spans="1:6" ht="21">
      <c r="A26" s="34" t="s">
        <v>36</v>
      </c>
      <c r="B26" s="35">
        <v>159553.75</v>
      </c>
      <c r="C26" s="35">
        <v>288836882.87</v>
      </c>
      <c r="D26" s="35">
        <v>288878550.22000003</v>
      </c>
      <c r="E26" s="36">
        <f>B26+C26-D26</f>
        <v>117886.39999997616</v>
      </c>
      <c r="F26" s="68"/>
    </row>
    <row r="27" spans="1:6" ht="25.5" customHeight="1">
      <c r="A27" s="34" t="s">
        <v>37</v>
      </c>
      <c r="B27" s="35">
        <v>459216632.8900013</v>
      </c>
      <c r="C27" s="35">
        <v>3140251705.27</v>
      </c>
      <c r="D27" s="35">
        <v>0</v>
      </c>
      <c r="E27" s="36">
        <f>B27+C27-D27</f>
        <v>3599468338.1600013</v>
      </c>
    </row>
    <row r="28" spans="1:6" ht="17.25" customHeight="1">
      <c r="A28" s="75" t="s">
        <v>13</v>
      </c>
      <c r="B28" s="70">
        <f>B12+B13+B14+B15+B20+B21+B22+B26+B27</f>
        <v>28583292847.07</v>
      </c>
      <c r="C28" s="70">
        <f t="shared" ref="C28:D28" si="1">C12+C13+C14+C15+C20+C21+C22+C26+C27</f>
        <v>94164963591.190002</v>
      </c>
      <c r="D28" s="70">
        <f t="shared" si="1"/>
        <v>86845722902.059998</v>
      </c>
      <c r="E28" s="71">
        <f t="shared" si="0"/>
        <v>35902533536.200012</v>
      </c>
    </row>
    <row r="29" spans="1:6" ht="13">
      <c r="A29" s="37" t="s">
        <v>38</v>
      </c>
      <c r="B29" s="38"/>
      <c r="C29" s="38"/>
      <c r="D29" s="39"/>
      <c r="E29" s="40"/>
    </row>
    <row r="30" spans="1:6" ht="42">
      <c r="A30" s="34" t="s">
        <v>39</v>
      </c>
      <c r="B30" s="35">
        <v>5067881450.7399998</v>
      </c>
      <c r="C30" s="35">
        <v>1345149266.27</v>
      </c>
      <c r="D30" s="35">
        <v>5511963736.9099998</v>
      </c>
      <c r="E30" s="36">
        <f>B30+C30-D30</f>
        <v>901066980.10000038</v>
      </c>
    </row>
    <row r="31" spans="1:6" ht="21">
      <c r="A31" s="34" t="s">
        <v>40</v>
      </c>
      <c r="B31" s="35">
        <v>33628831727.810001</v>
      </c>
      <c r="C31" s="35">
        <v>0</v>
      </c>
      <c r="D31" s="35">
        <v>0</v>
      </c>
      <c r="E31" s="36">
        <f>B31+C31-D31</f>
        <v>33628831727.810001</v>
      </c>
    </row>
    <row r="32" spans="1:6" ht="25.5" customHeight="1">
      <c r="A32" s="34" t="s">
        <v>4</v>
      </c>
      <c r="B32" s="35">
        <v>248493333.97000015</v>
      </c>
      <c r="C32" s="35">
        <v>493280505</v>
      </c>
      <c r="D32" s="35">
        <v>153624027.72999999</v>
      </c>
      <c r="E32" s="36">
        <f>B32+C32-D32</f>
        <v>588149811.24000013</v>
      </c>
    </row>
    <row r="33" spans="1:5" ht="25.5" customHeight="1">
      <c r="A33" s="75" t="s">
        <v>13</v>
      </c>
      <c r="B33" s="70">
        <f>SUM(B30:B32)</f>
        <v>38945206512.520004</v>
      </c>
      <c r="C33" s="70">
        <f t="shared" ref="C33:D33" si="2">SUM(C30:C32)</f>
        <v>1838429771.27</v>
      </c>
      <c r="D33" s="70">
        <f t="shared" si="2"/>
        <v>5665587764.6399994</v>
      </c>
      <c r="E33" s="71">
        <f t="shared" si="0"/>
        <v>35118048519.150002</v>
      </c>
    </row>
    <row r="34" spans="1:5" ht="24" customHeight="1">
      <c r="A34" s="41" t="s">
        <v>60</v>
      </c>
      <c r="B34" s="42">
        <f>+B10+B28+B33</f>
        <v>114031655920.07001</v>
      </c>
      <c r="C34" s="42">
        <f t="shared" ref="C34:E34" si="3">+C10+C28+C33</f>
        <v>192824619651.85001</v>
      </c>
      <c r="D34" s="42">
        <f t="shared" si="3"/>
        <v>155616868795.26001</v>
      </c>
      <c r="E34" s="43">
        <f t="shared" si="3"/>
        <v>151239406776.66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42"/>
  <sheetViews>
    <sheetView showGridLines="0" topLeftCell="A22" zoomScaleNormal="100" workbookViewId="0">
      <selection activeCell="F26" sqref="F26"/>
    </sheetView>
  </sheetViews>
  <sheetFormatPr defaultRowHeight="15" customHeight="1"/>
  <cols>
    <col min="1" max="1" width="2" customWidth="1"/>
    <col min="2" max="2" width="65.54296875" customWidth="1"/>
    <col min="3" max="3" width="20.7265625" bestFit="1" customWidth="1"/>
    <col min="4" max="4" width="17.7265625" bestFit="1" customWidth="1"/>
    <col min="5" max="6" width="15.26953125" bestFit="1" customWidth="1"/>
  </cols>
  <sheetData>
    <row r="1" spans="2:4" ht="15" customHeight="1">
      <c r="B1" s="93" t="s">
        <v>228</v>
      </c>
      <c r="C1" s="92"/>
      <c r="D1" s="92"/>
    </row>
    <row r="2" spans="2:4" ht="15" customHeight="1">
      <c r="B2" s="92"/>
      <c r="C2" s="92"/>
      <c r="D2" s="92"/>
    </row>
    <row r="3" spans="2:4" ht="15" customHeight="1">
      <c r="B3" s="95" t="s">
        <v>903</v>
      </c>
      <c r="C3" s="125"/>
    </row>
    <row r="5" spans="2:4" ht="30" customHeight="1">
      <c r="B5" s="211"/>
      <c r="C5" s="212"/>
    </row>
    <row r="6" spans="2:4" ht="15" customHeight="1">
      <c r="B6" s="213" t="s">
        <v>42</v>
      </c>
      <c r="C6" s="214"/>
    </row>
    <row r="7" spans="2:4" ht="15" customHeight="1">
      <c r="B7" s="37" t="s">
        <v>43</v>
      </c>
      <c r="C7" s="126">
        <v>-96098152197.850006</v>
      </c>
    </row>
    <row r="8" spans="2:4" ht="15" customHeight="1">
      <c r="B8" s="34" t="s">
        <v>10</v>
      </c>
      <c r="C8" s="36">
        <v>214426022298.43002</v>
      </c>
    </row>
    <row r="9" spans="2:4" ht="15" customHeight="1">
      <c r="B9" s="34" t="s">
        <v>44</v>
      </c>
      <c r="C9" s="36">
        <v>-310524174496.28003</v>
      </c>
    </row>
    <row r="10" spans="2:4" ht="15" customHeight="1">
      <c r="B10" s="37" t="s">
        <v>45</v>
      </c>
      <c r="C10" s="126">
        <v>65095027374.060066</v>
      </c>
    </row>
    <row r="11" spans="2:4" ht="15" customHeight="1">
      <c r="B11" s="34" t="s">
        <v>888</v>
      </c>
      <c r="C11" s="36">
        <v>68607157691.200043</v>
      </c>
    </row>
    <row r="12" spans="2:4" ht="15" customHeight="1">
      <c r="B12" s="34" t="s">
        <v>46</v>
      </c>
      <c r="C12" s="36">
        <v>-3512130317.1399794</v>
      </c>
    </row>
    <row r="13" spans="2:4" ht="15" customHeight="1">
      <c r="B13" s="49" t="s">
        <v>47</v>
      </c>
      <c r="C13" s="48"/>
    </row>
    <row r="14" spans="2:4" ht="15" customHeight="1">
      <c r="B14" s="49" t="s">
        <v>48</v>
      </c>
      <c r="C14" s="51">
        <v>-7279163551.539978</v>
      </c>
      <c r="D14" s="68"/>
    </row>
    <row r="15" spans="2:4" ht="15" customHeight="1">
      <c r="B15" s="49" t="s">
        <v>49</v>
      </c>
      <c r="C15" s="51">
        <v>4166814470.6399999</v>
      </c>
    </row>
    <row r="16" spans="2:4" ht="15" customHeight="1">
      <c r="B16" s="49" t="s">
        <v>50</v>
      </c>
      <c r="C16" s="51">
        <v>-40118804.940000057</v>
      </c>
    </row>
    <row r="17" spans="2:4" ht="25.5" customHeight="1">
      <c r="B17" s="75" t="s">
        <v>84</v>
      </c>
      <c r="C17" s="71">
        <v>-31003124823.78994</v>
      </c>
      <c r="D17" s="68"/>
    </row>
    <row r="18" spans="2:4" ht="15" customHeight="1">
      <c r="B18" s="213" t="s">
        <v>51</v>
      </c>
      <c r="C18" s="214"/>
    </row>
    <row r="19" spans="2:4" ht="15" customHeight="1">
      <c r="B19" s="37" t="s">
        <v>43</v>
      </c>
      <c r="C19" s="126">
        <v>47618669440.75</v>
      </c>
      <c r="D19" s="68"/>
    </row>
    <row r="20" spans="2:4" ht="15" customHeight="1">
      <c r="B20" s="34" t="s">
        <v>52</v>
      </c>
      <c r="C20" s="36">
        <v>134446846934.41</v>
      </c>
    </row>
    <row r="21" spans="2:4" ht="15" customHeight="1">
      <c r="B21" s="34" t="s">
        <v>12</v>
      </c>
      <c r="C21" s="36">
        <v>-86828177493.660004</v>
      </c>
    </row>
    <row r="22" spans="2:4" ht="15" customHeight="1">
      <c r="B22" s="37" t="s">
        <v>45</v>
      </c>
      <c r="C22" s="126">
        <v>1132940557.5100269</v>
      </c>
    </row>
    <row r="23" spans="2:4" ht="15" customHeight="1">
      <c r="B23" s="34" t="s">
        <v>53</v>
      </c>
      <c r="C23" s="36">
        <v>-2299917000</v>
      </c>
      <c r="D23" s="68"/>
    </row>
    <row r="24" spans="2:4" ht="15" customHeight="1">
      <c r="B24" s="34" t="s">
        <v>889</v>
      </c>
      <c r="C24" s="36">
        <v>3431702978.3400269</v>
      </c>
    </row>
    <row r="25" spans="2:4" ht="15" customHeight="1">
      <c r="B25" s="34" t="s">
        <v>46</v>
      </c>
      <c r="C25" s="36">
        <v>1154579.1700000241</v>
      </c>
      <c r="D25" s="68"/>
    </row>
    <row r="26" spans="2:4" ht="15" customHeight="1">
      <c r="B26" s="49" t="s">
        <v>94</v>
      </c>
      <c r="C26" s="51">
        <v>0</v>
      </c>
    </row>
    <row r="27" spans="2:4" ht="15" customHeight="1">
      <c r="B27" s="49" t="s">
        <v>95</v>
      </c>
      <c r="C27" s="51">
        <v>1154579.1700000241</v>
      </c>
      <c r="D27" s="68"/>
    </row>
    <row r="28" spans="2:4" ht="15" customHeight="1">
      <c r="B28" s="37" t="s">
        <v>54</v>
      </c>
      <c r="C28" s="126">
        <v>-17748485174.470001</v>
      </c>
    </row>
    <row r="29" spans="2:4" ht="15" customHeight="1">
      <c r="B29" s="34" t="s">
        <v>85</v>
      </c>
      <c r="C29" s="36">
        <v>-7000000000</v>
      </c>
    </row>
    <row r="30" spans="2:4" ht="15" customHeight="1">
      <c r="B30" s="34" t="s">
        <v>881</v>
      </c>
      <c r="C30" s="36">
        <v>15179409135.43</v>
      </c>
    </row>
    <row r="31" spans="2:4" ht="25.5" customHeight="1">
      <c r="B31" s="34" t="s">
        <v>86</v>
      </c>
      <c r="C31" s="36">
        <v>-25927894309.900002</v>
      </c>
      <c r="D31" s="68"/>
    </row>
    <row r="32" spans="2:4" ht="15" customHeight="1">
      <c r="B32" s="75" t="s">
        <v>84</v>
      </c>
      <c r="C32" s="71">
        <v>31003124823.790024</v>
      </c>
    </row>
    <row r="33" spans="2:6" ht="15" customHeight="1">
      <c r="B33" s="213" t="s">
        <v>41</v>
      </c>
      <c r="C33" s="214"/>
    </row>
    <row r="34" spans="2:6" ht="15" customHeight="1">
      <c r="B34" s="37" t="s">
        <v>13</v>
      </c>
      <c r="C34" s="126">
        <v>-4721838193.3600006</v>
      </c>
    </row>
    <row r="35" spans="2:6" ht="15" customHeight="1">
      <c r="B35" s="34" t="s">
        <v>55</v>
      </c>
      <c r="C35" s="36">
        <v>-2509738193.3600006</v>
      </c>
    </row>
    <row r="36" spans="2:6" ht="15" customHeight="1">
      <c r="B36" s="34" t="s">
        <v>87</v>
      </c>
      <c r="C36" s="36">
        <v>-381000000</v>
      </c>
    </row>
    <row r="37" spans="2:6" ht="15" customHeight="1">
      <c r="B37" s="34" t="s">
        <v>88</v>
      </c>
      <c r="C37" s="36">
        <v>235000000</v>
      </c>
      <c r="F37" s="68"/>
    </row>
    <row r="38" spans="2:6" ht="15" customHeight="1">
      <c r="B38" s="34" t="s">
        <v>56</v>
      </c>
      <c r="C38" s="36">
        <v>0</v>
      </c>
    </row>
    <row r="39" spans="2:6" ht="25.5" customHeight="1">
      <c r="B39" s="34" t="s">
        <v>707</v>
      </c>
      <c r="C39" s="36">
        <v>-2066100000</v>
      </c>
      <c r="D39" s="124"/>
    </row>
    <row r="40" spans="2:6" ht="24.5" customHeight="1">
      <c r="B40" s="127" t="s">
        <v>93</v>
      </c>
      <c r="C40" s="63">
        <v>-35724963017.14994</v>
      </c>
    </row>
    <row r="41" spans="2:6" ht="15" customHeight="1">
      <c r="C41" s="68"/>
    </row>
    <row r="42" spans="2:6" ht="15" customHeight="1">
      <c r="B42" s="215" t="s">
        <v>933</v>
      </c>
      <c r="C42" s="216"/>
    </row>
  </sheetData>
  <mergeCells count="5">
    <mergeCell ref="B5:C5"/>
    <mergeCell ref="B6:C6"/>
    <mergeCell ref="B18:C18"/>
    <mergeCell ref="B33:C33"/>
    <mergeCell ref="B42:C4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topLeftCell="A4" zoomScaleNormal="100" workbookViewId="0">
      <selection activeCell="D14" sqref="D14"/>
    </sheetView>
  </sheetViews>
  <sheetFormatPr defaultRowHeight="12.5"/>
  <cols>
    <col min="1" max="1" width="54.1796875" customWidth="1"/>
    <col min="2" max="2" width="22" customWidth="1"/>
    <col min="3" max="3" width="17.7265625" bestFit="1" customWidth="1"/>
    <col min="4" max="4" width="51.7265625" customWidth="1"/>
    <col min="5" max="5" width="20.7265625" customWidth="1"/>
  </cols>
  <sheetData>
    <row r="1" spans="1:2">
      <c r="A1" s="93" t="s">
        <v>231</v>
      </c>
    </row>
    <row r="2" spans="1:2">
      <c r="A2" s="92"/>
    </row>
    <row r="3" spans="1:2" ht="13">
      <c r="B3" s="169" t="s">
        <v>903</v>
      </c>
    </row>
    <row r="5" spans="1:2" ht="30.75" customHeight="1">
      <c r="A5" s="211"/>
      <c r="B5" s="212"/>
    </row>
    <row r="6" spans="1:2" ht="22" customHeight="1">
      <c r="A6" s="37" t="s">
        <v>89</v>
      </c>
      <c r="B6" s="126">
        <v>45318752440.75</v>
      </c>
    </row>
    <row r="7" spans="1:2" ht="22" customHeight="1">
      <c r="A7" s="34" t="s">
        <v>90</v>
      </c>
      <c r="B7" s="36">
        <v>47618669440.75</v>
      </c>
    </row>
    <row r="8" spans="1:2" ht="22" customHeight="1">
      <c r="A8" s="49" t="s">
        <v>47</v>
      </c>
      <c r="B8" s="48"/>
    </row>
    <row r="9" spans="1:2" ht="22" customHeight="1">
      <c r="A9" s="49" t="s">
        <v>91</v>
      </c>
      <c r="B9" s="128">
        <v>32797000000</v>
      </c>
    </row>
    <row r="10" spans="1:2" ht="22" customHeight="1">
      <c r="A10" s="34" t="s">
        <v>53</v>
      </c>
      <c r="B10" s="36">
        <v>-2299917000</v>
      </c>
    </row>
    <row r="11" spans="1:2" ht="22" customHeight="1">
      <c r="A11" s="37" t="s">
        <v>92</v>
      </c>
      <c r="B11" s="126">
        <v>3432857557.5100269</v>
      </c>
    </row>
    <row r="12" spans="1:2" ht="22" customHeight="1">
      <c r="A12" s="75" t="s">
        <v>57</v>
      </c>
      <c r="B12" s="71">
        <v>48751609998.260025</v>
      </c>
    </row>
    <row r="13" spans="1:2" ht="22" customHeight="1">
      <c r="A13" s="34" t="s">
        <v>54</v>
      </c>
      <c r="B13" s="36">
        <v>-17748485174.470001</v>
      </c>
    </row>
    <row r="14" spans="1:2" ht="22" customHeight="1">
      <c r="A14" s="34" t="s">
        <v>58</v>
      </c>
      <c r="B14" s="36">
        <v>-31003124823.78994</v>
      </c>
    </row>
    <row r="15" spans="1:2" ht="22" customHeight="1">
      <c r="A15" s="75" t="s">
        <v>59</v>
      </c>
      <c r="B15" s="71">
        <v>-48751609998.259941</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zoomScaleNormal="100" workbookViewId="0">
      <selection activeCell="J7" sqref="J7"/>
    </sheetView>
  </sheetViews>
  <sheetFormatPr defaultRowHeight="12.5"/>
  <cols>
    <col min="1" max="1" width="36.26953125" style="78" customWidth="1"/>
    <col min="2" max="4" width="16.7265625" style="78" customWidth="1"/>
    <col min="5" max="256" width="9.1796875" style="78"/>
    <col min="257" max="257" width="47" style="78" customWidth="1"/>
    <col min="258" max="260" width="16.7265625" style="78" customWidth="1"/>
    <col min="261" max="512" width="9.1796875" style="78"/>
    <col min="513" max="513" width="47" style="78" customWidth="1"/>
    <col min="514" max="516" width="16.7265625" style="78" customWidth="1"/>
    <col min="517" max="768" width="9.1796875" style="78"/>
    <col min="769" max="769" width="47" style="78" customWidth="1"/>
    <col min="770" max="772" width="16.7265625" style="78" customWidth="1"/>
    <col min="773" max="1024" width="9.1796875" style="78"/>
    <col min="1025" max="1025" width="47" style="78" customWidth="1"/>
    <col min="1026" max="1028" width="16.7265625" style="78" customWidth="1"/>
    <col min="1029" max="1280" width="9.1796875" style="78"/>
    <col min="1281" max="1281" width="47" style="78" customWidth="1"/>
    <col min="1282" max="1284" width="16.7265625" style="78" customWidth="1"/>
    <col min="1285" max="1536" width="9.1796875" style="78"/>
    <col min="1537" max="1537" width="47" style="78" customWidth="1"/>
    <col min="1538" max="1540" width="16.7265625" style="78" customWidth="1"/>
    <col min="1541" max="1792" width="9.1796875" style="78"/>
    <col min="1793" max="1793" width="47" style="78" customWidth="1"/>
    <col min="1794" max="1796" width="16.7265625" style="78" customWidth="1"/>
    <col min="1797" max="2048" width="9.1796875" style="78"/>
    <col min="2049" max="2049" width="47" style="78" customWidth="1"/>
    <col min="2050" max="2052" width="16.7265625" style="78" customWidth="1"/>
    <col min="2053" max="2304" width="9.1796875" style="78"/>
    <col min="2305" max="2305" width="47" style="78" customWidth="1"/>
    <col min="2306" max="2308" width="16.7265625" style="78" customWidth="1"/>
    <col min="2309" max="2560" width="9.1796875" style="78"/>
    <col min="2561" max="2561" width="47" style="78" customWidth="1"/>
    <col min="2562" max="2564" width="16.7265625" style="78" customWidth="1"/>
    <col min="2565" max="2816" width="9.1796875" style="78"/>
    <col min="2817" max="2817" width="47" style="78" customWidth="1"/>
    <col min="2818" max="2820" width="16.7265625" style="78" customWidth="1"/>
    <col min="2821" max="3072" width="9.1796875" style="78"/>
    <col min="3073" max="3073" width="47" style="78" customWidth="1"/>
    <col min="3074" max="3076" width="16.7265625" style="78" customWidth="1"/>
    <col min="3077" max="3328" width="9.1796875" style="78"/>
    <col min="3329" max="3329" width="47" style="78" customWidth="1"/>
    <col min="3330" max="3332" width="16.7265625" style="78" customWidth="1"/>
    <col min="3333" max="3584" width="9.1796875" style="78"/>
    <col min="3585" max="3585" width="47" style="78" customWidth="1"/>
    <col min="3586" max="3588" width="16.7265625" style="78" customWidth="1"/>
    <col min="3589" max="3840" width="9.1796875" style="78"/>
    <col min="3841" max="3841" width="47" style="78" customWidth="1"/>
    <col min="3842" max="3844" width="16.7265625" style="78" customWidth="1"/>
    <col min="3845" max="4096" width="9.1796875" style="78"/>
    <col min="4097" max="4097" width="47" style="78" customWidth="1"/>
    <col min="4098" max="4100" width="16.7265625" style="78" customWidth="1"/>
    <col min="4101" max="4352" width="9.1796875" style="78"/>
    <col min="4353" max="4353" width="47" style="78" customWidth="1"/>
    <col min="4354" max="4356" width="16.7265625" style="78" customWidth="1"/>
    <col min="4357" max="4608" width="9.1796875" style="78"/>
    <col min="4609" max="4609" width="47" style="78" customWidth="1"/>
    <col min="4610" max="4612" width="16.7265625" style="78" customWidth="1"/>
    <col min="4613" max="4864" width="9.1796875" style="78"/>
    <col min="4865" max="4865" width="47" style="78" customWidth="1"/>
    <col min="4866" max="4868" width="16.7265625" style="78" customWidth="1"/>
    <col min="4869" max="5120" width="9.1796875" style="78"/>
    <col min="5121" max="5121" width="47" style="78" customWidth="1"/>
    <col min="5122" max="5124" width="16.7265625" style="78" customWidth="1"/>
    <col min="5125" max="5376" width="9.1796875" style="78"/>
    <col min="5377" max="5377" width="47" style="78" customWidth="1"/>
    <col min="5378" max="5380" width="16.7265625" style="78" customWidth="1"/>
    <col min="5381" max="5632" width="9.1796875" style="78"/>
    <col min="5633" max="5633" width="47" style="78" customWidth="1"/>
    <col min="5634" max="5636" width="16.7265625" style="78" customWidth="1"/>
    <col min="5637" max="5888" width="9.1796875" style="78"/>
    <col min="5889" max="5889" width="47" style="78" customWidth="1"/>
    <col min="5890" max="5892" width="16.7265625" style="78" customWidth="1"/>
    <col min="5893" max="6144" width="9.1796875" style="78"/>
    <col min="6145" max="6145" width="47" style="78" customWidth="1"/>
    <col min="6146" max="6148" width="16.7265625" style="78" customWidth="1"/>
    <col min="6149" max="6400" width="9.1796875" style="78"/>
    <col min="6401" max="6401" width="47" style="78" customWidth="1"/>
    <col min="6402" max="6404" width="16.7265625" style="78" customWidth="1"/>
    <col min="6405" max="6656" width="9.1796875" style="78"/>
    <col min="6657" max="6657" width="47" style="78" customWidth="1"/>
    <col min="6658" max="6660" width="16.7265625" style="78" customWidth="1"/>
    <col min="6661" max="6912" width="9.1796875" style="78"/>
    <col min="6913" max="6913" width="47" style="78" customWidth="1"/>
    <col min="6914" max="6916" width="16.7265625" style="78" customWidth="1"/>
    <col min="6917" max="7168" width="9.1796875" style="78"/>
    <col min="7169" max="7169" width="47" style="78" customWidth="1"/>
    <col min="7170" max="7172" width="16.7265625" style="78" customWidth="1"/>
    <col min="7173" max="7424" width="9.1796875" style="78"/>
    <col min="7425" max="7425" width="47" style="78" customWidth="1"/>
    <col min="7426" max="7428" width="16.7265625" style="78" customWidth="1"/>
    <col min="7429" max="7680" width="9.1796875" style="78"/>
    <col min="7681" max="7681" width="47" style="78" customWidth="1"/>
    <col min="7682" max="7684" width="16.7265625" style="78" customWidth="1"/>
    <col min="7685" max="7936" width="9.1796875" style="78"/>
    <col min="7937" max="7937" width="47" style="78" customWidth="1"/>
    <col min="7938" max="7940" width="16.7265625" style="78" customWidth="1"/>
    <col min="7941" max="8192" width="9.1796875" style="78"/>
    <col min="8193" max="8193" width="47" style="78" customWidth="1"/>
    <col min="8194" max="8196" width="16.7265625" style="78" customWidth="1"/>
    <col min="8197" max="8448" width="9.1796875" style="78"/>
    <col min="8449" max="8449" width="47" style="78" customWidth="1"/>
    <col min="8450" max="8452" width="16.7265625" style="78" customWidth="1"/>
    <col min="8453" max="8704" width="9.1796875" style="78"/>
    <col min="8705" max="8705" width="47" style="78" customWidth="1"/>
    <col min="8706" max="8708" width="16.7265625" style="78" customWidth="1"/>
    <col min="8709" max="8960" width="9.1796875" style="78"/>
    <col min="8961" max="8961" width="47" style="78" customWidth="1"/>
    <col min="8962" max="8964" width="16.7265625" style="78" customWidth="1"/>
    <col min="8965" max="9216" width="9.1796875" style="78"/>
    <col min="9217" max="9217" width="47" style="78" customWidth="1"/>
    <col min="9218" max="9220" width="16.7265625" style="78" customWidth="1"/>
    <col min="9221" max="9472" width="9.1796875" style="78"/>
    <col min="9473" max="9473" width="47" style="78" customWidth="1"/>
    <col min="9474" max="9476" width="16.7265625" style="78" customWidth="1"/>
    <col min="9477" max="9728" width="9.1796875" style="78"/>
    <col min="9729" max="9729" width="47" style="78" customWidth="1"/>
    <col min="9730" max="9732" width="16.7265625" style="78" customWidth="1"/>
    <col min="9733" max="9984" width="9.1796875" style="78"/>
    <col min="9985" max="9985" width="47" style="78" customWidth="1"/>
    <col min="9986" max="9988" width="16.7265625" style="78" customWidth="1"/>
    <col min="9989" max="10240" width="9.1796875" style="78"/>
    <col min="10241" max="10241" width="47" style="78" customWidth="1"/>
    <col min="10242" max="10244" width="16.7265625" style="78" customWidth="1"/>
    <col min="10245" max="10496" width="9.1796875" style="78"/>
    <col min="10497" max="10497" width="47" style="78" customWidth="1"/>
    <col min="10498" max="10500" width="16.7265625" style="78" customWidth="1"/>
    <col min="10501" max="10752" width="9.1796875" style="78"/>
    <col min="10753" max="10753" width="47" style="78" customWidth="1"/>
    <col min="10754" max="10756" width="16.7265625" style="78" customWidth="1"/>
    <col min="10757" max="11008" width="9.1796875" style="78"/>
    <col min="11009" max="11009" width="47" style="78" customWidth="1"/>
    <col min="11010" max="11012" width="16.7265625" style="78" customWidth="1"/>
    <col min="11013" max="11264" width="9.1796875" style="78"/>
    <col min="11265" max="11265" width="47" style="78" customWidth="1"/>
    <col min="11266" max="11268" width="16.7265625" style="78" customWidth="1"/>
    <col min="11269" max="11520" width="9.1796875" style="78"/>
    <col min="11521" max="11521" width="47" style="78" customWidth="1"/>
    <col min="11522" max="11524" width="16.7265625" style="78" customWidth="1"/>
    <col min="11525" max="11776" width="9.1796875" style="78"/>
    <col min="11777" max="11777" width="47" style="78" customWidth="1"/>
    <col min="11778" max="11780" width="16.7265625" style="78" customWidth="1"/>
    <col min="11781" max="12032" width="9.1796875" style="78"/>
    <col min="12033" max="12033" width="47" style="78" customWidth="1"/>
    <col min="12034" max="12036" width="16.7265625" style="78" customWidth="1"/>
    <col min="12037" max="12288" width="9.1796875" style="78"/>
    <col min="12289" max="12289" width="47" style="78" customWidth="1"/>
    <col min="12290" max="12292" width="16.7265625" style="78" customWidth="1"/>
    <col min="12293" max="12544" width="9.1796875" style="78"/>
    <col min="12545" max="12545" width="47" style="78" customWidth="1"/>
    <col min="12546" max="12548" width="16.7265625" style="78" customWidth="1"/>
    <col min="12549" max="12800" width="9.1796875" style="78"/>
    <col min="12801" max="12801" width="47" style="78" customWidth="1"/>
    <col min="12802" max="12804" width="16.7265625" style="78" customWidth="1"/>
    <col min="12805" max="13056" width="9.1796875" style="78"/>
    <col min="13057" max="13057" width="47" style="78" customWidth="1"/>
    <col min="13058" max="13060" width="16.7265625" style="78" customWidth="1"/>
    <col min="13061" max="13312" width="9.1796875" style="78"/>
    <col min="13313" max="13313" width="47" style="78" customWidth="1"/>
    <col min="13314" max="13316" width="16.7265625" style="78" customWidth="1"/>
    <col min="13317" max="13568" width="9.1796875" style="78"/>
    <col min="13569" max="13569" width="47" style="78" customWidth="1"/>
    <col min="13570" max="13572" width="16.7265625" style="78" customWidth="1"/>
    <col min="13573" max="13824" width="9.1796875" style="78"/>
    <col min="13825" max="13825" width="47" style="78" customWidth="1"/>
    <col min="13826" max="13828" width="16.7265625" style="78" customWidth="1"/>
    <col min="13829" max="14080" width="9.1796875" style="78"/>
    <col min="14081" max="14081" width="47" style="78" customWidth="1"/>
    <col min="14082" max="14084" width="16.7265625" style="78" customWidth="1"/>
    <col min="14085" max="14336" width="9.1796875" style="78"/>
    <col min="14337" max="14337" width="47" style="78" customWidth="1"/>
    <col min="14338" max="14340" width="16.7265625" style="78" customWidth="1"/>
    <col min="14341" max="14592" width="9.1796875" style="78"/>
    <col min="14593" max="14593" width="47" style="78" customWidth="1"/>
    <col min="14594" max="14596" width="16.7265625" style="78" customWidth="1"/>
    <col min="14597" max="14848" width="9.1796875" style="78"/>
    <col min="14849" max="14849" width="47" style="78" customWidth="1"/>
    <col min="14850" max="14852" width="16.7265625" style="78" customWidth="1"/>
    <col min="14853" max="15104" width="9.1796875" style="78"/>
    <col min="15105" max="15105" width="47" style="78" customWidth="1"/>
    <col min="15106" max="15108" width="16.7265625" style="78" customWidth="1"/>
    <col min="15109" max="15360" width="9.1796875" style="78"/>
    <col min="15361" max="15361" width="47" style="78" customWidth="1"/>
    <col min="15362" max="15364" width="16.7265625" style="78" customWidth="1"/>
    <col min="15365" max="15616" width="9.1796875" style="78"/>
    <col min="15617" max="15617" width="47" style="78" customWidth="1"/>
    <col min="15618" max="15620" width="16.7265625" style="78" customWidth="1"/>
    <col min="15621" max="15872" width="9.1796875" style="78"/>
    <col min="15873" max="15873" width="47" style="78" customWidth="1"/>
    <col min="15874" max="15876" width="16.7265625" style="78" customWidth="1"/>
    <col min="15877" max="16128" width="9.1796875" style="78"/>
    <col min="16129" max="16129" width="47" style="78" customWidth="1"/>
    <col min="16130" max="16132" width="16.7265625" style="78" customWidth="1"/>
    <col min="16133" max="16384" width="9.1796875" style="78"/>
  </cols>
  <sheetData>
    <row r="1" spans="1:5">
      <c r="A1" s="94" t="s">
        <v>219</v>
      </c>
    </row>
    <row r="3" spans="1:5" s="77" customFormat="1" ht="12.75" customHeight="1">
      <c r="B3" s="161" t="s">
        <v>903</v>
      </c>
      <c r="C3" s="162"/>
    </row>
    <row r="4" spans="1:5" s="77" customFormat="1" ht="12.75" customHeight="1">
      <c r="A4" s="217"/>
      <c r="B4" s="217"/>
      <c r="C4" s="217"/>
      <c r="D4" s="217"/>
      <c r="E4" s="217"/>
    </row>
    <row r="5" spans="1:5" ht="26" customHeight="1">
      <c r="A5" s="164" t="s">
        <v>884</v>
      </c>
      <c r="B5" s="165" t="s">
        <v>437</v>
      </c>
      <c r="C5" s="165" t="s">
        <v>438</v>
      </c>
      <c r="D5" s="166" t="s">
        <v>13</v>
      </c>
    </row>
    <row r="6" spans="1:5" ht="21" customHeight="1">
      <c r="A6" s="152" t="s">
        <v>508</v>
      </c>
      <c r="B6" s="107">
        <v>177481489729.32999</v>
      </c>
      <c r="C6" s="107">
        <v>4607189925.0500002</v>
      </c>
      <c r="D6" s="153">
        <v>182088679654.38</v>
      </c>
    </row>
    <row r="7" spans="1:5" ht="22.5" customHeight="1">
      <c r="A7" s="154" t="s">
        <v>509</v>
      </c>
      <c r="B7" s="108">
        <v>91821635635.830002</v>
      </c>
      <c r="C7" s="108">
        <v>642136403.46000004</v>
      </c>
      <c r="D7" s="155">
        <v>92463772039.289993</v>
      </c>
    </row>
    <row r="8" spans="1:5">
      <c r="A8" s="156" t="s">
        <v>510</v>
      </c>
      <c r="B8" s="157">
        <v>76591592852.139999</v>
      </c>
      <c r="C8" s="157">
        <v>428600582.02999997</v>
      </c>
      <c r="D8" s="158">
        <v>77020193434.169998</v>
      </c>
    </row>
    <row r="9" spans="1:5">
      <c r="A9" s="156" t="s">
        <v>511</v>
      </c>
      <c r="B9" s="157">
        <v>2879623912.4099998</v>
      </c>
      <c r="C9" s="157">
        <v>165252569.19</v>
      </c>
      <c r="D9" s="158">
        <v>3044876481.5999999</v>
      </c>
    </row>
    <row r="10" spans="1:5" ht="20">
      <c r="A10" s="156" t="s">
        <v>512</v>
      </c>
      <c r="B10" s="157">
        <v>4292756625.1999998</v>
      </c>
      <c r="C10" s="157">
        <v>1602196.78</v>
      </c>
      <c r="D10" s="158">
        <v>4294358821.98</v>
      </c>
    </row>
    <row r="11" spans="1:5" ht="20">
      <c r="A11" s="156" t="s">
        <v>513</v>
      </c>
      <c r="B11" s="157">
        <v>2134393790.3</v>
      </c>
      <c r="C11" s="157">
        <v>941310.19</v>
      </c>
      <c r="D11" s="158">
        <v>2135335100.49</v>
      </c>
    </row>
    <row r="12" spans="1:5" ht="30">
      <c r="A12" s="156" t="s">
        <v>514</v>
      </c>
      <c r="B12" s="157">
        <v>105704711.45999999</v>
      </c>
      <c r="C12" s="157">
        <v>2780782.54</v>
      </c>
      <c r="D12" s="158">
        <v>108485494</v>
      </c>
    </row>
    <row r="13" spans="1:5" ht="20">
      <c r="A13" s="156" t="s">
        <v>515</v>
      </c>
      <c r="B13" s="157">
        <v>964538.34</v>
      </c>
      <c r="C13" s="157">
        <v>72.56</v>
      </c>
      <c r="D13" s="158">
        <v>964610.9</v>
      </c>
    </row>
    <row r="14" spans="1:5" ht="50">
      <c r="A14" s="156" t="s">
        <v>743</v>
      </c>
      <c r="B14" s="157">
        <v>133571028.37</v>
      </c>
      <c r="C14" s="157">
        <v>4433691.42</v>
      </c>
      <c r="D14" s="158">
        <v>138004719.78999999</v>
      </c>
    </row>
    <row r="15" spans="1:5" ht="20">
      <c r="A15" s="156" t="s">
        <v>516</v>
      </c>
      <c r="B15" s="157">
        <v>61448621.359999999</v>
      </c>
      <c r="C15" s="157">
        <v>1686853.82</v>
      </c>
      <c r="D15" s="158">
        <v>63135475.18</v>
      </c>
    </row>
    <row r="16" spans="1:5" ht="20">
      <c r="A16" s="156" t="s">
        <v>517</v>
      </c>
      <c r="B16" s="157">
        <v>522542634.88999999</v>
      </c>
      <c r="C16" s="157">
        <v>1881550.01</v>
      </c>
      <c r="D16" s="158">
        <v>524424184.89999998</v>
      </c>
    </row>
    <row r="17" spans="1:4" ht="30">
      <c r="A17" s="156" t="s">
        <v>518</v>
      </c>
      <c r="B17" s="157">
        <v>37726302.359999999</v>
      </c>
      <c r="C17" s="157">
        <v>905408.69</v>
      </c>
      <c r="D17" s="158">
        <v>38631711.049999997</v>
      </c>
    </row>
    <row r="18" spans="1:4" ht="30">
      <c r="A18" s="156" t="s">
        <v>519</v>
      </c>
      <c r="B18" s="157">
        <v>4504851.34</v>
      </c>
      <c r="C18" s="157">
        <v>197195.18</v>
      </c>
      <c r="D18" s="158">
        <v>4702046.5199999996</v>
      </c>
    </row>
    <row r="19" spans="1:4" ht="20">
      <c r="A19" s="156" t="s">
        <v>520</v>
      </c>
      <c r="B19" s="157">
        <v>229576488.16</v>
      </c>
      <c r="C19" s="157">
        <v>1805489.35</v>
      </c>
      <c r="D19" s="158">
        <v>231381977.50999999</v>
      </c>
    </row>
    <row r="20" spans="1:4" ht="30">
      <c r="A20" s="156" t="s">
        <v>521</v>
      </c>
      <c r="B20" s="157">
        <v>1942842366.28</v>
      </c>
      <c r="C20" s="157">
        <v>75702.13</v>
      </c>
      <c r="D20" s="158">
        <v>1942918068.4100001</v>
      </c>
    </row>
    <row r="21" spans="1:4" ht="40">
      <c r="A21" s="156" t="s">
        <v>522</v>
      </c>
      <c r="B21" s="157">
        <v>1430298.13</v>
      </c>
      <c r="C21" s="157">
        <v>458866.14</v>
      </c>
      <c r="D21" s="158">
        <v>1889164.27</v>
      </c>
    </row>
    <row r="22" spans="1:4" ht="30">
      <c r="A22" s="156" t="s">
        <v>523</v>
      </c>
      <c r="B22" s="157">
        <v>545985095.03999996</v>
      </c>
      <c r="C22" s="157">
        <v>585805.02</v>
      </c>
      <c r="D22" s="158">
        <v>546570900.05999994</v>
      </c>
    </row>
    <row r="23" spans="1:4" ht="50">
      <c r="A23" s="156" t="s">
        <v>723</v>
      </c>
      <c r="B23" s="157">
        <v>376658.77</v>
      </c>
      <c r="C23" s="157">
        <v>0</v>
      </c>
      <c r="D23" s="158">
        <v>376658.77</v>
      </c>
    </row>
    <row r="24" spans="1:4" ht="20">
      <c r="A24" s="156" t="s">
        <v>524</v>
      </c>
      <c r="B24" s="157">
        <v>112224914.05</v>
      </c>
      <c r="C24" s="157">
        <v>873080.2</v>
      </c>
      <c r="D24" s="158">
        <v>113097994.25</v>
      </c>
    </row>
    <row r="25" spans="1:4" ht="40">
      <c r="A25" s="156" t="s">
        <v>525</v>
      </c>
      <c r="B25" s="157">
        <v>6215420.8200000003</v>
      </c>
      <c r="C25" s="157">
        <v>375570.5</v>
      </c>
      <c r="D25" s="158">
        <v>6590991.3200000003</v>
      </c>
    </row>
    <row r="26" spans="1:4">
      <c r="A26" s="156" t="s">
        <v>526</v>
      </c>
      <c r="B26" s="157">
        <v>2218154526.4099998</v>
      </c>
      <c r="C26" s="157">
        <v>29679677.710000001</v>
      </c>
      <c r="D26" s="158">
        <v>2247834204.1199999</v>
      </c>
    </row>
    <row r="27" spans="1:4" ht="22" customHeight="1">
      <c r="A27" s="154" t="s">
        <v>527</v>
      </c>
      <c r="B27" s="108">
        <v>67476484001.309998</v>
      </c>
      <c r="C27" s="108">
        <v>3548146425.4899998</v>
      </c>
      <c r="D27" s="155">
        <v>71024630426.800003</v>
      </c>
    </row>
    <row r="28" spans="1:4">
      <c r="A28" s="156" t="s">
        <v>528</v>
      </c>
      <c r="B28" s="157">
        <v>58319822842.120003</v>
      </c>
      <c r="C28" s="157">
        <v>3265473849.73</v>
      </c>
      <c r="D28" s="158">
        <v>61585296691.849998</v>
      </c>
    </row>
    <row r="29" spans="1:4">
      <c r="A29" s="156" t="s">
        <v>529</v>
      </c>
      <c r="B29" s="157">
        <v>3621561149.98</v>
      </c>
      <c r="C29" s="157">
        <v>117935672.45</v>
      </c>
      <c r="D29" s="158">
        <v>3739496822.4299998</v>
      </c>
    </row>
    <row r="30" spans="1:4">
      <c r="A30" s="156" t="s">
        <v>530</v>
      </c>
      <c r="B30" s="157">
        <v>2026920723.96</v>
      </c>
      <c r="C30" s="157">
        <v>85328827.310000002</v>
      </c>
      <c r="D30" s="158">
        <v>2112249551.27</v>
      </c>
    </row>
    <row r="31" spans="1:4">
      <c r="A31" s="156" t="s">
        <v>531</v>
      </c>
      <c r="B31" s="157">
        <v>361105514.79000002</v>
      </c>
      <c r="C31" s="157">
        <v>2500912.62</v>
      </c>
      <c r="D31" s="158">
        <v>363606427.41000003</v>
      </c>
    </row>
    <row r="32" spans="1:4" ht="20">
      <c r="A32" s="156" t="s">
        <v>532</v>
      </c>
      <c r="B32" s="157">
        <v>655303957.49000001</v>
      </c>
      <c r="C32" s="157">
        <v>4350534.3600000003</v>
      </c>
      <c r="D32" s="158">
        <v>659654491.85000002</v>
      </c>
    </row>
    <row r="33" spans="1:4">
      <c r="A33" s="156" t="s">
        <v>533</v>
      </c>
      <c r="B33" s="157">
        <v>139706548.94</v>
      </c>
      <c r="C33" s="157">
        <v>4286289.82</v>
      </c>
      <c r="D33" s="158">
        <v>143992838.75999999</v>
      </c>
    </row>
    <row r="34" spans="1:4">
      <c r="A34" s="156" t="s">
        <v>534</v>
      </c>
      <c r="B34" s="157">
        <v>347653867.38999999</v>
      </c>
      <c r="C34" s="157">
        <v>10352241.57</v>
      </c>
      <c r="D34" s="158">
        <v>358006108.95999998</v>
      </c>
    </row>
    <row r="35" spans="1:4">
      <c r="A35" s="156" t="s">
        <v>535</v>
      </c>
      <c r="B35" s="157">
        <v>674194744.24000001</v>
      </c>
      <c r="C35" s="157">
        <v>13847029.18</v>
      </c>
      <c r="D35" s="158">
        <v>688041773.41999996</v>
      </c>
    </row>
    <row r="36" spans="1:4" ht="20">
      <c r="A36" s="156" t="s">
        <v>536</v>
      </c>
      <c r="B36" s="157">
        <v>428533747.48000002</v>
      </c>
      <c r="C36" s="157">
        <v>688464.42</v>
      </c>
      <c r="D36" s="158">
        <v>429222211.89999998</v>
      </c>
    </row>
    <row r="37" spans="1:4">
      <c r="A37" s="156" t="s">
        <v>537</v>
      </c>
      <c r="B37" s="157">
        <v>270028395.69</v>
      </c>
      <c r="C37" s="157">
        <v>4945834.8899999997</v>
      </c>
      <c r="D37" s="158">
        <v>274974230.57999998</v>
      </c>
    </row>
    <row r="38" spans="1:4">
      <c r="A38" s="156" t="s">
        <v>538</v>
      </c>
      <c r="B38" s="157">
        <v>194731589.61000001</v>
      </c>
      <c r="C38" s="157">
        <v>155679.99</v>
      </c>
      <c r="D38" s="158">
        <v>194887269.59999999</v>
      </c>
    </row>
    <row r="39" spans="1:4" ht="30">
      <c r="A39" s="156" t="s">
        <v>539</v>
      </c>
      <c r="B39" s="157">
        <v>224311095.37</v>
      </c>
      <c r="C39" s="157">
        <v>577172.51</v>
      </c>
      <c r="D39" s="158">
        <v>224888267.88</v>
      </c>
    </row>
    <row r="40" spans="1:4" ht="20">
      <c r="A40" s="156" t="s">
        <v>540</v>
      </c>
      <c r="B40" s="157">
        <v>80161175.870000005</v>
      </c>
      <c r="C40" s="157">
        <v>623628.27</v>
      </c>
      <c r="D40" s="158">
        <v>80784804.140000001</v>
      </c>
    </row>
    <row r="41" spans="1:4">
      <c r="A41" s="156" t="s">
        <v>541</v>
      </c>
      <c r="B41" s="157">
        <v>10298593.779999999</v>
      </c>
      <c r="C41" s="157">
        <v>44404.81</v>
      </c>
      <c r="D41" s="158">
        <v>10342998.59</v>
      </c>
    </row>
    <row r="42" spans="1:4">
      <c r="A42" s="156" t="s">
        <v>542</v>
      </c>
      <c r="B42" s="157">
        <v>12925724.32</v>
      </c>
      <c r="C42" s="157">
        <v>27973.69</v>
      </c>
      <c r="D42" s="158">
        <v>12953698.01</v>
      </c>
    </row>
    <row r="43" spans="1:4" ht="20">
      <c r="A43" s="156" t="s">
        <v>543</v>
      </c>
      <c r="B43" s="157">
        <v>1413345.29</v>
      </c>
      <c r="C43" s="157">
        <v>2212062.39</v>
      </c>
      <c r="D43" s="158">
        <v>3625407.68</v>
      </c>
    </row>
    <row r="44" spans="1:4">
      <c r="A44" s="156" t="s">
        <v>544</v>
      </c>
      <c r="B44" s="157">
        <v>107810984.98999999</v>
      </c>
      <c r="C44" s="157">
        <v>34795847.479999997</v>
      </c>
      <c r="D44" s="158">
        <v>142606832.47</v>
      </c>
    </row>
    <row r="45" spans="1:4" ht="21">
      <c r="A45" s="154" t="s">
        <v>545</v>
      </c>
      <c r="B45" s="108">
        <v>11012422714.790001</v>
      </c>
      <c r="C45" s="108">
        <v>29942866.390000001</v>
      </c>
      <c r="D45" s="155">
        <v>11042365581.18</v>
      </c>
    </row>
    <row r="46" spans="1:4" ht="20">
      <c r="A46" s="156" t="s">
        <v>546</v>
      </c>
      <c r="B46" s="157">
        <v>7655305639.6400003</v>
      </c>
      <c r="C46" s="157">
        <v>6210442.0300000003</v>
      </c>
      <c r="D46" s="158">
        <v>7661516081.6700001</v>
      </c>
    </row>
    <row r="47" spans="1:4">
      <c r="A47" s="156" t="s">
        <v>547</v>
      </c>
      <c r="B47" s="157">
        <v>1418405977.95</v>
      </c>
      <c r="C47" s="157">
        <v>16086793.779999999</v>
      </c>
      <c r="D47" s="158">
        <v>1434492771.73</v>
      </c>
    </row>
    <row r="48" spans="1:4">
      <c r="A48" s="156" t="s">
        <v>548</v>
      </c>
      <c r="B48" s="157">
        <v>1111120047.1099999</v>
      </c>
      <c r="C48" s="157">
        <v>2267722.27</v>
      </c>
      <c r="D48" s="158">
        <v>1113387769.3800001</v>
      </c>
    </row>
    <row r="49" spans="1:4">
      <c r="A49" s="156" t="s">
        <v>549</v>
      </c>
      <c r="B49" s="157">
        <v>202332982.03999999</v>
      </c>
      <c r="C49" s="157">
        <v>322737.46000000002</v>
      </c>
      <c r="D49" s="158">
        <v>202655719.5</v>
      </c>
    </row>
    <row r="50" spans="1:4">
      <c r="A50" s="156" t="s">
        <v>550</v>
      </c>
      <c r="B50" s="157">
        <v>247673393.03999999</v>
      </c>
      <c r="C50" s="157">
        <v>214897.04</v>
      </c>
      <c r="D50" s="158">
        <v>247888290.08000001</v>
      </c>
    </row>
    <row r="51" spans="1:4" ht="40">
      <c r="A51" s="156" t="s">
        <v>551</v>
      </c>
      <c r="B51" s="157">
        <v>225093418.37</v>
      </c>
      <c r="C51" s="157">
        <v>270456.21000000002</v>
      </c>
      <c r="D51" s="158">
        <v>225363874.58000001</v>
      </c>
    </row>
    <row r="52" spans="1:4" ht="20">
      <c r="A52" s="156" t="s">
        <v>552</v>
      </c>
      <c r="B52" s="157">
        <v>107039701.13</v>
      </c>
      <c r="C52" s="157">
        <v>665729.62</v>
      </c>
      <c r="D52" s="158">
        <v>107705430.75</v>
      </c>
    </row>
    <row r="53" spans="1:4" ht="30">
      <c r="A53" s="156" t="s">
        <v>553</v>
      </c>
      <c r="B53" s="157">
        <v>25824.75</v>
      </c>
      <c r="C53" s="157">
        <v>1041.56</v>
      </c>
      <c r="D53" s="158">
        <v>26866.31</v>
      </c>
    </row>
    <row r="54" spans="1:4" ht="20">
      <c r="A54" s="156" t="s">
        <v>554</v>
      </c>
      <c r="B54" s="157">
        <v>24003464.620000001</v>
      </c>
      <c r="C54" s="157">
        <v>0</v>
      </c>
      <c r="D54" s="158">
        <v>24003464.620000001</v>
      </c>
    </row>
    <row r="55" spans="1:4" ht="50">
      <c r="A55" s="156" t="s">
        <v>555</v>
      </c>
      <c r="B55" s="157">
        <v>5075516.49</v>
      </c>
      <c r="C55" s="157">
        <v>34437.94</v>
      </c>
      <c r="D55" s="158">
        <v>5109954.43</v>
      </c>
    </row>
    <row r="56" spans="1:4" ht="40">
      <c r="A56" s="156" t="s">
        <v>556</v>
      </c>
      <c r="B56" s="157">
        <v>2469532.21</v>
      </c>
      <c r="C56" s="157">
        <v>522039</v>
      </c>
      <c r="D56" s="158">
        <v>2991571.21</v>
      </c>
    </row>
    <row r="57" spans="1:4">
      <c r="A57" s="156" t="s">
        <v>557</v>
      </c>
      <c r="B57" s="157">
        <v>13877217.439999999</v>
      </c>
      <c r="C57" s="157">
        <v>3346569.48</v>
      </c>
      <c r="D57" s="158">
        <v>17223786.920000002</v>
      </c>
    </row>
    <row r="58" spans="1:4" ht="18.5" customHeight="1">
      <c r="A58" s="154" t="s">
        <v>558</v>
      </c>
      <c r="B58" s="108">
        <v>4093680269.73</v>
      </c>
      <c r="C58" s="108">
        <v>94212.01</v>
      </c>
      <c r="D58" s="155">
        <v>4093774481.7399998</v>
      </c>
    </row>
    <row r="59" spans="1:4">
      <c r="A59" s="156" t="s">
        <v>559</v>
      </c>
      <c r="B59" s="157">
        <v>4062277229.29</v>
      </c>
      <c r="C59" s="157">
        <v>39007.370000000003</v>
      </c>
      <c r="D59" s="158">
        <v>4062316236.6599998</v>
      </c>
    </row>
    <row r="60" spans="1:4">
      <c r="A60" s="156" t="s">
        <v>560</v>
      </c>
      <c r="B60" s="157">
        <v>31403040.440000001</v>
      </c>
      <c r="C60" s="157">
        <v>55204.639999999999</v>
      </c>
      <c r="D60" s="158">
        <v>31458245.079999998</v>
      </c>
    </row>
    <row r="61" spans="1:4" ht="21">
      <c r="A61" s="154" t="s">
        <v>561</v>
      </c>
      <c r="B61" s="108">
        <v>3077267107.6700001</v>
      </c>
      <c r="C61" s="108">
        <v>386870017.69999999</v>
      </c>
      <c r="D61" s="155">
        <v>3464137125.3699999</v>
      </c>
    </row>
    <row r="62" spans="1:4">
      <c r="A62" s="156" t="s">
        <v>562</v>
      </c>
      <c r="B62" s="157">
        <v>460651896.00999999</v>
      </c>
      <c r="C62" s="157">
        <v>375539192.25999999</v>
      </c>
      <c r="D62" s="158">
        <v>836191088.26999998</v>
      </c>
    </row>
    <row r="63" spans="1:4" ht="40">
      <c r="A63" s="156" t="s">
        <v>563</v>
      </c>
      <c r="B63" s="157">
        <v>2272385420.2600002</v>
      </c>
      <c r="C63" s="157">
        <v>2478484.35</v>
      </c>
      <c r="D63" s="158">
        <v>2274863904.6100001</v>
      </c>
    </row>
    <row r="64" spans="1:4">
      <c r="A64" s="156" t="s">
        <v>564</v>
      </c>
      <c r="B64" s="157">
        <v>140660689.65000001</v>
      </c>
      <c r="C64" s="157">
        <v>0</v>
      </c>
      <c r="D64" s="158">
        <v>140660689.65000001</v>
      </c>
    </row>
    <row r="65" spans="1:4" ht="20">
      <c r="A65" s="156" t="s">
        <v>565</v>
      </c>
      <c r="B65" s="157">
        <v>134863144.53</v>
      </c>
      <c r="C65" s="157">
        <v>1026082.48</v>
      </c>
      <c r="D65" s="158">
        <v>135889227.00999999</v>
      </c>
    </row>
    <row r="66" spans="1:4">
      <c r="A66" s="156" t="s">
        <v>566</v>
      </c>
      <c r="B66" s="157">
        <v>28003757.739999998</v>
      </c>
      <c r="C66" s="157">
        <v>0</v>
      </c>
      <c r="D66" s="158">
        <v>28003757.739999998</v>
      </c>
    </row>
    <row r="67" spans="1:4">
      <c r="A67" s="156" t="s">
        <v>567</v>
      </c>
      <c r="B67" s="157">
        <v>40702199.479999997</v>
      </c>
      <c r="C67" s="157">
        <v>7826258.6100000003</v>
      </c>
      <c r="D67" s="158">
        <v>48528458.090000004</v>
      </c>
    </row>
    <row r="68" spans="1:4" ht="18" customHeight="1">
      <c r="A68" s="152" t="s">
        <v>568</v>
      </c>
      <c r="B68" s="107">
        <v>28417178074.09</v>
      </c>
      <c r="C68" s="107">
        <v>1106419464.1500001</v>
      </c>
      <c r="D68" s="153">
        <v>29523597538.240002</v>
      </c>
    </row>
    <row r="69" spans="1:4" ht="17.5" customHeight="1">
      <c r="A69" s="154" t="s">
        <v>569</v>
      </c>
      <c r="B69" s="108">
        <v>313059129.49000001</v>
      </c>
      <c r="C69" s="108">
        <v>4927373.79</v>
      </c>
      <c r="D69" s="155">
        <v>317986503.27999997</v>
      </c>
    </row>
    <row r="70" spans="1:4">
      <c r="A70" s="156" t="s">
        <v>570</v>
      </c>
      <c r="B70" s="157">
        <v>5142333.78</v>
      </c>
      <c r="C70" s="157">
        <v>1084278.68</v>
      </c>
      <c r="D70" s="158">
        <v>6226612.46</v>
      </c>
    </row>
    <row r="71" spans="1:4" ht="20">
      <c r="A71" s="156" t="s">
        <v>686</v>
      </c>
      <c r="B71" s="157">
        <v>173396838.34</v>
      </c>
      <c r="C71" s="157">
        <v>0</v>
      </c>
      <c r="D71" s="158">
        <v>173396838.34</v>
      </c>
    </row>
    <row r="72" spans="1:4" ht="20">
      <c r="A72" s="156" t="s">
        <v>571</v>
      </c>
      <c r="B72" s="157">
        <v>89398271.950000003</v>
      </c>
      <c r="C72" s="157">
        <v>2279219.89</v>
      </c>
      <c r="D72" s="158">
        <v>91677491.840000004</v>
      </c>
    </row>
    <row r="73" spans="1:4">
      <c r="A73" s="156" t="s">
        <v>572</v>
      </c>
      <c r="B73" s="157">
        <v>45121685.420000002</v>
      </c>
      <c r="C73" s="157">
        <v>1563875.22</v>
      </c>
      <c r="D73" s="158">
        <v>46685560.640000001</v>
      </c>
    </row>
    <row r="74" spans="1:4" ht="23" customHeight="1">
      <c r="A74" s="154" t="s">
        <v>573</v>
      </c>
      <c r="B74" s="108">
        <v>9995429364.0200005</v>
      </c>
      <c r="C74" s="108">
        <v>478495870.19999999</v>
      </c>
      <c r="D74" s="155">
        <v>10473925234.219999</v>
      </c>
    </row>
    <row r="75" spans="1:4" ht="30">
      <c r="A75" s="156" t="s">
        <v>687</v>
      </c>
      <c r="B75" s="157">
        <v>1406923.18</v>
      </c>
      <c r="C75" s="157">
        <v>0</v>
      </c>
      <c r="D75" s="158">
        <v>1406923.18</v>
      </c>
    </row>
    <row r="76" spans="1:4" ht="20">
      <c r="A76" s="156" t="s">
        <v>574</v>
      </c>
      <c r="B76" s="157">
        <v>505320802.25999999</v>
      </c>
      <c r="C76" s="157">
        <v>132784378.51000001</v>
      </c>
      <c r="D76" s="158">
        <v>638105180.76999998</v>
      </c>
    </row>
    <row r="77" spans="1:4" ht="40">
      <c r="A77" s="156" t="s">
        <v>575</v>
      </c>
      <c r="B77" s="157">
        <v>1973806967.8800001</v>
      </c>
      <c r="C77" s="157">
        <v>3139750</v>
      </c>
      <c r="D77" s="158">
        <v>1976946717.8800001</v>
      </c>
    </row>
    <row r="78" spans="1:4" ht="20">
      <c r="A78" s="156" t="s">
        <v>900</v>
      </c>
      <c r="B78" s="157">
        <v>5564775169</v>
      </c>
      <c r="C78" s="157">
        <v>0</v>
      </c>
      <c r="D78" s="158">
        <v>5564775169</v>
      </c>
    </row>
    <row r="79" spans="1:4">
      <c r="A79" s="156" t="s">
        <v>576</v>
      </c>
      <c r="B79" s="157">
        <v>64014999.189999998</v>
      </c>
      <c r="C79" s="157">
        <v>333721.08</v>
      </c>
      <c r="D79" s="158">
        <v>64348720.270000003</v>
      </c>
    </row>
    <row r="80" spans="1:4" ht="40">
      <c r="A80" s="156" t="s">
        <v>577</v>
      </c>
      <c r="B80" s="157">
        <v>194865881.37</v>
      </c>
      <c r="C80" s="157">
        <v>317459.67</v>
      </c>
      <c r="D80" s="158">
        <v>195183341.03999999</v>
      </c>
    </row>
    <row r="81" spans="1:4" ht="50">
      <c r="A81" s="156" t="s">
        <v>578</v>
      </c>
      <c r="B81" s="157">
        <v>75961677.189999998</v>
      </c>
      <c r="C81" s="157">
        <v>46211306.840000004</v>
      </c>
      <c r="D81" s="158">
        <v>122172984.03</v>
      </c>
    </row>
    <row r="82" spans="1:4" ht="40">
      <c r="A82" s="156" t="s">
        <v>579</v>
      </c>
      <c r="B82" s="157">
        <v>127395022.58</v>
      </c>
      <c r="C82" s="157">
        <v>650.16999999999996</v>
      </c>
      <c r="D82" s="158">
        <v>127395672.75</v>
      </c>
    </row>
    <row r="83" spans="1:4" ht="30">
      <c r="A83" s="156" t="s">
        <v>580</v>
      </c>
      <c r="B83" s="157">
        <v>103256491.84</v>
      </c>
      <c r="C83" s="157">
        <v>31486192.719999999</v>
      </c>
      <c r="D83" s="158">
        <v>134742684.56</v>
      </c>
    </row>
    <row r="84" spans="1:4">
      <c r="A84" s="156" t="s">
        <v>581</v>
      </c>
      <c r="B84" s="157">
        <v>174442298.80000001</v>
      </c>
      <c r="C84" s="157">
        <v>59642982.399999999</v>
      </c>
      <c r="D84" s="158">
        <v>234085281.19999999</v>
      </c>
    </row>
    <row r="85" spans="1:4" ht="30">
      <c r="A85" s="156" t="s">
        <v>582</v>
      </c>
      <c r="B85" s="157">
        <v>53993587.280000001</v>
      </c>
      <c r="C85" s="157">
        <v>19710295.219999999</v>
      </c>
      <c r="D85" s="158">
        <v>73703882.5</v>
      </c>
    </row>
    <row r="86" spans="1:4">
      <c r="A86" s="156" t="s">
        <v>583</v>
      </c>
      <c r="B86" s="157">
        <v>85635796.099999994</v>
      </c>
      <c r="C86" s="157">
        <v>0</v>
      </c>
      <c r="D86" s="158">
        <v>85635796.099999994</v>
      </c>
    </row>
    <row r="87" spans="1:4">
      <c r="A87" s="156" t="s">
        <v>584</v>
      </c>
      <c r="B87" s="157">
        <v>1069489125.85</v>
      </c>
      <c r="C87" s="157">
        <v>184869133.59</v>
      </c>
      <c r="D87" s="158">
        <v>1254358259.4400001</v>
      </c>
    </row>
    <row r="88" spans="1:4" ht="20" customHeight="1">
      <c r="A88" s="156" t="s">
        <v>594</v>
      </c>
      <c r="B88" s="157">
        <v>1064621.5</v>
      </c>
      <c r="C88" s="157">
        <v>0</v>
      </c>
      <c r="D88" s="158">
        <v>1064621.5</v>
      </c>
    </row>
    <row r="89" spans="1:4" ht="20.5" customHeight="1">
      <c r="A89" s="154" t="s">
        <v>585</v>
      </c>
      <c r="B89" s="108">
        <v>95137332.969999999</v>
      </c>
      <c r="C89" s="108">
        <v>1767777.12</v>
      </c>
      <c r="D89" s="155">
        <v>96905110.090000004</v>
      </c>
    </row>
    <row r="90" spans="1:4" ht="40">
      <c r="A90" s="156" t="s">
        <v>586</v>
      </c>
      <c r="B90" s="157">
        <v>15752603.32</v>
      </c>
      <c r="C90" s="157">
        <v>0</v>
      </c>
      <c r="D90" s="158">
        <v>15752603.32</v>
      </c>
    </row>
    <row r="91" spans="1:4" ht="20">
      <c r="A91" s="156" t="s">
        <v>587</v>
      </c>
      <c r="B91" s="157">
        <v>36408809.549999997</v>
      </c>
      <c r="C91" s="157">
        <v>952864.61</v>
      </c>
      <c r="D91" s="158">
        <v>37361674.159999996</v>
      </c>
    </row>
    <row r="92" spans="1:4" ht="40">
      <c r="A92" s="156" t="s">
        <v>877</v>
      </c>
      <c r="B92" s="157">
        <v>6505805.9299999997</v>
      </c>
      <c r="C92" s="157">
        <v>0</v>
      </c>
      <c r="D92" s="158">
        <v>6505805.9299999997</v>
      </c>
    </row>
    <row r="93" spans="1:4" ht="90">
      <c r="A93" s="156" t="s">
        <v>588</v>
      </c>
      <c r="B93" s="157">
        <v>15391266.720000001</v>
      </c>
      <c r="C93" s="157">
        <v>0</v>
      </c>
      <c r="D93" s="158">
        <v>15391266.720000001</v>
      </c>
    </row>
    <row r="94" spans="1:4" ht="60">
      <c r="A94" s="156" t="s">
        <v>589</v>
      </c>
      <c r="B94" s="157">
        <v>8879356.5</v>
      </c>
      <c r="C94" s="157">
        <v>612158.88</v>
      </c>
      <c r="D94" s="158">
        <v>9491515.3800000008</v>
      </c>
    </row>
    <row r="95" spans="1:4" ht="20">
      <c r="A95" s="156" t="s">
        <v>590</v>
      </c>
      <c r="B95" s="157">
        <v>6151510.4000000004</v>
      </c>
      <c r="C95" s="157">
        <v>52918.62</v>
      </c>
      <c r="D95" s="158">
        <v>6204429.0199999996</v>
      </c>
    </row>
    <row r="96" spans="1:4" ht="20">
      <c r="A96" s="156" t="s">
        <v>591</v>
      </c>
      <c r="B96" s="157">
        <v>146858.49</v>
      </c>
      <c r="C96" s="157">
        <v>10386.42</v>
      </c>
      <c r="D96" s="158">
        <v>157244.91</v>
      </c>
    </row>
    <row r="97" spans="1:4" ht="20">
      <c r="A97" s="156" t="s">
        <v>592</v>
      </c>
      <c r="B97" s="157">
        <v>1369814.97</v>
      </c>
      <c r="C97" s="157">
        <v>125534.21</v>
      </c>
      <c r="D97" s="158">
        <v>1495349.18</v>
      </c>
    </row>
    <row r="98" spans="1:4">
      <c r="A98" s="156" t="s">
        <v>912</v>
      </c>
      <c r="B98" s="157">
        <v>4531307.09</v>
      </c>
      <c r="C98" s="157">
        <v>13914.38</v>
      </c>
      <c r="D98" s="158">
        <v>4545221.47</v>
      </c>
    </row>
    <row r="99" spans="1:4" ht="21">
      <c r="A99" s="154" t="s">
        <v>913</v>
      </c>
      <c r="B99" s="108">
        <v>581450314.96000004</v>
      </c>
      <c r="C99" s="108">
        <v>0</v>
      </c>
      <c r="D99" s="155">
        <v>581450314.96000004</v>
      </c>
    </row>
    <row r="100" spans="1:4" ht="40">
      <c r="A100" s="156" t="s">
        <v>914</v>
      </c>
      <c r="B100" s="157">
        <v>581450314.96000004</v>
      </c>
      <c r="C100" s="157">
        <v>0</v>
      </c>
      <c r="D100" s="158">
        <v>581450314.96000004</v>
      </c>
    </row>
    <row r="101" spans="1:4" ht="21">
      <c r="A101" s="154" t="s">
        <v>915</v>
      </c>
      <c r="B101" s="108">
        <v>1020701470.02</v>
      </c>
      <c r="C101" s="108">
        <v>85326220.060000002</v>
      </c>
      <c r="D101" s="155">
        <v>1106027690.0799999</v>
      </c>
    </row>
    <row r="102" spans="1:4" ht="50">
      <c r="A102" s="156" t="s">
        <v>916</v>
      </c>
      <c r="B102" s="157">
        <v>22035239.079999998</v>
      </c>
      <c r="C102" s="157">
        <v>0</v>
      </c>
      <c r="D102" s="158">
        <v>22035239.079999998</v>
      </c>
    </row>
    <row r="103" spans="1:4" ht="30">
      <c r="A103" s="156" t="s">
        <v>917</v>
      </c>
      <c r="B103" s="157">
        <v>251466354.75</v>
      </c>
      <c r="C103" s="157">
        <v>0</v>
      </c>
      <c r="D103" s="158">
        <v>251466354.75</v>
      </c>
    </row>
    <row r="104" spans="1:4" ht="11" customHeight="1">
      <c r="A104" s="156" t="s">
        <v>918</v>
      </c>
      <c r="B104" s="157">
        <v>573832099.67999995</v>
      </c>
      <c r="C104" s="157">
        <v>0</v>
      </c>
      <c r="D104" s="158">
        <v>573832099.67999995</v>
      </c>
    </row>
    <row r="105" spans="1:4" ht="24" customHeight="1">
      <c r="A105" s="156" t="s">
        <v>919</v>
      </c>
      <c r="B105" s="157">
        <v>126974877.93000001</v>
      </c>
      <c r="C105" s="157">
        <v>85292765.040000007</v>
      </c>
      <c r="D105" s="158">
        <v>212267642.97</v>
      </c>
    </row>
    <row r="106" spans="1:4" ht="20">
      <c r="A106" s="156" t="s">
        <v>920</v>
      </c>
      <c r="B106" s="157">
        <v>18226780.670000002</v>
      </c>
      <c r="C106" s="157">
        <v>0</v>
      </c>
      <c r="D106" s="158">
        <v>18226780.670000002</v>
      </c>
    </row>
    <row r="107" spans="1:4" ht="20.5" customHeight="1">
      <c r="A107" s="156" t="s">
        <v>921</v>
      </c>
      <c r="B107" s="157">
        <v>28166117.91</v>
      </c>
      <c r="C107" s="157">
        <v>33455.019999999997</v>
      </c>
      <c r="D107" s="158">
        <v>28199572.93</v>
      </c>
    </row>
    <row r="108" spans="1:4" ht="21">
      <c r="A108" s="154" t="s">
        <v>922</v>
      </c>
      <c r="B108" s="108">
        <v>14581439678.82</v>
      </c>
      <c r="C108" s="108">
        <v>317604393.07999998</v>
      </c>
      <c r="D108" s="155">
        <v>14899044071.9</v>
      </c>
    </row>
    <row r="109" spans="1:4">
      <c r="A109" s="156" t="s">
        <v>572</v>
      </c>
      <c r="B109" s="157">
        <v>160378067.13</v>
      </c>
      <c r="C109" s="157">
        <v>0</v>
      </c>
      <c r="D109" s="158">
        <v>160378067.13</v>
      </c>
    </row>
    <row r="110" spans="1:4">
      <c r="A110" s="156" t="s">
        <v>923</v>
      </c>
      <c r="B110" s="157">
        <v>246879402.97999999</v>
      </c>
      <c r="C110" s="157">
        <v>0</v>
      </c>
      <c r="D110" s="158">
        <v>246879402.97999999</v>
      </c>
    </row>
    <row r="111" spans="1:4" ht="20">
      <c r="A111" s="156" t="s">
        <v>924</v>
      </c>
      <c r="B111" s="157">
        <v>527914233.35000002</v>
      </c>
      <c r="C111" s="157">
        <v>1871065.26</v>
      </c>
      <c r="D111" s="158">
        <v>529785298.61000001</v>
      </c>
    </row>
    <row r="112" spans="1:4">
      <c r="A112" s="156" t="s">
        <v>925</v>
      </c>
      <c r="B112" s="157">
        <v>327241941.74000001</v>
      </c>
      <c r="C112" s="157">
        <v>154733789.88</v>
      </c>
      <c r="D112" s="158">
        <v>481975731.62</v>
      </c>
    </row>
    <row r="113" spans="1:4">
      <c r="A113" s="156" t="s">
        <v>926</v>
      </c>
      <c r="B113" s="157">
        <v>382970406.66000003</v>
      </c>
      <c r="C113" s="157">
        <v>136114472.59999999</v>
      </c>
      <c r="D113" s="158">
        <v>519084879.25999999</v>
      </c>
    </row>
    <row r="114" spans="1:4" ht="40">
      <c r="A114" s="156" t="s">
        <v>927</v>
      </c>
      <c r="B114" s="157">
        <v>70113840.010000005</v>
      </c>
      <c r="C114" s="157">
        <v>0</v>
      </c>
      <c r="D114" s="158">
        <v>70113840.010000005</v>
      </c>
    </row>
    <row r="115" spans="1:4" ht="20">
      <c r="A115" s="156" t="s">
        <v>928</v>
      </c>
      <c r="B115" s="157">
        <v>367677216.82999998</v>
      </c>
      <c r="C115" s="157">
        <v>0</v>
      </c>
      <c r="D115" s="158">
        <v>367677216.82999998</v>
      </c>
    </row>
    <row r="116" spans="1:4" ht="30">
      <c r="A116" s="156" t="s">
        <v>929</v>
      </c>
      <c r="B116" s="157">
        <v>167331340.25</v>
      </c>
      <c r="C116" s="157">
        <v>3608897.61</v>
      </c>
      <c r="D116" s="158">
        <v>170940237.86000001</v>
      </c>
    </row>
    <row r="117" spans="1:4" ht="40">
      <c r="A117" s="156" t="s">
        <v>930</v>
      </c>
      <c r="B117" s="157">
        <v>37472696.140000001</v>
      </c>
      <c r="C117" s="157">
        <v>0</v>
      </c>
      <c r="D117" s="158">
        <v>37472696.140000001</v>
      </c>
    </row>
    <row r="118" spans="1:4" ht="40">
      <c r="A118" s="156" t="s">
        <v>931</v>
      </c>
      <c r="B118" s="157">
        <v>140000154.65000001</v>
      </c>
      <c r="C118" s="157">
        <v>0</v>
      </c>
      <c r="D118" s="158">
        <v>140000154.65000001</v>
      </c>
    </row>
    <row r="119" spans="1:4" ht="60">
      <c r="A119" s="156" t="s">
        <v>932</v>
      </c>
      <c r="B119" s="157">
        <v>22549.17</v>
      </c>
      <c r="C119" s="157">
        <v>0</v>
      </c>
      <c r="D119" s="158">
        <v>22549.17</v>
      </c>
    </row>
    <row r="120" spans="1:4" ht="20">
      <c r="A120" s="156" t="s">
        <v>593</v>
      </c>
      <c r="B120" s="157">
        <v>41629929.329999998</v>
      </c>
      <c r="C120" s="157">
        <v>156692.84</v>
      </c>
      <c r="D120" s="158">
        <v>41786622.170000002</v>
      </c>
    </row>
    <row r="121" spans="1:4">
      <c r="A121" s="156" t="s">
        <v>594</v>
      </c>
      <c r="B121" s="157">
        <v>2111807900.5799999</v>
      </c>
      <c r="C121" s="157">
        <v>21119474.890000001</v>
      </c>
      <c r="D121" s="158">
        <v>2132927375.47</v>
      </c>
    </row>
    <row r="122" spans="1:4" ht="60">
      <c r="A122" s="156" t="s">
        <v>901</v>
      </c>
      <c r="B122" s="157">
        <v>10000000000</v>
      </c>
      <c r="C122" s="157">
        <v>0</v>
      </c>
      <c r="D122" s="158">
        <v>10000000000</v>
      </c>
    </row>
    <row r="123" spans="1:4" ht="21">
      <c r="A123" s="154" t="s">
        <v>595</v>
      </c>
      <c r="B123" s="108">
        <v>1829960783.8099999</v>
      </c>
      <c r="C123" s="108">
        <v>218297829.90000001</v>
      </c>
      <c r="D123" s="155">
        <v>2048258613.71</v>
      </c>
    </row>
    <row r="124" spans="1:4" ht="20">
      <c r="A124" s="156" t="s">
        <v>596</v>
      </c>
      <c r="B124" s="157">
        <v>1127857777.1300001</v>
      </c>
      <c r="C124" s="157">
        <v>203742861.25999999</v>
      </c>
      <c r="D124" s="158">
        <v>1331600638.3900001</v>
      </c>
    </row>
    <row r="125" spans="1:4">
      <c r="A125" s="156" t="s">
        <v>597</v>
      </c>
      <c r="B125" s="157">
        <v>702103006.67999995</v>
      </c>
      <c r="C125" s="157">
        <v>14554968.640000001</v>
      </c>
      <c r="D125" s="158">
        <v>716657975.32000005</v>
      </c>
    </row>
    <row r="126" spans="1:4" ht="31.5">
      <c r="A126" s="152" t="s">
        <v>598</v>
      </c>
      <c r="B126" s="107">
        <v>2812045387.96</v>
      </c>
      <c r="C126" s="107">
        <v>1699717.85</v>
      </c>
      <c r="D126" s="153">
        <v>2813745105.8099999</v>
      </c>
    </row>
    <row r="127" spans="1:4" ht="21">
      <c r="A127" s="154" t="s">
        <v>599</v>
      </c>
      <c r="B127" s="108">
        <v>9520294.2799999993</v>
      </c>
      <c r="C127" s="108">
        <v>1449</v>
      </c>
      <c r="D127" s="155">
        <v>9521743.2799999993</v>
      </c>
    </row>
    <row r="128" spans="1:4" ht="30">
      <c r="A128" s="156" t="s">
        <v>600</v>
      </c>
      <c r="B128" s="157">
        <v>2031150.81</v>
      </c>
      <c r="C128" s="157">
        <v>0</v>
      </c>
      <c r="D128" s="158">
        <v>2031150.81</v>
      </c>
    </row>
    <row r="129" spans="1:4" ht="50">
      <c r="A129" s="156" t="s">
        <v>878</v>
      </c>
      <c r="B129" s="157">
        <v>154104.98000000001</v>
      </c>
      <c r="C129" s="157">
        <v>0</v>
      </c>
      <c r="D129" s="158">
        <v>154104.98000000001</v>
      </c>
    </row>
    <row r="130" spans="1:4" ht="20">
      <c r="A130" s="156" t="s">
        <v>601</v>
      </c>
      <c r="B130" s="157">
        <v>7004673.6100000003</v>
      </c>
      <c r="C130" s="157">
        <v>1449</v>
      </c>
      <c r="D130" s="158">
        <v>7006122.6100000003</v>
      </c>
    </row>
    <row r="131" spans="1:4" ht="21.5" customHeight="1">
      <c r="A131" s="156" t="s">
        <v>602</v>
      </c>
      <c r="B131" s="157">
        <v>330364.88</v>
      </c>
      <c r="C131" s="157">
        <v>0</v>
      </c>
      <c r="D131" s="158">
        <v>330364.88</v>
      </c>
    </row>
    <row r="132" spans="1:4" ht="22.5" customHeight="1">
      <c r="A132" s="154" t="s">
        <v>603</v>
      </c>
      <c r="B132" s="108">
        <v>2802525093.6799998</v>
      </c>
      <c r="C132" s="108">
        <v>1698268.85</v>
      </c>
      <c r="D132" s="155">
        <v>2804223362.5300002</v>
      </c>
    </row>
    <row r="133" spans="1:4" ht="19" customHeight="1">
      <c r="A133" s="156" t="s">
        <v>879</v>
      </c>
      <c r="B133" s="157">
        <v>281258355.27999997</v>
      </c>
      <c r="C133" s="157">
        <v>0</v>
      </c>
      <c r="D133" s="158">
        <v>281258355.27999997</v>
      </c>
    </row>
    <row r="134" spans="1:4" ht="20.5" customHeight="1">
      <c r="A134" s="156" t="s">
        <v>609</v>
      </c>
      <c r="B134" s="157">
        <v>243438655.74000001</v>
      </c>
      <c r="C134" s="157">
        <v>0</v>
      </c>
      <c r="D134" s="158">
        <v>243438655.74000001</v>
      </c>
    </row>
    <row r="135" spans="1:4" ht="20">
      <c r="A135" s="156" t="s">
        <v>730</v>
      </c>
      <c r="B135" s="157">
        <v>2086385057.75</v>
      </c>
      <c r="C135" s="157">
        <v>0</v>
      </c>
      <c r="D135" s="158">
        <v>2086385057.75</v>
      </c>
    </row>
    <row r="136" spans="1:4">
      <c r="A136" s="156" t="s">
        <v>604</v>
      </c>
      <c r="B136" s="157">
        <v>191443024.91</v>
      </c>
      <c r="C136" s="157">
        <v>1698268.85</v>
      </c>
      <c r="D136" s="158">
        <v>193141293.75999999</v>
      </c>
    </row>
    <row r="137" spans="1:4" ht="22.5" customHeight="1">
      <c r="A137" s="152" t="s">
        <v>605</v>
      </c>
      <c r="B137" s="107">
        <v>134446846934.41</v>
      </c>
      <c r="C137" s="107">
        <v>0</v>
      </c>
      <c r="D137" s="153">
        <v>134446846934.41</v>
      </c>
    </row>
    <row r="138" spans="1:4" ht="24" customHeight="1">
      <c r="A138" s="154" t="s">
        <v>885</v>
      </c>
      <c r="B138" s="108">
        <v>134446846934.41</v>
      </c>
      <c r="C138" s="108">
        <v>0</v>
      </c>
      <c r="D138" s="155">
        <v>134446846934.41</v>
      </c>
    </row>
    <row r="139" spans="1:4" ht="20">
      <c r="A139" s="156" t="s">
        <v>606</v>
      </c>
      <c r="B139" s="157">
        <v>121872612054.41</v>
      </c>
      <c r="C139" s="157">
        <v>0</v>
      </c>
      <c r="D139" s="158">
        <v>121872612054.41</v>
      </c>
    </row>
    <row r="140" spans="1:4" ht="30">
      <c r="A140" s="156" t="s">
        <v>880</v>
      </c>
      <c r="B140" s="157">
        <v>1500000000</v>
      </c>
      <c r="C140" s="157">
        <v>0</v>
      </c>
      <c r="D140" s="158">
        <v>1500000000</v>
      </c>
    </row>
    <row r="141" spans="1:4">
      <c r="A141" s="156" t="s">
        <v>709</v>
      </c>
      <c r="B141" s="157">
        <v>74234880</v>
      </c>
      <c r="C141" s="157">
        <v>0</v>
      </c>
      <c r="D141" s="158">
        <v>74234880</v>
      </c>
    </row>
    <row r="142" spans="1:4">
      <c r="A142" s="156" t="s">
        <v>902</v>
      </c>
      <c r="B142" s="157">
        <v>11000000000</v>
      </c>
      <c r="C142" s="157">
        <v>0</v>
      </c>
      <c r="D142" s="158">
        <v>11000000000</v>
      </c>
    </row>
    <row r="143" spans="1:4" ht="24.5" customHeight="1">
      <c r="A143" s="152" t="s">
        <v>60</v>
      </c>
      <c r="B143" s="107">
        <v>343157560125.78998</v>
      </c>
      <c r="C143" s="107">
        <v>5715309107.0500002</v>
      </c>
      <c r="D143" s="153">
        <v>348872869232.84003</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5"/>
  <sheetViews>
    <sheetView showGridLines="0" zoomScale="80" zoomScaleNormal="80" workbookViewId="0">
      <selection activeCell="H6" sqref="H6"/>
    </sheetView>
  </sheetViews>
  <sheetFormatPr defaultColWidth="9.1796875" defaultRowHeight="12.5"/>
  <cols>
    <col min="1" max="1" width="49.7265625" style="80" customWidth="1"/>
    <col min="2" max="2" width="15.81640625" style="80" customWidth="1"/>
    <col min="3" max="3" width="14" style="80" customWidth="1"/>
    <col min="4" max="4" width="17.26953125" style="80" customWidth="1"/>
    <col min="5" max="5" width="6.54296875" style="80" customWidth="1"/>
    <col min="6" max="6" width="4.7265625" style="80" customWidth="1"/>
    <col min="7" max="7" width="17" style="80" bestFit="1" customWidth="1"/>
    <col min="8" max="16384" width="9.1796875" style="80"/>
  </cols>
  <sheetData>
    <row r="1" spans="1:5" s="79" customFormat="1" ht="14.5" customHeight="1">
      <c r="A1" s="218" t="s">
        <v>220</v>
      </c>
      <c r="B1" s="218"/>
      <c r="C1" s="218"/>
      <c r="D1" s="218"/>
      <c r="E1" s="81"/>
    </row>
    <row r="2" spans="1:5" s="79" customFormat="1" ht="13.5" customHeight="1">
      <c r="A2" s="220"/>
      <c r="B2" s="220"/>
      <c r="C2" s="220"/>
      <c r="D2" s="220"/>
      <c r="E2" s="220"/>
    </row>
    <row r="3" spans="1:5" s="79" customFormat="1" ht="16.5" customHeight="1">
      <c r="B3" s="95" t="s">
        <v>903</v>
      </c>
      <c r="C3" s="95"/>
      <c r="D3" s="95"/>
      <c r="E3" s="95"/>
    </row>
    <row r="4" spans="1:5" s="79" customFormat="1" ht="12.75" customHeight="1"/>
    <row r="5" spans="1:5" s="79" customFormat="1" ht="12" customHeight="1"/>
    <row r="6" spans="1:5" s="79" customFormat="1" ht="18.25" customHeight="1">
      <c r="A6" s="221" t="s">
        <v>96</v>
      </c>
      <c r="B6" s="221"/>
      <c r="C6" s="221"/>
    </row>
    <row r="7" spans="1:5" s="79" customFormat="1" ht="22" customHeight="1"/>
    <row r="8" spans="1:5" s="79" customFormat="1" ht="15.4" customHeight="1">
      <c r="A8" s="222" t="s">
        <v>497</v>
      </c>
      <c r="B8" s="223" t="s">
        <v>498</v>
      </c>
      <c r="C8" s="223"/>
      <c r="D8" s="223"/>
    </row>
    <row r="9" spans="1:5" s="79" customFormat="1" ht="21.4" customHeight="1">
      <c r="A9" s="222"/>
      <c r="B9" s="140" t="s">
        <v>437</v>
      </c>
      <c r="C9" s="140" t="s">
        <v>438</v>
      </c>
      <c r="D9" s="141" t="s">
        <v>13</v>
      </c>
    </row>
    <row r="10" spans="1:5" s="79" customFormat="1" ht="15.4" customHeight="1">
      <c r="A10" s="82" t="s">
        <v>499</v>
      </c>
      <c r="B10" s="83">
        <v>115795389219.19</v>
      </c>
      <c r="C10" s="83">
        <v>1307301425.5599999</v>
      </c>
      <c r="D10" s="84">
        <v>117102690644.75</v>
      </c>
    </row>
    <row r="11" spans="1:5" s="79" customFormat="1" ht="15.4" customHeight="1">
      <c r="A11" s="82" t="s">
        <v>500</v>
      </c>
      <c r="B11" s="83">
        <v>126667402.48</v>
      </c>
      <c r="C11" s="83">
        <v>145570846.56</v>
      </c>
      <c r="D11" s="84">
        <v>272238249.04000002</v>
      </c>
    </row>
    <row r="12" spans="1:5" s="79" customFormat="1" ht="15.4" customHeight="1">
      <c r="A12" s="82" t="s">
        <v>501</v>
      </c>
      <c r="B12" s="83">
        <v>68107601867.830002</v>
      </c>
      <c r="C12" s="83">
        <v>293087489.38999999</v>
      </c>
      <c r="D12" s="84">
        <v>68400689357.220001</v>
      </c>
    </row>
    <row r="13" spans="1:5" s="79" customFormat="1" ht="15.4" customHeight="1">
      <c r="A13" s="82" t="s">
        <v>502</v>
      </c>
      <c r="B13" s="83">
        <v>2941517979.8600001</v>
      </c>
      <c r="C13" s="83">
        <v>125626693.67</v>
      </c>
      <c r="D13" s="84">
        <v>3067144673.5300002</v>
      </c>
    </row>
    <row r="14" spans="1:5" s="79" customFormat="1" ht="15.4" customHeight="1">
      <c r="A14" s="82" t="s">
        <v>503</v>
      </c>
      <c r="B14" s="83">
        <v>1134751255.5</v>
      </c>
      <c r="C14" s="83">
        <v>13044553.560000001</v>
      </c>
      <c r="D14" s="84">
        <v>1147795809.0599999</v>
      </c>
    </row>
    <row r="15" spans="1:5" s="79" customFormat="1" ht="15.4" customHeight="1">
      <c r="A15" s="82" t="s">
        <v>721</v>
      </c>
      <c r="B15" s="83">
        <v>19420857981.919998</v>
      </c>
      <c r="C15" s="83">
        <v>417625453.79000002</v>
      </c>
      <c r="D15" s="84">
        <v>19838483435.709999</v>
      </c>
    </row>
    <row r="16" spans="1:5" s="79" customFormat="1" ht="15.4" customHeight="1">
      <c r="A16" s="82" t="s">
        <v>504</v>
      </c>
      <c r="B16" s="83">
        <v>10225929054.82</v>
      </c>
      <c r="C16" s="83">
        <v>1468760092.54</v>
      </c>
      <c r="D16" s="84">
        <v>11694689147.360001</v>
      </c>
    </row>
    <row r="17" spans="1:4" s="79" customFormat="1" ht="15.4" customHeight="1">
      <c r="A17" s="82" t="s">
        <v>727</v>
      </c>
      <c r="B17" s="83">
        <v>3286632350.4099998</v>
      </c>
      <c r="C17" s="83">
        <v>4721593.84</v>
      </c>
      <c r="D17" s="84">
        <v>3291353944.25</v>
      </c>
    </row>
    <row r="18" spans="1:4" s="79" customFormat="1" ht="15.4" customHeight="1">
      <c r="A18" s="82" t="s">
        <v>725</v>
      </c>
      <c r="B18" s="83">
        <v>2512260167.2199998</v>
      </c>
      <c r="C18" s="83">
        <v>219126967.56</v>
      </c>
      <c r="D18" s="84">
        <v>2731387134.7800002</v>
      </c>
    </row>
    <row r="19" spans="1:4" s="79" customFormat="1" ht="15.4" customHeight="1">
      <c r="A19" s="82" t="s">
        <v>722</v>
      </c>
      <c r="B19" s="83">
        <v>1122703172.3299999</v>
      </c>
      <c r="C19" s="83">
        <v>8715409.2300000004</v>
      </c>
      <c r="D19" s="84">
        <v>1131418581.5599999</v>
      </c>
    </row>
    <row r="20" spans="1:4" s="79" customFormat="1" ht="15.4" customHeight="1">
      <c r="A20" s="82" t="s">
        <v>505</v>
      </c>
      <c r="B20" s="83">
        <v>7563248064.5500002</v>
      </c>
      <c r="C20" s="83">
        <v>174432882.25</v>
      </c>
      <c r="D20" s="84">
        <v>7737680946.8000002</v>
      </c>
    </row>
    <row r="21" spans="1:4" s="79" customFormat="1" ht="15.4" customHeight="1">
      <c r="A21" s="82" t="s">
        <v>703</v>
      </c>
      <c r="B21" s="83">
        <v>114096678.92</v>
      </c>
      <c r="C21" s="83">
        <v>10939916.52</v>
      </c>
      <c r="D21" s="84">
        <v>125036595.44</v>
      </c>
    </row>
    <row r="22" spans="1:4" s="79" customFormat="1" ht="15.4" customHeight="1">
      <c r="A22" s="82" t="s">
        <v>726</v>
      </c>
      <c r="B22" s="83">
        <v>500284799.38</v>
      </c>
      <c r="C22" s="83">
        <v>184044214.16</v>
      </c>
      <c r="D22" s="84">
        <v>684329013.53999996</v>
      </c>
    </row>
    <row r="23" spans="1:4" s="79" customFormat="1" ht="26.15" customHeight="1">
      <c r="A23" s="82" t="s">
        <v>506</v>
      </c>
      <c r="B23" s="83">
        <v>408560997.67000002</v>
      </c>
      <c r="C23" s="83">
        <v>59386899</v>
      </c>
      <c r="D23" s="84">
        <v>467947896.67000002</v>
      </c>
    </row>
    <row r="24" spans="1:4" s="79" customFormat="1" ht="33" customHeight="1">
      <c r="A24" s="82" t="s">
        <v>728</v>
      </c>
      <c r="B24" s="83">
        <v>6450861.1699999999</v>
      </c>
      <c r="C24" s="83">
        <v>85523716.290000007</v>
      </c>
      <c r="D24" s="84">
        <v>91974577.459999993</v>
      </c>
    </row>
    <row r="25" spans="1:4" ht="22.5" customHeight="1">
      <c r="A25" s="85" t="s">
        <v>507</v>
      </c>
      <c r="B25" s="86">
        <v>233266951853.25</v>
      </c>
      <c r="C25" s="86">
        <v>4517908153.9200001</v>
      </c>
      <c r="D25" s="87">
        <v>237784860007.17001</v>
      </c>
    </row>
    <row r="26" spans="1:4" ht="37.5" customHeight="1">
      <c r="A26" s="219" t="s">
        <v>97</v>
      </c>
      <c r="B26" s="219"/>
      <c r="C26" s="81"/>
      <c r="D26" s="81"/>
    </row>
    <row r="28" spans="1:4">
      <c r="A28" s="222" t="s">
        <v>497</v>
      </c>
      <c r="B28" s="223" t="s">
        <v>498</v>
      </c>
      <c r="C28" s="223"/>
      <c r="D28" s="223"/>
    </row>
    <row r="29" spans="1:4">
      <c r="A29" s="222"/>
      <c r="B29" s="140" t="s">
        <v>437</v>
      </c>
      <c r="C29" s="140" t="s">
        <v>438</v>
      </c>
      <c r="D29" s="141" t="s">
        <v>13</v>
      </c>
    </row>
    <row r="30" spans="1:4" ht="15.65" customHeight="1">
      <c r="A30" s="82" t="s">
        <v>499</v>
      </c>
      <c r="B30" s="83">
        <v>115795389219.19</v>
      </c>
      <c r="C30" s="83">
        <v>1307301425.5599999</v>
      </c>
      <c r="D30" s="84">
        <v>117102690644.75</v>
      </c>
    </row>
    <row r="31" spans="1:4" ht="15.65" customHeight="1">
      <c r="A31" s="82" t="s">
        <v>500</v>
      </c>
      <c r="B31" s="83">
        <v>126667402.48</v>
      </c>
      <c r="C31" s="83">
        <v>145570846.56</v>
      </c>
      <c r="D31" s="84">
        <v>272238249.04000002</v>
      </c>
    </row>
    <row r="32" spans="1:4" ht="15.65" customHeight="1">
      <c r="A32" s="82" t="s">
        <v>501</v>
      </c>
      <c r="B32" s="83">
        <v>68107601867.830002</v>
      </c>
      <c r="C32" s="83">
        <v>293087489.38999999</v>
      </c>
      <c r="D32" s="84">
        <v>68400689357.220001</v>
      </c>
    </row>
    <row r="33" spans="1:4" ht="15.65" customHeight="1">
      <c r="A33" s="82" t="s">
        <v>502</v>
      </c>
      <c r="B33" s="83">
        <v>2941517979.8600001</v>
      </c>
      <c r="C33" s="83">
        <v>125626693.67</v>
      </c>
      <c r="D33" s="84">
        <v>3067144673.5300002</v>
      </c>
    </row>
    <row r="34" spans="1:4" ht="15.65" customHeight="1">
      <c r="A34" s="82" t="s">
        <v>503</v>
      </c>
      <c r="B34" s="83">
        <v>1134751255.5</v>
      </c>
      <c r="C34" s="83">
        <v>13044553.560000001</v>
      </c>
      <c r="D34" s="84">
        <v>1147795809.0599999</v>
      </c>
    </row>
    <row r="35" spans="1:4" ht="15.65" customHeight="1">
      <c r="A35" s="82" t="s">
        <v>721</v>
      </c>
      <c r="B35" s="83">
        <v>19420857981.919998</v>
      </c>
      <c r="C35" s="83">
        <v>417625453.79000002</v>
      </c>
      <c r="D35" s="84">
        <v>19838483435.709999</v>
      </c>
    </row>
    <row r="36" spans="1:4" ht="15.65" customHeight="1">
      <c r="A36" s="82" t="s">
        <v>504</v>
      </c>
      <c r="B36" s="83">
        <v>10225929054.82</v>
      </c>
      <c r="C36" s="83">
        <v>1468760092.54</v>
      </c>
      <c r="D36" s="84">
        <v>11694689147.360001</v>
      </c>
    </row>
    <row r="37" spans="1:4" ht="15.65" customHeight="1">
      <c r="A37" s="82" t="s">
        <v>727</v>
      </c>
      <c r="B37" s="83">
        <v>3286632350.4099998</v>
      </c>
      <c r="C37" s="83">
        <v>4721593.84</v>
      </c>
      <c r="D37" s="84">
        <v>3291353944.25</v>
      </c>
    </row>
    <row r="38" spans="1:4" ht="15.65" customHeight="1">
      <c r="A38" s="82" t="s">
        <v>725</v>
      </c>
      <c r="B38" s="83">
        <v>2512260167.2199998</v>
      </c>
      <c r="C38" s="83">
        <v>219126967.56</v>
      </c>
      <c r="D38" s="84">
        <v>2731387134.7800002</v>
      </c>
    </row>
    <row r="39" spans="1:4" ht="15.65" customHeight="1">
      <c r="A39" s="82" t="s">
        <v>722</v>
      </c>
      <c r="B39" s="83">
        <v>1122703172.3299999</v>
      </c>
      <c r="C39" s="83">
        <v>8715409.2300000004</v>
      </c>
      <c r="D39" s="84">
        <v>1131418581.5599999</v>
      </c>
    </row>
    <row r="40" spans="1:4" ht="15.65" customHeight="1">
      <c r="A40" s="82" t="s">
        <v>505</v>
      </c>
      <c r="B40" s="83">
        <v>7563248064.5500002</v>
      </c>
      <c r="C40" s="83">
        <v>174432882.25</v>
      </c>
      <c r="D40" s="84">
        <v>7737680946.8000002</v>
      </c>
    </row>
    <row r="41" spans="1:4" ht="15.65" customHeight="1">
      <c r="A41" s="82" t="s">
        <v>703</v>
      </c>
      <c r="B41" s="83">
        <v>114096678.92</v>
      </c>
      <c r="C41" s="83">
        <v>10939916.52</v>
      </c>
      <c r="D41" s="84">
        <v>125036595.44</v>
      </c>
    </row>
    <row r="42" spans="1:4" ht="15.65" customHeight="1">
      <c r="A42" s="82" t="s">
        <v>726</v>
      </c>
      <c r="B42" s="83">
        <v>500284799.38</v>
      </c>
      <c r="C42" s="83">
        <v>184044214.16</v>
      </c>
      <c r="D42" s="84">
        <v>684329013.53999996</v>
      </c>
    </row>
    <row r="43" spans="1:4" ht="21" customHeight="1">
      <c r="A43" s="82" t="s">
        <v>506</v>
      </c>
      <c r="B43" s="83">
        <v>408560997.67000002</v>
      </c>
      <c r="C43" s="83">
        <v>59386899</v>
      </c>
      <c r="D43" s="84">
        <v>467947896.67000002</v>
      </c>
    </row>
    <row r="44" spans="1:4" ht="25.5" customHeight="1">
      <c r="A44" s="82" t="s">
        <v>728</v>
      </c>
      <c r="B44" s="83">
        <v>6450861.1699999999</v>
      </c>
      <c r="C44" s="83">
        <v>85523716.290000007</v>
      </c>
      <c r="D44" s="84">
        <v>91974577.459999993</v>
      </c>
    </row>
    <row r="45" spans="1:4" ht="19" customHeight="1">
      <c r="A45" s="85" t="s">
        <v>507</v>
      </c>
      <c r="B45" s="86">
        <v>233266951853.25</v>
      </c>
      <c r="C45" s="86">
        <v>4517908153.9200001</v>
      </c>
      <c r="D45" s="87">
        <v>237784860007.17001</v>
      </c>
    </row>
    <row r="46" spans="1:4" ht="79.5" customHeight="1">
      <c r="A46" s="219" t="s">
        <v>98</v>
      </c>
      <c r="B46" s="219"/>
    </row>
    <row r="48" spans="1:4">
      <c r="A48" s="222" t="s">
        <v>497</v>
      </c>
      <c r="B48" s="223" t="s">
        <v>612</v>
      </c>
      <c r="C48" s="223"/>
      <c r="D48" s="223"/>
    </row>
    <row r="49" spans="1:4">
      <c r="A49" s="222"/>
      <c r="B49" s="140" t="s">
        <v>437</v>
      </c>
      <c r="C49" s="140" t="s">
        <v>438</v>
      </c>
      <c r="D49" s="141" t="s">
        <v>13</v>
      </c>
    </row>
    <row r="50" spans="1:4" ht="15.65" customHeight="1">
      <c r="A50" s="82" t="s">
        <v>499</v>
      </c>
      <c r="B50" s="83">
        <v>86819581291.149994</v>
      </c>
      <c r="C50" s="83">
        <v>0</v>
      </c>
      <c r="D50" s="84">
        <v>86819581291.149994</v>
      </c>
    </row>
    <row r="51" spans="1:4" ht="15.65" customHeight="1">
      <c r="A51" s="82" t="s">
        <v>500</v>
      </c>
      <c r="B51" s="83"/>
      <c r="C51" s="83"/>
      <c r="D51" s="84"/>
    </row>
    <row r="52" spans="1:4" ht="15.65" customHeight="1">
      <c r="A52" s="82" t="s">
        <v>501</v>
      </c>
      <c r="B52" s="83"/>
      <c r="C52" s="83"/>
      <c r="D52" s="84"/>
    </row>
    <row r="53" spans="1:4" ht="15.65" customHeight="1">
      <c r="A53" s="82" t="s">
        <v>502</v>
      </c>
      <c r="B53" s="83"/>
      <c r="C53" s="83"/>
      <c r="D53" s="84"/>
    </row>
    <row r="54" spans="1:4" ht="15.65" customHeight="1">
      <c r="A54" s="82" t="s">
        <v>503</v>
      </c>
      <c r="B54" s="83"/>
      <c r="C54" s="83"/>
      <c r="D54" s="84"/>
    </row>
    <row r="55" spans="1:4" ht="15.65" customHeight="1">
      <c r="A55" s="82" t="s">
        <v>721</v>
      </c>
      <c r="B55" s="83"/>
      <c r="C55" s="83"/>
      <c r="D55" s="84"/>
    </row>
    <row r="56" spans="1:4" ht="15.65" customHeight="1">
      <c r="A56" s="82" t="s">
        <v>504</v>
      </c>
      <c r="B56" s="83"/>
      <c r="C56" s="83"/>
      <c r="D56" s="84"/>
    </row>
    <row r="57" spans="1:4" ht="15.65" customHeight="1">
      <c r="A57" s="82" t="s">
        <v>727</v>
      </c>
      <c r="B57" s="83"/>
      <c r="C57" s="83"/>
      <c r="D57" s="84"/>
    </row>
    <row r="58" spans="1:4" ht="15.65" customHeight="1">
      <c r="A58" s="82" t="s">
        <v>725</v>
      </c>
      <c r="B58" s="83"/>
      <c r="C58" s="83"/>
      <c r="D58" s="84"/>
    </row>
    <row r="59" spans="1:4" ht="15.65" customHeight="1">
      <c r="A59" s="82" t="s">
        <v>722</v>
      </c>
      <c r="B59" s="83"/>
      <c r="C59" s="83"/>
      <c r="D59" s="84"/>
    </row>
    <row r="60" spans="1:4" ht="15.65" customHeight="1">
      <c r="A60" s="82" t="s">
        <v>505</v>
      </c>
      <c r="B60" s="83"/>
      <c r="C60" s="83"/>
      <c r="D60" s="84"/>
    </row>
    <row r="61" spans="1:4" ht="15.65" customHeight="1">
      <c r="A61" s="82" t="s">
        <v>703</v>
      </c>
      <c r="B61" s="83"/>
      <c r="C61" s="83"/>
      <c r="D61" s="84"/>
    </row>
    <row r="62" spans="1:4" ht="15.65" customHeight="1">
      <c r="A62" s="82" t="s">
        <v>726</v>
      </c>
      <c r="B62" s="83">
        <v>8596202.5099999998</v>
      </c>
      <c r="C62" s="83">
        <v>0</v>
      </c>
      <c r="D62" s="84">
        <v>8596202.5099999998</v>
      </c>
    </row>
    <row r="63" spans="1:4" ht="23.25" customHeight="1">
      <c r="A63" s="82" t="s">
        <v>506</v>
      </c>
      <c r="B63" s="83"/>
      <c r="C63" s="83"/>
      <c r="D63" s="84"/>
    </row>
    <row r="64" spans="1:4" ht="19.5" customHeight="1">
      <c r="A64" s="82" t="s">
        <v>728</v>
      </c>
      <c r="B64" s="83"/>
      <c r="C64" s="83"/>
      <c r="D64" s="84"/>
    </row>
    <row r="65" spans="1:7" ht="23.25" customHeight="1">
      <c r="A65" s="85" t="s">
        <v>613</v>
      </c>
      <c r="B65" s="86">
        <v>86828177493.660004</v>
      </c>
      <c r="C65" s="86">
        <v>0</v>
      </c>
      <c r="D65" s="87">
        <v>86828177493.660004</v>
      </c>
    </row>
    <row r="66" spans="1:7" ht="67.5" customHeight="1">
      <c r="A66" s="224" t="s">
        <v>60</v>
      </c>
      <c r="B66" s="224"/>
    </row>
    <row r="68" spans="1:7">
      <c r="A68" s="225" t="s">
        <v>497</v>
      </c>
      <c r="B68" s="227" t="s">
        <v>60</v>
      </c>
      <c r="C68" s="227"/>
      <c r="D68" s="223"/>
    </row>
    <row r="69" spans="1:7">
      <c r="A69" s="226"/>
      <c r="B69" s="140" t="s">
        <v>437</v>
      </c>
      <c r="C69" s="140" t="s">
        <v>438</v>
      </c>
      <c r="D69" s="141" t="s">
        <v>13</v>
      </c>
    </row>
    <row r="70" spans="1:7" ht="15.65" customHeight="1">
      <c r="A70" s="82" t="s">
        <v>499</v>
      </c>
      <c r="B70" s="83">
        <v>265314872926.06</v>
      </c>
      <c r="C70" s="83">
        <v>2618645050.1199999</v>
      </c>
      <c r="D70" s="84">
        <v>267933517976.17999</v>
      </c>
    </row>
    <row r="71" spans="1:7" ht="15.65" customHeight="1">
      <c r="A71" s="82" t="s">
        <v>500</v>
      </c>
      <c r="B71" s="83">
        <v>2692754435.1100001</v>
      </c>
      <c r="C71" s="83">
        <v>516370771.93000001</v>
      </c>
      <c r="D71" s="84">
        <v>3209125207.04</v>
      </c>
      <c r="G71" s="160"/>
    </row>
    <row r="72" spans="1:7" ht="15.65" customHeight="1">
      <c r="A72" s="82" t="s">
        <v>501</v>
      </c>
      <c r="B72" s="83">
        <v>68115632922.519997</v>
      </c>
      <c r="C72" s="83">
        <v>296711739.62</v>
      </c>
      <c r="D72" s="84">
        <v>68412344662.139999</v>
      </c>
    </row>
    <row r="73" spans="1:7" ht="15.65" customHeight="1">
      <c r="A73" s="82" t="s">
        <v>502</v>
      </c>
      <c r="B73" s="83">
        <v>2990037885.6700001</v>
      </c>
      <c r="C73" s="83">
        <v>159723651.41999999</v>
      </c>
      <c r="D73" s="84">
        <v>3149761537.0900002</v>
      </c>
    </row>
    <row r="74" spans="1:7" ht="15.65" customHeight="1">
      <c r="A74" s="82" t="s">
        <v>503</v>
      </c>
      <c r="B74" s="83">
        <v>1339043939.6800001</v>
      </c>
      <c r="C74" s="83">
        <v>18265510.210000001</v>
      </c>
      <c r="D74" s="84">
        <v>1357309449.8900001</v>
      </c>
    </row>
    <row r="75" spans="1:7" ht="15.65" customHeight="1">
      <c r="A75" s="82" t="s">
        <v>721</v>
      </c>
      <c r="B75" s="83">
        <v>19427079955.240002</v>
      </c>
      <c r="C75" s="83">
        <v>480437650.12</v>
      </c>
      <c r="D75" s="84">
        <v>19907517605.360001</v>
      </c>
    </row>
    <row r="76" spans="1:7" ht="15.65" customHeight="1">
      <c r="A76" s="82" t="s">
        <v>504</v>
      </c>
      <c r="B76" s="83">
        <v>10947001328.58</v>
      </c>
      <c r="C76" s="83">
        <v>1771943490.53</v>
      </c>
      <c r="D76" s="84">
        <v>12718944819.110001</v>
      </c>
    </row>
    <row r="77" spans="1:7" ht="15.65" customHeight="1">
      <c r="A77" s="82" t="s">
        <v>727</v>
      </c>
      <c r="B77" s="83">
        <v>3353523639.77</v>
      </c>
      <c r="C77" s="83">
        <v>159270029.30000001</v>
      </c>
      <c r="D77" s="84">
        <v>3512793669.0700002</v>
      </c>
    </row>
    <row r="78" spans="1:7" ht="15.65" customHeight="1">
      <c r="A78" s="82" t="s">
        <v>725</v>
      </c>
      <c r="B78" s="83">
        <v>4550558151.04</v>
      </c>
      <c r="C78" s="83">
        <v>584578550.05999994</v>
      </c>
      <c r="D78" s="84">
        <v>5135136701.1000004</v>
      </c>
    </row>
    <row r="79" spans="1:7" ht="15.65" customHeight="1">
      <c r="A79" s="82" t="s">
        <v>722</v>
      </c>
      <c r="B79" s="83">
        <v>1327972921.55</v>
      </c>
      <c r="C79" s="83">
        <v>134505472.36000001</v>
      </c>
      <c r="D79" s="84">
        <v>1462478393.9100001</v>
      </c>
    </row>
    <row r="80" spans="1:7" ht="15.65" customHeight="1">
      <c r="A80" s="82" t="s">
        <v>505</v>
      </c>
      <c r="B80" s="83">
        <v>8309084370.6999903</v>
      </c>
      <c r="C80" s="83">
        <v>321488602.68000001</v>
      </c>
      <c r="D80" s="84">
        <v>8630572973.3799896</v>
      </c>
    </row>
    <row r="81" spans="1:4" ht="15.65" customHeight="1">
      <c r="A81" s="82" t="s">
        <v>703</v>
      </c>
      <c r="B81" s="83">
        <v>195721121.44</v>
      </c>
      <c r="C81" s="83">
        <v>52024883.509999998</v>
      </c>
      <c r="D81" s="84">
        <v>247746004.94999999</v>
      </c>
    </row>
    <row r="82" spans="1:4" ht="15.65" customHeight="1">
      <c r="A82" s="82" t="s">
        <v>726</v>
      </c>
      <c r="B82" s="83">
        <v>749781637.98000002</v>
      </c>
      <c r="C82" s="83">
        <v>299853695.25</v>
      </c>
      <c r="D82" s="84">
        <v>1049635333.23</v>
      </c>
    </row>
    <row r="83" spans="1:4" ht="21" customHeight="1">
      <c r="A83" s="82" t="s">
        <v>506</v>
      </c>
      <c r="B83" s="83">
        <v>413184293.56</v>
      </c>
      <c r="C83" s="83">
        <v>120151417.67</v>
      </c>
      <c r="D83" s="84">
        <v>533335711.23000002</v>
      </c>
    </row>
    <row r="84" spans="1:4" ht="27.75" customHeight="1">
      <c r="A84" s="82" t="s">
        <v>728</v>
      </c>
      <c r="B84" s="83">
        <v>6543439.1399999997</v>
      </c>
      <c r="C84" s="83">
        <v>85588507.120000005</v>
      </c>
      <c r="D84" s="84">
        <v>92131946.260000005</v>
      </c>
    </row>
    <row r="85" spans="1:4" ht="19" customHeight="1">
      <c r="A85" s="85" t="s">
        <v>60</v>
      </c>
      <c r="B85" s="86">
        <v>389732792968.03998</v>
      </c>
      <c r="C85" s="86">
        <v>7619559021.8999996</v>
      </c>
      <c r="D85" s="87">
        <v>397352351989.94</v>
      </c>
    </row>
  </sheetData>
  <mergeCells count="14">
    <mergeCell ref="B28:D28"/>
    <mergeCell ref="A28:A29"/>
    <mergeCell ref="A66:B66"/>
    <mergeCell ref="A68:A69"/>
    <mergeCell ref="B68:D68"/>
    <mergeCell ref="A46:B46"/>
    <mergeCell ref="A48:A49"/>
    <mergeCell ref="B48:D48"/>
    <mergeCell ref="A1:D1"/>
    <mergeCell ref="A26:B26"/>
    <mergeCell ref="A2:E2"/>
    <mergeCell ref="A6:C6"/>
    <mergeCell ref="A8:A9"/>
    <mergeCell ref="B8:D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0"/>
  <sheetViews>
    <sheetView showGridLines="0" zoomScale="90" zoomScaleNormal="90" workbookViewId="0">
      <selection activeCell="G7" sqref="G7"/>
    </sheetView>
  </sheetViews>
  <sheetFormatPr defaultColWidth="9.1796875" defaultRowHeight="12.5"/>
  <cols>
    <col min="1" max="1" width="70.1796875" style="78" customWidth="1"/>
    <col min="2" max="2" width="17.81640625" style="78" customWidth="1"/>
    <col min="3" max="3" width="17.26953125" style="78" customWidth="1"/>
    <col min="4" max="4" width="16.81640625" style="78" customWidth="1"/>
    <col min="5" max="16384" width="9.1796875" style="78"/>
  </cols>
  <sheetData>
    <row r="1" spans="1:4" s="88" customFormat="1" ht="17.25" customHeight="1">
      <c r="A1" s="218" t="s">
        <v>221</v>
      </c>
      <c r="B1" s="218"/>
      <c r="C1" s="218"/>
      <c r="D1" s="218"/>
    </row>
    <row r="2" spans="1:4" s="88" customFormat="1" ht="15.75" customHeight="1">
      <c r="A2" s="220"/>
      <c r="B2" s="220"/>
      <c r="C2" s="220"/>
      <c r="D2" s="220"/>
    </row>
    <row r="3" spans="1:4" s="88" customFormat="1" ht="15.75" customHeight="1">
      <c r="B3" s="95" t="s">
        <v>903</v>
      </c>
      <c r="C3" s="95"/>
      <c r="D3" s="95"/>
    </row>
    <row r="4" spans="1:4" s="88" customFormat="1" ht="11.5">
      <c r="A4" s="96"/>
      <c r="B4" s="96"/>
      <c r="C4" s="96"/>
      <c r="D4" s="96"/>
    </row>
    <row r="5" spans="1:4" ht="27.5" customHeight="1">
      <c r="A5" s="200" t="s">
        <v>496</v>
      </c>
      <c r="B5" s="142" t="s">
        <v>437</v>
      </c>
      <c r="C5" s="142" t="s">
        <v>438</v>
      </c>
      <c r="D5" s="143" t="s">
        <v>13</v>
      </c>
    </row>
    <row r="6" spans="1:4" ht="19" customHeight="1">
      <c r="A6" s="147" t="s">
        <v>614</v>
      </c>
      <c r="B6" s="134">
        <v>37835233077.080002</v>
      </c>
      <c r="C6" s="134">
        <v>395637272.61000001</v>
      </c>
      <c r="D6" s="135">
        <v>38230870349.690002</v>
      </c>
    </row>
    <row r="7" spans="1:4">
      <c r="A7" s="82" t="s">
        <v>615</v>
      </c>
      <c r="B7" s="83">
        <v>24415487237.380001</v>
      </c>
      <c r="C7" s="83">
        <v>359102796.25999999</v>
      </c>
      <c r="D7" s="136">
        <v>24774590033.639999</v>
      </c>
    </row>
    <row r="8" spans="1:4">
      <c r="A8" s="82" t="s">
        <v>616</v>
      </c>
      <c r="B8" s="83">
        <v>146716660.81999999</v>
      </c>
      <c r="C8" s="83">
        <v>28356280.93</v>
      </c>
      <c r="D8" s="136">
        <v>175072941.75</v>
      </c>
    </row>
    <row r="9" spans="1:4">
      <c r="A9" s="82" t="s">
        <v>617</v>
      </c>
      <c r="B9" s="83">
        <v>12958203981.559999</v>
      </c>
      <c r="C9" s="83">
        <v>8085526.2199999997</v>
      </c>
      <c r="D9" s="136">
        <v>12966289507.780001</v>
      </c>
    </row>
    <row r="10" spans="1:4">
      <c r="A10" s="82" t="s">
        <v>618</v>
      </c>
      <c r="B10" s="83">
        <v>314825197.31999999</v>
      </c>
      <c r="C10" s="83">
        <v>92669.2</v>
      </c>
      <c r="D10" s="136">
        <v>314917866.51999998</v>
      </c>
    </row>
    <row r="11" spans="1:4">
      <c r="A11" s="147" t="s">
        <v>619</v>
      </c>
      <c r="B11" s="134">
        <v>2966762624.9099998</v>
      </c>
      <c r="C11" s="134">
        <v>572525268.51999998</v>
      </c>
      <c r="D11" s="135">
        <v>3539287893.4299998</v>
      </c>
    </row>
    <row r="12" spans="1:4">
      <c r="A12" s="82" t="s">
        <v>620</v>
      </c>
      <c r="B12" s="83">
        <v>366189505.19999999</v>
      </c>
      <c r="C12" s="83">
        <v>56730106.979999997</v>
      </c>
      <c r="D12" s="136">
        <v>422919612.18000001</v>
      </c>
    </row>
    <row r="13" spans="1:4">
      <c r="A13" s="82" t="s">
        <v>621</v>
      </c>
      <c r="B13" s="83">
        <v>2600573119.71</v>
      </c>
      <c r="C13" s="83">
        <v>515795161.54000002</v>
      </c>
      <c r="D13" s="136">
        <v>3116368281.25</v>
      </c>
    </row>
    <row r="14" spans="1:4">
      <c r="A14" s="147" t="s">
        <v>622</v>
      </c>
      <c r="B14" s="134">
        <v>2044535946.22</v>
      </c>
      <c r="C14" s="134">
        <v>2549160.13</v>
      </c>
      <c r="D14" s="135">
        <v>2047085106.3499999</v>
      </c>
    </row>
    <row r="15" spans="1:4">
      <c r="A15" s="82" t="s">
        <v>623</v>
      </c>
      <c r="B15" s="83">
        <v>2044535946.22</v>
      </c>
      <c r="C15" s="83">
        <v>2549160.13</v>
      </c>
      <c r="D15" s="136">
        <v>2047085106.3499999</v>
      </c>
    </row>
    <row r="16" spans="1:4">
      <c r="A16" s="147" t="s">
        <v>624</v>
      </c>
      <c r="B16" s="134">
        <v>121572115172.25999</v>
      </c>
      <c r="C16" s="134">
        <v>2345356114.5799999</v>
      </c>
      <c r="D16" s="135">
        <v>123917471286.84</v>
      </c>
    </row>
    <row r="17" spans="1:4">
      <c r="A17" s="146" t="s">
        <v>625</v>
      </c>
      <c r="B17" s="137">
        <v>8329902269.5100002</v>
      </c>
      <c r="C17" s="137">
        <v>244594779.84</v>
      </c>
      <c r="D17" s="84">
        <v>8574497049.3500004</v>
      </c>
    </row>
    <row r="18" spans="1:4">
      <c r="A18" s="148" t="s">
        <v>626</v>
      </c>
      <c r="B18" s="138">
        <v>4112797956.75</v>
      </c>
      <c r="C18" s="138">
        <v>230502267.08000001</v>
      </c>
      <c r="D18" s="139">
        <v>4343300223.8299999</v>
      </c>
    </row>
    <row r="19" spans="1:4">
      <c r="A19" s="148" t="s">
        <v>627</v>
      </c>
      <c r="B19" s="138">
        <v>3770708423.5999999</v>
      </c>
      <c r="C19" s="138">
        <v>207199.02</v>
      </c>
      <c r="D19" s="139">
        <v>3770915622.6199999</v>
      </c>
    </row>
    <row r="20" spans="1:4">
      <c r="A20" s="148" t="s">
        <v>628</v>
      </c>
      <c r="B20" s="138">
        <v>254290379.61000001</v>
      </c>
      <c r="C20" s="138">
        <v>12508281</v>
      </c>
      <c r="D20" s="139">
        <v>266798660.61000001</v>
      </c>
    </row>
    <row r="21" spans="1:4">
      <c r="A21" s="148" t="s">
        <v>629</v>
      </c>
      <c r="B21" s="138">
        <v>192105509.55000001</v>
      </c>
      <c r="C21" s="138">
        <v>1377032.74</v>
      </c>
      <c r="D21" s="139">
        <v>193482542.28999999</v>
      </c>
    </row>
    <row r="22" spans="1:4">
      <c r="A22" s="146" t="s">
        <v>630</v>
      </c>
      <c r="B22" s="137">
        <v>45599520940.550003</v>
      </c>
      <c r="C22" s="137">
        <v>1929122115.3499999</v>
      </c>
      <c r="D22" s="84">
        <v>47528643055.900002</v>
      </c>
    </row>
    <row r="23" spans="1:4">
      <c r="A23" s="148" t="s">
        <v>631</v>
      </c>
      <c r="B23" s="138">
        <v>37971752534.809998</v>
      </c>
      <c r="C23" s="138">
        <v>653965412.12</v>
      </c>
      <c r="D23" s="139">
        <v>38625717946.93</v>
      </c>
    </row>
    <row r="24" spans="1:4">
      <c r="A24" s="148" t="s">
        <v>632</v>
      </c>
      <c r="B24" s="138">
        <v>626389611.64999998</v>
      </c>
      <c r="C24" s="138">
        <v>727887612.75999999</v>
      </c>
      <c r="D24" s="139">
        <v>1354277224.4100001</v>
      </c>
    </row>
    <row r="25" spans="1:4">
      <c r="A25" s="148" t="s">
        <v>633</v>
      </c>
      <c r="B25" s="138">
        <v>28681842.530000001</v>
      </c>
      <c r="C25" s="138">
        <v>1336321.98</v>
      </c>
      <c r="D25" s="139">
        <v>30018164.510000002</v>
      </c>
    </row>
    <row r="26" spans="1:4">
      <c r="A26" s="148" t="s">
        <v>634</v>
      </c>
      <c r="B26" s="138">
        <v>2000000</v>
      </c>
      <c r="C26" s="138">
        <v>43299885.340000004</v>
      </c>
      <c r="D26" s="139">
        <v>45299885.340000004</v>
      </c>
    </row>
    <row r="27" spans="1:4">
      <c r="A27" s="148" t="s">
        <v>635</v>
      </c>
      <c r="B27" s="138">
        <v>1131699525.29</v>
      </c>
      <c r="C27" s="138">
        <v>10954594.73</v>
      </c>
      <c r="D27" s="139">
        <v>1142654120.02</v>
      </c>
    </row>
    <row r="28" spans="1:4">
      <c r="A28" s="148" t="s">
        <v>636</v>
      </c>
      <c r="B28" s="138">
        <v>5838997426.2700005</v>
      </c>
      <c r="C28" s="138">
        <v>491678288.42000002</v>
      </c>
      <c r="D28" s="139">
        <v>6330675714.6899996</v>
      </c>
    </row>
    <row r="29" spans="1:4">
      <c r="A29" s="146" t="s">
        <v>637</v>
      </c>
      <c r="B29" s="137">
        <v>67642691962.199997</v>
      </c>
      <c r="C29" s="137">
        <v>171639219.38999999</v>
      </c>
      <c r="D29" s="84">
        <v>67814331181.589996</v>
      </c>
    </row>
    <row r="30" spans="1:4">
      <c r="A30" s="147" t="s">
        <v>638</v>
      </c>
      <c r="B30" s="134">
        <v>1111769802.0999999</v>
      </c>
      <c r="C30" s="134">
        <v>350239292.91000003</v>
      </c>
      <c r="D30" s="135">
        <v>1462009095.01</v>
      </c>
    </row>
    <row r="31" spans="1:4">
      <c r="A31" s="82" t="s">
        <v>639</v>
      </c>
      <c r="B31" s="83">
        <v>331551346.56</v>
      </c>
      <c r="C31" s="83">
        <v>66062130.590000004</v>
      </c>
      <c r="D31" s="136">
        <v>397613477.14999998</v>
      </c>
    </row>
    <row r="32" spans="1:4">
      <c r="A32" s="82" t="s">
        <v>640</v>
      </c>
      <c r="B32" s="83">
        <v>114101819.2</v>
      </c>
      <c r="C32" s="83">
        <v>154991934.09999999</v>
      </c>
      <c r="D32" s="136">
        <v>269093753.30000001</v>
      </c>
    </row>
    <row r="33" spans="1:4">
      <c r="A33" s="82" t="s">
        <v>641</v>
      </c>
      <c r="B33" s="83">
        <v>666116636.34000003</v>
      </c>
      <c r="C33" s="83">
        <v>129185228.22</v>
      </c>
      <c r="D33" s="136">
        <v>795301864.55999994</v>
      </c>
    </row>
    <row r="34" spans="1:4">
      <c r="A34" s="147" t="s">
        <v>642</v>
      </c>
      <c r="B34" s="134">
        <v>1614398468.9100001</v>
      </c>
      <c r="C34" s="134">
        <v>448087519.33999997</v>
      </c>
      <c r="D34" s="135">
        <v>2062485988.25</v>
      </c>
    </row>
    <row r="35" spans="1:4">
      <c r="A35" s="82" t="s">
        <v>643</v>
      </c>
      <c r="B35" s="83">
        <v>1517945866.0999999</v>
      </c>
      <c r="C35" s="83">
        <v>111025997.63</v>
      </c>
      <c r="D35" s="136">
        <v>1628971863.73</v>
      </c>
    </row>
    <row r="36" spans="1:4">
      <c r="A36" s="82" t="s">
        <v>644</v>
      </c>
      <c r="B36" s="83">
        <v>96452602.810000002</v>
      </c>
      <c r="C36" s="83">
        <v>337061521.70999998</v>
      </c>
      <c r="D36" s="136">
        <v>433514124.51999998</v>
      </c>
    </row>
    <row r="37" spans="1:4">
      <c r="A37" s="147" t="s">
        <v>645</v>
      </c>
      <c r="B37" s="134">
        <v>527875280.27999997</v>
      </c>
      <c r="C37" s="134">
        <v>5554715.2999999998</v>
      </c>
      <c r="D37" s="135">
        <v>533429995.57999998</v>
      </c>
    </row>
    <row r="38" spans="1:4">
      <c r="A38" s="82" t="s">
        <v>646</v>
      </c>
      <c r="B38" s="83">
        <v>527875280.27999997</v>
      </c>
      <c r="C38" s="83">
        <v>5554715.2999999998</v>
      </c>
      <c r="D38" s="136">
        <v>533429995.57999998</v>
      </c>
    </row>
    <row r="39" spans="1:4">
      <c r="A39" s="147" t="s">
        <v>647</v>
      </c>
      <c r="B39" s="134">
        <v>10855578175.290001</v>
      </c>
      <c r="C39" s="134">
        <v>0</v>
      </c>
      <c r="D39" s="135">
        <v>10855578175.290001</v>
      </c>
    </row>
    <row r="40" spans="1:4">
      <c r="A40" s="82" t="s">
        <v>648</v>
      </c>
      <c r="B40" s="83">
        <v>10855578175.290001</v>
      </c>
      <c r="C40" s="83">
        <v>0</v>
      </c>
      <c r="D40" s="136">
        <v>10855578175.290001</v>
      </c>
    </row>
    <row r="41" spans="1:4">
      <c r="A41" s="147" t="s">
        <v>649</v>
      </c>
      <c r="B41" s="134">
        <v>24983153205.529999</v>
      </c>
      <c r="C41" s="134">
        <v>1295353.6399999999</v>
      </c>
      <c r="D41" s="135">
        <v>24984448559.169998</v>
      </c>
    </row>
    <row r="42" spans="1:4">
      <c r="A42" s="82" t="s">
        <v>650</v>
      </c>
      <c r="B42" s="83">
        <v>24983153205.529999</v>
      </c>
      <c r="C42" s="83">
        <v>1295353.6399999999</v>
      </c>
      <c r="D42" s="136">
        <v>24984448559.169998</v>
      </c>
    </row>
    <row r="43" spans="1:4">
      <c r="A43" s="147" t="s">
        <v>651</v>
      </c>
      <c r="B43" s="134">
        <v>29735174547.580002</v>
      </c>
      <c r="C43" s="134">
        <v>342381311.51999998</v>
      </c>
      <c r="D43" s="135">
        <v>30077555859.099998</v>
      </c>
    </row>
    <row r="44" spans="1:4">
      <c r="A44" s="82" t="s">
        <v>652</v>
      </c>
      <c r="B44" s="83">
        <v>27685899869.18</v>
      </c>
      <c r="C44" s="83">
        <v>706332.21</v>
      </c>
      <c r="D44" s="136">
        <v>27686606201.389999</v>
      </c>
    </row>
    <row r="45" spans="1:4">
      <c r="A45" s="82" t="s">
        <v>653</v>
      </c>
      <c r="B45" s="83">
        <v>337082206.23000002</v>
      </c>
      <c r="C45" s="83">
        <v>341598730.88</v>
      </c>
      <c r="D45" s="136">
        <v>678680937.11000001</v>
      </c>
    </row>
    <row r="46" spans="1:4">
      <c r="A46" s="82" t="s">
        <v>654</v>
      </c>
      <c r="B46" s="83">
        <v>1712192472.1700001</v>
      </c>
      <c r="C46" s="83">
        <v>76248.429999999993</v>
      </c>
      <c r="D46" s="136">
        <v>1712268720.5999999</v>
      </c>
    </row>
    <row r="47" spans="1:4">
      <c r="A47" s="147" t="s">
        <v>655</v>
      </c>
      <c r="B47" s="134"/>
      <c r="C47" s="134"/>
      <c r="D47" s="135"/>
    </row>
    <row r="48" spans="1:4">
      <c r="A48" s="82" t="s">
        <v>656</v>
      </c>
      <c r="B48" s="83"/>
      <c r="C48" s="83"/>
      <c r="D48" s="136"/>
    </row>
    <row r="49" spans="1:4">
      <c r="A49" s="82" t="s">
        <v>657</v>
      </c>
      <c r="B49" s="83"/>
      <c r="C49" s="83"/>
      <c r="D49" s="136"/>
    </row>
    <row r="50" spans="1:4">
      <c r="A50" s="147" t="s">
        <v>658</v>
      </c>
      <c r="B50" s="134">
        <v>20355553.09</v>
      </c>
      <c r="C50" s="134">
        <v>54282145.369999997</v>
      </c>
      <c r="D50" s="135">
        <v>74637698.459999993</v>
      </c>
    </row>
    <row r="51" spans="1:4">
      <c r="A51" s="82" t="s">
        <v>659</v>
      </c>
      <c r="B51" s="83">
        <v>1206911.07</v>
      </c>
      <c r="C51" s="83">
        <v>6511</v>
      </c>
      <c r="D51" s="136">
        <v>1213422.07</v>
      </c>
    </row>
    <row r="52" spans="1:4">
      <c r="A52" s="82" t="s">
        <v>660</v>
      </c>
      <c r="B52" s="83">
        <v>19148642.02</v>
      </c>
      <c r="C52" s="83">
        <v>54275634.369999997</v>
      </c>
      <c r="D52" s="136">
        <v>73424276.390000001</v>
      </c>
    </row>
    <row r="53" spans="1:4">
      <c r="A53" s="147" t="s">
        <v>661</v>
      </c>
      <c r="B53" s="134">
        <v>1105024620.4100001</v>
      </c>
      <c r="C53" s="134">
        <v>391566522.22000003</v>
      </c>
      <c r="D53" s="135">
        <v>1496591142.6300001</v>
      </c>
    </row>
    <row r="54" spans="1:4">
      <c r="A54" s="82" t="s">
        <v>662</v>
      </c>
      <c r="B54" s="83">
        <v>1105024620.4100001</v>
      </c>
      <c r="C54" s="83">
        <v>391566522.22000003</v>
      </c>
      <c r="D54" s="136">
        <v>1496591142.6300001</v>
      </c>
    </row>
    <row r="55" spans="1:4">
      <c r="A55" s="82" t="s">
        <v>663</v>
      </c>
      <c r="B55" s="83">
        <v>0</v>
      </c>
      <c r="C55" s="83">
        <v>0</v>
      </c>
      <c r="D55" s="136">
        <v>0</v>
      </c>
    </row>
    <row r="56" spans="1:4">
      <c r="A56" s="147" t="s">
        <v>664</v>
      </c>
      <c r="B56" s="134">
        <v>60926283593.769997</v>
      </c>
      <c r="C56" s="134">
        <v>2008190060.1700001</v>
      </c>
      <c r="D56" s="135">
        <v>62934473653.940002</v>
      </c>
    </row>
    <row r="57" spans="1:4">
      <c r="A57" s="146" t="s">
        <v>625</v>
      </c>
      <c r="B57" s="137">
        <v>58967256056.290001</v>
      </c>
      <c r="C57" s="137">
        <v>884851231.30999994</v>
      </c>
      <c r="D57" s="84">
        <v>59852107287.599998</v>
      </c>
    </row>
    <row r="58" spans="1:4">
      <c r="A58" s="148" t="s">
        <v>627</v>
      </c>
      <c r="B58" s="138">
        <v>58848252963.650002</v>
      </c>
      <c r="C58" s="138">
        <v>865266336.60000002</v>
      </c>
      <c r="D58" s="139">
        <v>59713519300.25</v>
      </c>
    </row>
    <row r="59" spans="1:4">
      <c r="A59" s="148" t="s">
        <v>628</v>
      </c>
      <c r="B59" s="138">
        <v>0</v>
      </c>
      <c r="C59" s="138">
        <v>100000</v>
      </c>
      <c r="D59" s="139">
        <v>100000</v>
      </c>
    </row>
    <row r="60" spans="1:4">
      <c r="A60" s="148" t="s">
        <v>629</v>
      </c>
      <c r="B60" s="138">
        <v>119003092.64</v>
      </c>
      <c r="C60" s="138">
        <v>19484894.710000001</v>
      </c>
      <c r="D60" s="139">
        <v>138487987.34999999</v>
      </c>
    </row>
    <row r="61" spans="1:4">
      <c r="A61" s="146" t="s">
        <v>630</v>
      </c>
      <c r="B61" s="137">
        <v>1959027537.48</v>
      </c>
      <c r="C61" s="137">
        <v>1123338828.8599999</v>
      </c>
      <c r="D61" s="84">
        <v>3082366366.3400002</v>
      </c>
    </row>
    <row r="62" spans="1:4">
      <c r="A62" s="148" t="s">
        <v>631</v>
      </c>
      <c r="B62" s="138">
        <v>520988645.36000001</v>
      </c>
      <c r="C62" s="138">
        <v>243986711.47</v>
      </c>
      <c r="D62" s="139">
        <v>764975356.83000004</v>
      </c>
    </row>
    <row r="63" spans="1:4">
      <c r="A63" s="148" t="s">
        <v>632</v>
      </c>
      <c r="B63" s="138">
        <v>959983218.11000001</v>
      </c>
      <c r="C63" s="138">
        <v>765964446.02999997</v>
      </c>
      <c r="D63" s="139">
        <v>1725947664.1400001</v>
      </c>
    </row>
    <row r="64" spans="1:4">
      <c r="A64" s="148" t="s">
        <v>633</v>
      </c>
      <c r="B64" s="138">
        <v>0</v>
      </c>
      <c r="C64" s="138">
        <v>123660.59</v>
      </c>
      <c r="D64" s="139">
        <v>123660.59</v>
      </c>
    </row>
    <row r="65" spans="1:4">
      <c r="A65" s="148" t="s">
        <v>634</v>
      </c>
      <c r="B65" s="138">
        <v>461928512.81999999</v>
      </c>
      <c r="C65" s="138">
        <v>13092914.859999999</v>
      </c>
      <c r="D65" s="139">
        <v>475021427.68000001</v>
      </c>
    </row>
    <row r="66" spans="1:4">
      <c r="A66" s="148" t="s">
        <v>665</v>
      </c>
      <c r="B66" s="138">
        <v>16127161.189999999</v>
      </c>
      <c r="C66" s="138">
        <v>100171095.91</v>
      </c>
      <c r="D66" s="139">
        <v>116298257.09999999</v>
      </c>
    </row>
    <row r="67" spans="1:4">
      <c r="A67" s="82" t="s">
        <v>666</v>
      </c>
      <c r="B67" s="83"/>
      <c r="C67" s="83"/>
      <c r="D67" s="136"/>
    </row>
    <row r="68" spans="1:4">
      <c r="A68" s="147" t="s">
        <v>667</v>
      </c>
      <c r="B68" s="134">
        <v>5610741319.6800003</v>
      </c>
      <c r="C68" s="134">
        <v>474734584.56</v>
      </c>
      <c r="D68" s="135">
        <v>6085475904.2399998</v>
      </c>
    </row>
    <row r="69" spans="1:4">
      <c r="A69" s="82" t="s">
        <v>668</v>
      </c>
      <c r="B69" s="83">
        <v>2471480786.5599999</v>
      </c>
      <c r="C69" s="83">
        <v>456515923.98000002</v>
      </c>
      <c r="D69" s="136">
        <v>2927996710.54</v>
      </c>
    </row>
    <row r="70" spans="1:4">
      <c r="A70" s="82" t="s">
        <v>669</v>
      </c>
      <c r="B70" s="83">
        <v>3139260533.1199999</v>
      </c>
      <c r="C70" s="83">
        <v>18218660.579999998</v>
      </c>
      <c r="D70" s="136">
        <v>3157479193.6999998</v>
      </c>
    </row>
    <row r="71" spans="1:4">
      <c r="A71" s="147" t="s">
        <v>670</v>
      </c>
      <c r="B71" s="134">
        <v>286236093.12</v>
      </c>
      <c r="C71" s="134">
        <v>4722205.54</v>
      </c>
      <c r="D71" s="135">
        <v>290958298.66000003</v>
      </c>
    </row>
    <row r="72" spans="1:4">
      <c r="A72" s="82" t="s">
        <v>671</v>
      </c>
      <c r="B72" s="83">
        <v>286236093.12</v>
      </c>
      <c r="C72" s="83">
        <v>4722205.54</v>
      </c>
      <c r="D72" s="136">
        <v>290958298.66000003</v>
      </c>
    </row>
    <row r="73" spans="1:4">
      <c r="A73" s="147" t="s">
        <v>672</v>
      </c>
      <c r="B73" s="134">
        <v>294188166.48000002</v>
      </c>
      <c r="C73" s="134">
        <v>2094277</v>
      </c>
      <c r="D73" s="135">
        <v>296282443.48000002</v>
      </c>
    </row>
    <row r="74" spans="1:4">
      <c r="A74" s="82" t="s">
        <v>673</v>
      </c>
      <c r="B74" s="83">
        <v>294188166.48000002</v>
      </c>
      <c r="C74" s="83">
        <v>2094277</v>
      </c>
      <c r="D74" s="136">
        <v>296282443.48000002</v>
      </c>
    </row>
    <row r="75" spans="1:4">
      <c r="A75" s="147" t="s">
        <v>674</v>
      </c>
      <c r="B75" s="134">
        <v>1307446225.6700001</v>
      </c>
      <c r="C75" s="134">
        <v>194099599.37</v>
      </c>
      <c r="D75" s="135">
        <v>1501545825.04</v>
      </c>
    </row>
    <row r="76" spans="1:4">
      <c r="A76" s="82" t="s">
        <v>675</v>
      </c>
      <c r="B76" s="83">
        <v>966481045.5</v>
      </c>
      <c r="C76" s="83">
        <v>3354043.6</v>
      </c>
      <c r="D76" s="136">
        <v>969835089.10000002</v>
      </c>
    </row>
    <row r="77" spans="1:4">
      <c r="A77" s="82" t="s">
        <v>676</v>
      </c>
      <c r="B77" s="83"/>
      <c r="C77" s="83"/>
      <c r="D77" s="136"/>
    </row>
    <row r="78" spans="1:4">
      <c r="A78" s="82" t="s">
        <v>671</v>
      </c>
      <c r="B78" s="83">
        <v>0</v>
      </c>
      <c r="C78" s="83">
        <v>148905526.13</v>
      </c>
      <c r="D78" s="136">
        <v>148905526.13</v>
      </c>
    </row>
    <row r="79" spans="1:4">
      <c r="A79" s="82" t="s">
        <v>641</v>
      </c>
      <c r="B79" s="83">
        <v>340965180.17000002</v>
      </c>
      <c r="C79" s="83">
        <v>41840029.640000001</v>
      </c>
      <c r="D79" s="136">
        <v>382805209.81</v>
      </c>
    </row>
    <row r="80" spans="1:4">
      <c r="A80" s="147" t="s">
        <v>677</v>
      </c>
      <c r="B80" s="134">
        <v>107743602</v>
      </c>
      <c r="C80" s="134">
        <v>26243619.120000001</v>
      </c>
      <c r="D80" s="135">
        <v>133987221.12</v>
      </c>
    </row>
    <row r="81" spans="1:4">
      <c r="A81" s="82" t="s">
        <v>678</v>
      </c>
      <c r="B81" s="83">
        <v>0</v>
      </c>
      <c r="C81" s="83">
        <v>0</v>
      </c>
      <c r="D81" s="136">
        <v>0</v>
      </c>
    </row>
    <row r="82" spans="1:4">
      <c r="A82" s="82" t="s">
        <v>679</v>
      </c>
      <c r="B82" s="83"/>
      <c r="C82" s="83"/>
      <c r="D82" s="136"/>
    </row>
    <row r="83" spans="1:4">
      <c r="A83" s="82" t="s">
        <v>680</v>
      </c>
      <c r="B83" s="83">
        <v>1788149</v>
      </c>
      <c r="C83" s="83">
        <v>26243619.120000001</v>
      </c>
      <c r="D83" s="136">
        <v>28031768.120000001</v>
      </c>
    </row>
    <row r="84" spans="1:4">
      <c r="A84" s="82" t="s">
        <v>681</v>
      </c>
      <c r="B84" s="83">
        <v>105955453</v>
      </c>
      <c r="C84" s="83">
        <v>0</v>
      </c>
      <c r="D84" s="136">
        <v>105955453</v>
      </c>
    </row>
    <row r="85" spans="1:4">
      <c r="A85" s="82" t="s">
        <v>682</v>
      </c>
      <c r="B85" s="83">
        <v>0</v>
      </c>
      <c r="C85" s="83">
        <v>0</v>
      </c>
      <c r="D85" s="136">
        <v>0</v>
      </c>
    </row>
    <row r="86" spans="1:4">
      <c r="A86" s="147" t="s">
        <v>683</v>
      </c>
      <c r="B86" s="134">
        <v>86828177493.660004</v>
      </c>
      <c r="C86" s="134">
        <v>0</v>
      </c>
      <c r="D86" s="135">
        <v>86828177493.660004</v>
      </c>
    </row>
    <row r="87" spans="1:4">
      <c r="A87" s="82" t="s">
        <v>678</v>
      </c>
      <c r="B87" s="83"/>
      <c r="C87" s="83"/>
      <c r="D87" s="136"/>
    </row>
    <row r="88" spans="1:4">
      <c r="A88" s="82" t="s">
        <v>684</v>
      </c>
      <c r="B88" s="83">
        <v>86819581291.149994</v>
      </c>
      <c r="C88" s="83">
        <v>0</v>
      </c>
      <c r="D88" s="136">
        <v>86819581291.149994</v>
      </c>
    </row>
    <row r="89" spans="1:4">
      <c r="A89" s="82" t="s">
        <v>685</v>
      </c>
      <c r="B89" s="83">
        <v>8596202.5099999998</v>
      </c>
      <c r="C89" s="83">
        <v>0</v>
      </c>
      <c r="D89" s="136">
        <v>8596202.5099999998</v>
      </c>
    </row>
    <row r="90" spans="1:4" ht="23" customHeight="1">
      <c r="A90" s="149" t="s">
        <v>60</v>
      </c>
      <c r="B90" s="86">
        <v>389732792968.03998</v>
      </c>
      <c r="C90" s="86">
        <v>7619559021.8999996</v>
      </c>
      <c r="D90" s="87">
        <v>397352351989.94</v>
      </c>
    </row>
  </sheetData>
  <mergeCells count="2">
    <mergeCell ref="A2:D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topLeftCell="A31" zoomScaleNormal="100" workbookViewId="0">
      <selection activeCell="H39" sqref="H39"/>
    </sheetView>
  </sheetViews>
  <sheetFormatPr defaultColWidth="9.1796875" defaultRowHeight="12.5"/>
  <cols>
    <col min="1" max="1" width="48.453125" style="78" customWidth="1"/>
    <col min="2" max="3" width="18.1796875" style="78" customWidth="1"/>
    <col min="4" max="4" width="17.26953125" style="78" customWidth="1"/>
    <col min="5" max="5" width="4.7265625" style="78" customWidth="1"/>
    <col min="6" max="16384" width="9.1796875" style="78"/>
  </cols>
  <sheetData>
    <row r="1" spans="1:4" s="77" customFormat="1" ht="14.5" customHeight="1">
      <c r="A1" s="218" t="s">
        <v>232</v>
      </c>
      <c r="B1" s="218"/>
      <c r="C1" s="218"/>
      <c r="D1" s="218"/>
    </row>
    <row r="2" spans="1:4" s="77" customFormat="1" ht="15.75" customHeight="1">
      <c r="A2" s="220"/>
      <c r="B2" s="220"/>
      <c r="C2" s="220"/>
      <c r="D2" s="220"/>
    </row>
    <row r="3" spans="1:4" s="77" customFormat="1" ht="18.25" customHeight="1">
      <c r="B3" s="95" t="s">
        <v>903</v>
      </c>
      <c r="C3" s="95"/>
      <c r="D3" s="95"/>
    </row>
    <row r="4" spans="1:4" s="77" customFormat="1" ht="13.5" customHeight="1">
      <c r="A4" s="81"/>
      <c r="B4" s="81"/>
      <c r="C4" s="81"/>
      <c r="D4" s="81"/>
    </row>
    <row r="5" spans="1:4" s="77" customFormat="1" ht="18" customHeight="1"/>
    <row r="6" spans="1:4" s="77" customFormat="1" ht="31" customHeight="1">
      <c r="A6" s="200" t="s">
        <v>436</v>
      </c>
      <c r="B6" s="142" t="s">
        <v>437</v>
      </c>
      <c r="C6" s="142" t="s">
        <v>438</v>
      </c>
      <c r="D6" s="143" t="s">
        <v>13</v>
      </c>
    </row>
    <row r="7" spans="1:4" s="77" customFormat="1" ht="22.9" customHeight="1">
      <c r="A7" s="132" t="s">
        <v>439</v>
      </c>
      <c r="B7" s="83">
        <v>1234629448.03</v>
      </c>
      <c r="C7" s="83">
        <v>110437</v>
      </c>
      <c r="D7" s="84">
        <v>1234739885.03</v>
      </c>
    </row>
    <row r="8" spans="1:4" s="77" customFormat="1" ht="22.9" customHeight="1">
      <c r="A8" s="132" t="s">
        <v>440</v>
      </c>
      <c r="B8" s="83">
        <v>268068866.74000001</v>
      </c>
      <c r="C8" s="83">
        <v>7192762.9299999997</v>
      </c>
      <c r="D8" s="84">
        <v>275261629.67000002</v>
      </c>
    </row>
    <row r="9" spans="1:4" s="77" customFormat="1" ht="15.4" customHeight="1">
      <c r="A9" s="132" t="s">
        <v>441</v>
      </c>
      <c r="B9" s="83">
        <v>42928807896.940002</v>
      </c>
      <c r="C9" s="83">
        <v>1994352070.1300001</v>
      </c>
      <c r="D9" s="84">
        <v>44923159967.07</v>
      </c>
    </row>
    <row r="10" spans="1:4" s="77" customFormat="1" ht="15.4" customHeight="1">
      <c r="A10" s="132" t="s">
        <v>442</v>
      </c>
      <c r="B10" s="83">
        <v>71038548138.169998</v>
      </c>
      <c r="C10" s="83">
        <v>62736695.5</v>
      </c>
      <c r="D10" s="84">
        <v>71101284833.669998</v>
      </c>
    </row>
    <row r="11" spans="1:4" s="77" customFormat="1" ht="15.4" customHeight="1">
      <c r="A11" s="132" t="s">
        <v>443</v>
      </c>
      <c r="B11" s="83">
        <v>7944827590.6999903</v>
      </c>
      <c r="C11" s="83">
        <v>317537053.87</v>
      </c>
      <c r="D11" s="84">
        <v>8262364644.5699902</v>
      </c>
    </row>
    <row r="12" spans="1:4" s="77" customFormat="1" ht="15.4" customHeight="1">
      <c r="A12" s="132" t="s">
        <v>444</v>
      </c>
      <c r="B12" s="83">
        <v>3118226525.7800002</v>
      </c>
      <c r="C12" s="83">
        <v>159342634.19999999</v>
      </c>
      <c r="D12" s="84">
        <v>3277569159.98</v>
      </c>
    </row>
    <row r="13" spans="1:4" s="77" customFormat="1" ht="15.4" customHeight="1">
      <c r="A13" s="132" t="s">
        <v>445</v>
      </c>
      <c r="B13" s="83">
        <v>3924650136.6799998</v>
      </c>
      <c r="C13" s="83">
        <v>204039976.43000001</v>
      </c>
      <c r="D13" s="84">
        <v>4128690113.1100001</v>
      </c>
    </row>
    <row r="14" spans="1:4" s="77" customFormat="1" ht="15.4" customHeight="1">
      <c r="A14" s="132" t="s">
        <v>446</v>
      </c>
      <c r="B14" s="83">
        <v>1465392660.01</v>
      </c>
      <c r="C14" s="83">
        <v>118564605.11</v>
      </c>
      <c r="D14" s="84">
        <v>1583957265.1199999</v>
      </c>
    </row>
    <row r="15" spans="1:4" s="77" customFormat="1" ht="15.4" customHeight="1">
      <c r="A15" s="132" t="s">
        <v>447</v>
      </c>
      <c r="B15" s="83">
        <v>188138346.25999999</v>
      </c>
      <c r="C15" s="83">
        <v>51923937.600000001</v>
      </c>
      <c r="D15" s="84">
        <v>240062283.86000001</v>
      </c>
    </row>
    <row r="16" spans="1:4" s="77" customFormat="1" ht="15.4" customHeight="1">
      <c r="A16" s="132" t="s">
        <v>448</v>
      </c>
      <c r="B16" s="83">
        <v>3235397382.8200002</v>
      </c>
      <c r="C16" s="83">
        <v>151666886.87</v>
      </c>
      <c r="D16" s="84">
        <v>3387064269.6900001</v>
      </c>
    </row>
    <row r="17" spans="1:4" s="77" customFormat="1" ht="15.4" customHeight="1">
      <c r="A17" s="132" t="s">
        <v>449</v>
      </c>
      <c r="B17" s="83">
        <v>3370771131.6799998</v>
      </c>
      <c r="C17" s="83">
        <v>443834003.89999998</v>
      </c>
      <c r="D17" s="84">
        <v>3814605135.5799999</v>
      </c>
    </row>
    <row r="18" spans="1:4" s="77" customFormat="1" ht="15.4" customHeight="1">
      <c r="A18" s="132" t="s">
        <v>450</v>
      </c>
      <c r="B18" s="83">
        <v>3848483.75</v>
      </c>
      <c r="C18" s="83">
        <v>5465212.8499999996</v>
      </c>
      <c r="D18" s="84">
        <v>9313696.5999999996</v>
      </c>
    </row>
    <row r="19" spans="1:4" s="77" customFormat="1" ht="15.4" customHeight="1">
      <c r="A19" s="132" t="s">
        <v>451</v>
      </c>
      <c r="B19" s="83">
        <v>5295513505.6499996</v>
      </c>
      <c r="C19" s="83">
        <v>375571250.87</v>
      </c>
      <c r="D19" s="84">
        <v>5671084756.5200005</v>
      </c>
    </row>
    <row r="20" spans="1:4" s="77" customFormat="1" ht="15.4" customHeight="1">
      <c r="A20" s="132" t="s">
        <v>452</v>
      </c>
      <c r="B20" s="83">
        <v>734021663.46000004</v>
      </c>
      <c r="C20" s="83">
        <v>322955666.85000002</v>
      </c>
      <c r="D20" s="84">
        <v>1056977330.3099999</v>
      </c>
    </row>
    <row r="21" spans="1:4" s="77" customFormat="1" ht="15.4" customHeight="1">
      <c r="A21" s="132" t="s">
        <v>453</v>
      </c>
      <c r="B21" s="83">
        <v>214486008.88</v>
      </c>
      <c r="C21" s="83">
        <v>114790255.76000001</v>
      </c>
      <c r="D21" s="84">
        <v>329276264.63999999</v>
      </c>
    </row>
    <row r="22" spans="1:4" s="77" customFormat="1" ht="22.9" customHeight="1">
      <c r="A22" s="132" t="s">
        <v>454</v>
      </c>
      <c r="B22" s="83">
        <v>269368707.26999998</v>
      </c>
      <c r="C22" s="83">
        <v>304781.61</v>
      </c>
      <c r="D22" s="84">
        <v>269673488.88</v>
      </c>
    </row>
    <row r="23" spans="1:4" s="77" customFormat="1" ht="15.4" customHeight="1">
      <c r="A23" s="132" t="s">
        <v>455</v>
      </c>
      <c r="B23" s="83">
        <v>509640307.60000002</v>
      </c>
      <c r="C23" s="83">
        <v>126798608.06999999</v>
      </c>
      <c r="D23" s="84">
        <v>636438915.66999996</v>
      </c>
    </row>
    <row r="24" spans="1:4" s="77" customFormat="1" ht="15.4" customHeight="1">
      <c r="A24" s="132" t="s">
        <v>456</v>
      </c>
      <c r="B24" s="83">
        <v>276231176.37</v>
      </c>
      <c r="C24" s="83">
        <v>9187164.5299999993</v>
      </c>
      <c r="D24" s="84">
        <v>285418340.89999998</v>
      </c>
    </row>
    <row r="25" spans="1:4" s="77" customFormat="1" ht="15.4" customHeight="1">
      <c r="A25" s="132" t="s">
        <v>457</v>
      </c>
      <c r="B25" s="83">
        <v>687044950.58000004</v>
      </c>
      <c r="C25" s="83">
        <v>201507.7</v>
      </c>
      <c r="D25" s="84">
        <v>687246458.27999997</v>
      </c>
    </row>
    <row r="26" spans="1:4" s="77" customFormat="1" ht="15.4" customHeight="1">
      <c r="A26" s="132" t="s">
        <v>458</v>
      </c>
      <c r="B26" s="83">
        <v>373314894.75</v>
      </c>
      <c r="C26" s="83">
        <v>118332697.28</v>
      </c>
      <c r="D26" s="84">
        <v>491647592.02999997</v>
      </c>
    </row>
    <row r="27" spans="1:4" s="77" customFormat="1" ht="15.4" customHeight="1">
      <c r="A27" s="132" t="s">
        <v>459</v>
      </c>
      <c r="B27" s="83">
        <v>692153368.69000006</v>
      </c>
      <c r="C27" s="83">
        <v>236441850.24000001</v>
      </c>
      <c r="D27" s="84">
        <v>928595218.92999995</v>
      </c>
    </row>
    <row r="28" spans="1:4" s="77" customFormat="1" ht="15.4" customHeight="1">
      <c r="A28" s="132" t="s">
        <v>460</v>
      </c>
      <c r="B28" s="83">
        <v>19397856262.369999</v>
      </c>
      <c r="C28" s="83">
        <v>467808452.56</v>
      </c>
      <c r="D28" s="84">
        <v>19865664714.93</v>
      </c>
    </row>
    <row r="29" spans="1:4" s="77" customFormat="1" ht="15.4" customHeight="1">
      <c r="A29" s="132" t="s">
        <v>461</v>
      </c>
      <c r="B29" s="83">
        <v>1292129333.8699999</v>
      </c>
      <c r="C29" s="83">
        <v>7697804.6200000001</v>
      </c>
      <c r="D29" s="84">
        <v>1299827138.49</v>
      </c>
    </row>
    <row r="30" spans="1:4" s="77" customFormat="1" ht="15.4" customHeight="1">
      <c r="A30" s="132" t="s">
        <v>462</v>
      </c>
      <c r="B30" s="83">
        <v>23917806311.200001</v>
      </c>
      <c r="C30" s="83">
        <v>65526553.25</v>
      </c>
      <c r="D30" s="84">
        <v>23983332864.450001</v>
      </c>
    </row>
    <row r="31" spans="1:4" s="77" customFormat="1" ht="15.4" customHeight="1">
      <c r="A31" s="132" t="s">
        <v>463</v>
      </c>
      <c r="B31" s="83">
        <v>45893991435.879997</v>
      </c>
      <c r="C31" s="83">
        <v>315385.7</v>
      </c>
      <c r="D31" s="84">
        <v>45894306821.580002</v>
      </c>
    </row>
    <row r="32" spans="1:4" s="77" customFormat="1" ht="15.4" customHeight="1">
      <c r="A32" s="132" t="s">
        <v>464</v>
      </c>
      <c r="B32" s="83">
        <v>4324494005.8699999</v>
      </c>
      <c r="C32" s="83">
        <v>232465329.28</v>
      </c>
      <c r="D32" s="84">
        <v>4556959335.1499996</v>
      </c>
    </row>
    <row r="33" spans="1:4" s="77" customFormat="1" ht="15.4" customHeight="1">
      <c r="A33" s="132" t="s">
        <v>465</v>
      </c>
      <c r="B33" s="83">
        <v>277401187.52999997</v>
      </c>
      <c r="C33" s="83">
        <v>153122389.90000001</v>
      </c>
      <c r="D33" s="84">
        <v>430523577.43000001</v>
      </c>
    </row>
    <row r="34" spans="1:4" s="77" customFormat="1" ht="15.4" customHeight="1">
      <c r="A34" s="132" t="s">
        <v>466</v>
      </c>
      <c r="B34" s="83">
        <v>245393397.72999999</v>
      </c>
      <c r="C34" s="83">
        <v>913000000</v>
      </c>
      <c r="D34" s="84">
        <v>1158393397.73</v>
      </c>
    </row>
    <row r="35" spans="1:4" s="77" customFormat="1" ht="22.9" customHeight="1">
      <c r="A35" s="132" t="s">
        <v>467</v>
      </c>
      <c r="B35" s="83">
        <v>33228627501.610001</v>
      </c>
      <c r="C35" s="83">
        <v>535739628.89999998</v>
      </c>
      <c r="D35" s="84">
        <v>33764367130.509998</v>
      </c>
    </row>
    <row r="36" spans="1:4" s="77" customFormat="1" ht="15.4" customHeight="1">
      <c r="A36" s="132" t="s">
        <v>468</v>
      </c>
      <c r="B36" s="83">
        <v>572976233.75</v>
      </c>
      <c r="C36" s="83">
        <v>181500000</v>
      </c>
      <c r="D36" s="84">
        <v>754476233.75</v>
      </c>
    </row>
    <row r="37" spans="1:4" s="77" customFormat="1" ht="15.4" customHeight="1">
      <c r="A37" s="132" t="s">
        <v>469</v>
      </c>
      <c r="B37" s="83">
        <v>5344515.55</v>
      </c>
      <c r="C37" s="83">
        <v>84915663.959999993</v>
      </c>
      <c r="D37" s="84">
        <v>90260179.510000005</v>
      </c>
    </row>
    <row r="38" spans="1:4" s="77" customFormat="1" ht="15.4" customHeight="1">
      <c r="A38" s="132" t="s">
        <v>470</v>
      </c>
      <c r="B38" s="83">
        <v>750827768.20000005</v>
      </c>
      <c r="C38" s="83">
        <v>141246989.43000001</v>
      </c>
      <c r="D38" s="84">
        <v>892074757.63</v>
      </c>
    </row>
    <row r="39" spans="1:4" s="77" customFormat="1" ht="15.4" customHeight="1">
      <c r="A39" s="132" t="s">
        <v>471</v>
      </c>
      <c r="B39" s="83">
        <v>0</v>
      </c>
      <c r="C39" s="83">
        <v>14870765</v>
      </c>
      <c r="D39" s="84">
        <v>14870765</v>
      </c>
    </row>
    <row r="40" spans="1:4" s="77" customFormat="1" ht="15.4" customHeight="1">
      <c r="A40" s="132" t="s">
        <v>472</v>
      </c>
      <c r="B40" s="83">
        <v>112052863823.67</v>
      </c>
      <c r="C40" s="83">
        <v>0</v>
      </c>
      <c r="D40" s="84">
        <v>112052863823.67</v>
      </c>
    </row>
    <row r="41" spans="1:4" s="77" customFormat="1" ht="26.15" customHeight="1">
      <c r="A41" s="85" t="s">
        <v>60</v>
      </c>
      <c r="B41" s="86">
        <v>389732792968.03998</v>
      </c>
      <c r="C41" s="86">
        <v>7619559021.8999996</v>
      </c>
      <c r="D41" s="87">
        <v>397352351989.94</v>
      </c>
    </row>
    <row r="42" spans="1:4" s="77" customFormat="1" ht="60.25" customHeight="1">
      <c r="A42" s="78"/>
      <c r="B42" s="78"/>
      <c r="C42" s="78"/>
      <c r="D42" s="78"/>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'Tav. B'!_Toc473634309</vt:lpstr>
      <vt:lpstr>'Tav. D'!Area_stampa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2022-07-05T09:04:34Z</dcterms:modified>
</cp:coreProperties>
</file>