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5480" windowHeight="1146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'T18'!$A$1:$AS$100</definedName>
    <definedName name="_xlnm.Print_Area" localSheetId="1">'T19'!$A$1:$AT$45</definedName>
    <definedName name="_xlnm.Print_Area" localSheetId="2">'T20'!$A$1:$I$75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<sst xmlns="http://schemas.openxmlformats.org/spreadsheetml/2006/main" count="444" uniqueCount="187">
  <si>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</si>
  <si>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</si>
  <si>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</si>
  <si>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</si>
  <si>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</si>
  <si>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</si>
  <si>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</si>
  <si>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</si>
  <si>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</si>
  <si>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</si>
  <si>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</si>
  <si>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</si>
  <si>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</si>
  <si>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</si>
  <si>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</si>
  <si>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</si>
  <si>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</si>
  <si>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</si>
  <si>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</si>
  <si>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RAPPORTI CON L'ESTERNO</t>
  </si>
  <si>
    <t>INDIRIZZO POLITICO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</si>
  <si>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</si>
  <si>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</si>
  <si>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</si>
  <si>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</si>
  <si>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</si>
  <si>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</si>
  <si>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</si>
  <si>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</si>
  <si>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</si>
  <si>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</si>
  <si>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</si>
  <si>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</si>
  <si>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</si>
  <si>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</si>
  <si>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</si>
  <si>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</si>
  <si>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</si>
  <si>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</si>
  <si>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</si>
  <si>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</si>
  <si>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</si>
  <si>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</si>
  <si>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</si>
  <si>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</si>
  <si>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</si>
  <si>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</si>
  <si>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</si>
  <si>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</si>
  <si>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</si>
  <si>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</si>
  <si>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</si>
  <si>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</si>
  <si>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</si>
  <si>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</si>
  <si>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</si>
  <si>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</si>
  <si>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</si>
  <si>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</si>
  <si>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</si>
  <si>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</si>
  <si>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</si>
  <si>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</si>
  <si>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</si>
  <si>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</si>
  <si>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</si>
  <si>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</si>
  <si>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</si>
  <si>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</si>
  <si>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</si>
  <si>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</si>
  <si>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</si>
  <si>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</si>
  <si>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</si>
  <si>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</si>
  <si>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Interinale</t>
  </si>
  <si>
    <t>CATEGORIA</t>
  </si>
  <si>
    <t>MACROCATEGORIA</t>
  </si>
  <si>
    <t>ALTRO</t>
  </si>
  <si>
    <t>NO</t>
  </si>
  <si>
    <t>Codice</t>
  </si>
  <si>
    <t>GESTIONE DEL PERSONALE</t>
  </si>
  <si>
    <t>TOTALE (*)</t>
  </si>
  <si>
    <t>INDIRIZZO POLITICO - ISTITUZIONALE</t>
  </si>
  <si>
    <t xml:space="preserve">  Area di intervento </t>
  </si>
  <si>
    <t>RELAZIONI CON ALTRI SOGGETTI PUBBLICI E PRIVATI</t>
  </si>
  <si>
    <t>FUNZIONAMENTO</t>
  </si>
  <si>
    <t>SERVIZI LEGALI</t>
  </si>
  <si>
    <t>SERVIZI ECONOMICO/FINANZIARI</t>
  </si>
  <si>
    <t>SISTEMI INFORMATIVI</t>
  </si>
  <si>
    <t>SERVIZI DI PIANIFICAZIONE E CONTROLLO</t>
  </si>
  <si>
    <t>SERVIZI DI SUPPORTO</t>
  </si>
  <si>
    <t>SERVIZI PER CONTO DELLO STATO, AUTORIZZATIVI E IMPOSITIVI</t>
  </si>
  <si>
    <t>SERVIZI STATISTICI</t>
  </si>
  <si>
    <t>TRIBUTI</t>
  </si>
  <si>
    <t>URBANISTICA</t>
  </si>
  <si>
    <t>SERVIZI EROGATI ALLA COLLETTIVITA'</t>
  </si>
  <si>
    <t>SICUREZZA URBANA, ATTIVITÀ DI POLIZIA LOCALE E SERVIZIO DI NOTIFICA</t>
  </si>
  <si>
    <t>PROMOZIONE E GESTIONE TUTELA AMBIENTALE</t>
  </si>
  <si>
    <t>LAVORI PUBBLICI</t>
  </si>
  <si>
    <t>SERVIZI IDRICI INTEGRATI</t>
  </si>
  <si>
    <t>ALTRI SERVIZI DI RETE</t>
  </si>
  <si>
    <t>SERVIZI EROGATI ALLA PERSONA</t>
  </si>
  <si>
    <t>SERVIZI PER LA CULTURA</t>
  </si>
  <si>
    <t>N. delibere, decreti ed ordinanze adottati</t>
  </si>
  <si>
    <t>N. convenzioni/accordi di programma</t>
  </si>
  <si>
    <t>N. pareri legali espressi</t>
  </si>
  <si>
    <t>N. contenziosi avviati nell'anno</t>
  </si>
  <si>
    <t>N. variazioni di bilancio effettuate nell'anno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</si>
  <si>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</si>
  <si>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</si>
  <si>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</si>
  <si>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</si>
  <si>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atti protocollati in entrata</t>
  </si>
  <si>
    <t>N. atti protocollati in uscita</t>
  </si>
  <si>
    <t>N. licenze di abitabilità/agibilità rilasciate</t>
  </si>
  <si>
    <t xml:space="preserve">  Area operativa / intervento </t>
  </si>
  <si>
    <t>1)</t>
  </si>
  <si>
    <t>Gli importi debbono essere comprensivi di IVA, se dovuta, ed espressi in euro</t>
  </si>
  <si>
    <t>REGOLAZIONE DI ATTIVITA' PUBBLICHE E PRIVATE</t>
  </si>
  <si>
    <t>SERVIZI DEL MERCATO DEL LAVORO</t>
  </si>
  <si>
    <t>GESTIONE E SMALTIMENTO DI RIFIUTI</t>
  </si>
  <si>
    <t>SERVIZI SOCIALI, NON PROFIT E SANITA'</t>
  </si>
  <si>
    <t>SERVIZI PER L’ISTRUZIONE E LA FORMAZIONE PROFESSIONALE</t>
  </si>
  <si>
    <t>SERVIZI PER LO SPORT, ATTIVITA’ RICREATIVE E TURISMO</t>
  </si>
  <si>
    <t>N. sanzioni irrogate</t>
  </si>
  <si>
    <t>N. sanzioni riscosse</t>
  </si>
  <si>
    <t>N. autorizzazioni e concessioni pubblicità sulle strade e sui veicoli</t>
  </si>
  <si>
    <t>N. licenze autotrasporto di merci conto proprio e autotrasporto conto terzi</t>
  </si>
  <si>
    <t>N. autorizzazioni preventive  per opere pubbliche di interesse strategico</t>
  </si>
  <si>
    <t>N. autorizzazioni impianti per l’esercizio delle attività di recupero e di smaltimento rifiuti</t>
  </si>
  <si>
    <t>N. colloqui effettuati (per inserimento in banca dati, di primo livello e di orientamento)</t>
  </si>
  <si>
    <t>N. tirocini attivati</t>
  </si>
  <si>
    <t>N verbali di contravvenzione</t>
  </si>
  <si>
    <t xml:space="preserve">N. di controlli su cave, torbiere, acque minerali e termali </t>
  </si>
  <si>
    <t>N. impianti per il rilevamento dell’inquinamento atmosferico, elettromagnetico o da rumore e delle acque</t>
  </si>
  <si>
    <t>N. interventi di risanamento e miglioramento ambientale in relazione alle risorse idriche</t>
  </si>
  <si>
    <t>N. collaudi su opere pubbliche effettuati nell’anno</t>
  </si>
  <si>
    <t>N. interventi di manutenzione ordinaria e straordinaria conclusi nell’anno su edifici non scolastici e relativi impianti</t>
  </si>
  <si>
    <t>N. interventi di manutenzione ordinaria e straordinaria conclusi nell’anno su edifici scolastici e relativi impianti</t>
  </si>
  <si>
    <t>N. delle utenze idriche iscritte nel catasto provinciale</t>
  </si>
  <si>
    <t>N. delle cooperative sociali iscritte nella sezione provinciale dell’Albo regionale</t>
  </si>
  <si>
    <t>N. delle associazioni di volontariato iscritte nella sezione provinciale del Registro regionale</t>
  </si>
  <si>
    <t>N. di interventi a favore dell’immigrazione</t>
  </si>
  <si>
    <t>N. di interventi a favore dei giovani e dei minori</t>
  </si>
  <si>
    <t>N. di interventi didattico-culturali per insegnanti e studenti delle scuole superiori</t>
  </si>
  <si>
    <t xml:space="preserve">N. corsi di formazione professionale per disoccupati/inoccupati </t>
  </si>
  <si>
    <t>N. eventi culturali organizzati direttamente o patrocinati dall’ente provincia</t>
  </si>
  <si>
    <t>AGRICOLTURA</t>
  </si>
  <si>
    <t>PROTEZIONE CIVILE</t>
  </si>
  <si>
    <t>N. interventi di sostegno, promozione e sviluppo della produzione locale</t>
  </si>
  <si>
    <t>N. interventi effettuati sul territorio (interventi effettivi, esercitazioni, etc.)</t>
  </si>
  <si>
    <t>N. interventi di risanamento e miglioramento dei siti inquinati dai rifiuti</t>
  </si>
  <si>
    <t>NOTA: per inserire eventuali chiarimenti relativi alla rilevazione occorre utilizzare il campo note presente in fondo alla schermata della tabella 18 della modalità web</t>
  </si>
  <si>
    <t>Alte specializzazioni in d.o.</t>
  </si>
  <si>
    <t>ASP</t>
  </si>
  <si>
    <t>N. controlli su permessi di costruire e S.C.I.A e D.I.A.</t>
  </si>
  <si>
    <t>N. interventi a favore di persone con disabilità</t>
  </si>
  <si>
    <t>Aziende speciali (per Comuni, Province e Unioni di comuni)</t>
  </si>
  <si>
    <t>N. autorizzazioni per gestione autoscuole - Parco autobus (immatricolazione, servizi di linea, locazioni,etc.)</t>
  </si>
  <si>
    <t>N. strutture musei, mostre permanenti, gallerie e pinacoteche, biblioteche, archivi storici</t>
  </si>
  <si>
    <t>N. sedute dell’OIV o del nucleo di valutazione</t>
  </si>
  <si>
    <t>NOTA: si consiglia di verificare la presenza di errori, segnalati nella colonna I del presente foglio di lavoro, che potrebbero generare la SQUADRATURA 2  e/o scarti durante il caricamento tramite KIT EXCEL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</si>
  <si>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</si>
  <si>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</si>
  <si>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N. sedute del consiglio</t>
  </si>
  <si>
    <t>(*) Il totale di ciascuna riga deve essere pari a 100; valori differenti, che saranno segnalati nella colonna AT, potrebbero generare scarti durante il caricamento in SICO del KIT EXCEL</t>
  </si>
  <si>
    <t>LSU / LPU / ASU</t>
  </si>
  <si>
    <t>N.  vincitori di concorso in graduatorie ancora valide non ancora assunti al 31/12</t>
  </si>
  <si>
    <t>N. procedimenti disciplinari attivati nel corso dell'anno</t>
  </si>
  <si>
    <t xml:space="preserve">N. rimproveri verbali o scritti, multe di importo pari a 4 ore di retribuzione </t>
  </si>
  <si>
    <t>N. sospensioni dal servizio con privazione della retribuzione fino ad un massimo di 10 giorni</t>
  </si>
  <si>
    <t>N. sospensioni dal servizio con privazione della retribuzione da 11 giorni fino ad un massimo di 6 mesi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</si>
  <si>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</si>
  <si>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</si>
  <si>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</si>
  <si>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</si>
  <si>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</si>
  <si>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</si>
  <si>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</si>
  <si>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</si>
  <si>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</si>
  <si>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Dotazione organica personale dirigente</t>
  </si>
  <si>
    <t>Dotazione organica personale non dirigente</t>
  </si>
  <si>
    <t>NOTE E CHIARIMENTI ALLA RILEVAZIONE
(max 1000 caratteri)</t>
  </si>
  <si>
    <t>020</t>
  </si>
  <si>
    <t>021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</si>
</sst>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175" fontId="14" fillId="35" borderId="2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175" fontId="14" fillId="35" borderId="2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6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6" xfId="49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>
      <alignment/>
    </xf>
    <xf numFmtId="0" fontId="12" fillId="33" borderId="24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8" xfId="0" applyFont="1" applyFill="1" applyBorder="1" applyAlignment="1">
      <alignment horizontal="right"/>
    </xf>
    <xf numFmtId="0" fontId="7" fillId="33" borderId="29" xfId="0" applyFont="1" applyFill="1" applyBorder="1" applyAlignment="1">
      <alignment/>
    </xf>
    <xf numFmtId="49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175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0" xfId="0" applyNumberFormat="1" applyFont="1" applyBorder="1" applyAlignment="1" applyProtection="1">
      <alignment vertical="center" wrapText="1"/>
      <protection locked="0"/>
    </xf>
    <xf numFmtId="175" fontId="14" fillId="0" borderId="2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4" fillId="0" borderId="28" xfId="0" applyFont="1" applyBorder="1" applyAlignment="1" applyProtection="1">
      <alignment vertical="center" wrapText="1"/>
      <protection/>
    </xf>
    <xf numFmtId="49" fontId="16" fillId="0" borderId="0" xfId="49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2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left" wrapText="1"/>
    </xf>
    <xf numFmtId="0" fontId="16" fillId="0" borderId="33" xfId="49" applyFont="1" applyBorder="1" applyAlignment="1" applyProtection="1">
      <alignment horizontal="center" vertical="center" wrapText="1"/>
      <protection/>
    </xf>
    <xf numFmtId="0" fontId="16" fillId="0" borderId="34" xfId="49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4" fillId="0" borderId="31" xfId="0" applyFont="1" applyBorder="1" applyAlignment="1">
      <alignment vertical="center" wrapText="1"/>
    </xf>
    <xf numFmtId="1" fontId="14" fillId="0" borderId="34" xfId="0" applyNumberFormat="1" applyFont="1" applyBorder="1" applyAlignment="1" applyProtection="1">
      <alignment vertical="center" wrapText="1"/>
      <protection locked="0"/>
    </xf>
    <xf numFmtId="1" fontId="14" fillId="0" borderId="13" xfId="0" applyNumberFormat="1" applyFont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/>
    </xf>
    <xf numFmtId="1" fontId="14" fillId="0" borderId="13" xfId="0" applyNumberFormat="1" applyFont="1" applyBorder="1" applyAlignment="1" applyProtection="1">
      <alignment vertical="center" wrapText="1"/>
      <protection/>
    </xf>
    <xf numFmtId="1" fontId="14" fillId="0" borderId="34" xfId="0" applyNumberFormat="1" applyFont="1" applyBorder="1" applyAlignment="1" applyProtection="1">
      <alignment vertical="center" wrapText="1"/>
      <protection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vertical="center" wrapText="1"/>
    </xf>
    <xf numFmtId="175" fontId="14" fillId="36" borderId="20" xfId="0" applyNumberFormat="1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0" borderId="11" xfId="0" applyNumberFormat="1" applyFont="1" applyBorder="1" applyAlignment="1" applyProtection="1">
      <alignment vertical="center" wrapText="1"/>
      <protection/>
    </xf>
    <xf numFmtId="175" fontId="14" fillId="0" borderId="13" xfId="0" applyNumberFormat="1" applyFont="1" applyBorder="1" applyAlignment="1" applyProtection="1">
      <alignment vertical="center" wrapText="1"/>
      <protection locked="0"/>
    </xf>
    <xf numFmtId="175" fontId="14" fillId="0" borderId="13" xfId="0" applyNumberFormat="1" applyFont="1" applyBorder="1" applyAlignment="1" applyProtection="1">
      <alignment vertical="center" wrapText="1"/>
      <protection/>
    </xf>
    <xf numFmtId="175" fontId="14" fillId="0" borderId="34" xfId="0" applyNumberFormat="1" applyFont="1" applyBorder="1" applyAlignment="1" applyProtection="1">
      <alignment vertical="center" wrapText="1"/>
      <protection locked="0"/>
    </xf>
    <xf numFmtId="175" fontId="14" fillId="0" borderId="34" xfId="0" applyNumberFormat="1" applyFont="1" applyBorder="1" applyAlignment="1" applyProtection="1">
      <alignment vertical="center" wrapText="1"/>
      <protection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175" fontId="14" fillId="36" borderId="0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14" fillId="0" borderId="11" xfId="0" applyFont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12" fillId="38" borderId="37" xfId="0" applyFont="1" applyFill="1" applyBorder="1" applyAlignment="1">
      <alignment horizontal="center" vertical="center" wrapText="1" readingOrder="1"/>
    </xf>
    <xf numFmtId="0" fontId="12" fillId="38" borderId="38" xfId="0" applyFont="1" applyFill="1" applyBorder="1" applyAlignment="1">
      <alignment horizontal="center" vertical="center" wrapText="1" readingOrder="1"/>
    </xf>
    <xf numFmtId="0" fontId="12" fillId="38" borderId="39" xfId="0" applyFont="1" applyFill="1" applyBorder="1" applyAlignment="1">
      <alignment horizontal="center" vertical="center" wrapText="1" readingOrder="1"/>
    </xf>
    <xf numFmtId="0" fontId="28" fillId="0" borderId="40" xfId="0" applyFont="1" applyBorder="1" applyAlignment="1" applyProtection="1">
      <alignment horizontal="left" vertical="top"/>
      <protection locked="0"/>
    </xf>
    <xf numFmtId="0" fontId="28" fillId="0" borderId="41" xfId="0" applyFont="1" applyBorder="1" applyAlignment="1" applyProtection="1">
      <alignment horizontal="left" vertical="top"/>
      <protection locked="0"/>
    </xf>
    <xf numFmtId="0" fontId="28" fillId="0" borderId="42" xfId="0" applyFont="1" applyBorder="1" applyAlignment="1" applyProtection="1">
      <alignment horizontal="left" vertical="top"/>
      <protection locked="0"/>
    </xf>
    <xf numFmtId="0" fontId="16" fillId="0" borderId="33" xfId="49" applyFont="1" applyBorder="1" applyAlignment="1" applyProtection="1">
      <alignment horizontal="center" vertical="center" wrapText="1"/>
      <protection/>
    </xf>
    <xf numFmtId="0" fontId="16" fillId="0" borderId="34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>
      <alignment horizontal="left"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9" fillId="0" borderId="5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0" fontId="14" fillId="0" borderId="53" xfId="0" applyFont="1" applyBorder="1" applyAlignment="1">
      <alignment horizontal="left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wrapText="1"/>
    </xf>
    <xf numFmtId="0" fontId="14" fillId="0" borderId="52" xfId="0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466725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95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590550</xdr:colOff>
      <xdr:row>1</xdr:row>
      <xdr:rowOff>361950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081087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5</xdr:col>
      <xdr:colOff>552450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68484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8</xdr:col>
      <xdr:colOff>1000125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9525" y="190500"/>
          <a:ext cx="78486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tabSelected="1" zoomScalePageLayoutView="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0" sqref="AC10"/>
    </sheetView>
  </sheetViews>
  <sheetFormatPr defaultColWidth="9.140625" defaultRowHeight="12.75"/>
  <cols>
    <col min="1" max="1" width="6.00390625" style="27" customWidth="1"/>
    <col min="2" max="2" width="20.7109375" style="1" customWidth="1"/>
    <col min="3" max="4" width="5.28125" style="1" hidden="1" customWidth="1"/>
    <col min="5" max="5" width="9.57421875" style="19" hidden="1" customWidth="1"/>
    <col min="6" max="6" width="8.8515625" style="19" hidden="1" customWidth="1"/>
    <col min="7" max="7" width="10.28125" style="19" hidden="1" customWidth="1"/>
    <col min="8" max="8" width="13.8515625" style="19" hidden="1" customWidth="1"/>
    <col min="9" max="9" width="8.8515625" style="19" hidden="1" customWidth="1"/>
    <col min="10" max="11" width="10.140625" style="19" hidden="1" customWidth="1"/>
    <col min="12" max="12" width="10.28125" style="19" hidden="1" customWidth="1"/>
    <col min="13" max="13" width="9.00390625" style="19" hidden="1" customWidth="1"/>
    <col min="14" max="14" width="9.140625" style="1" hidden="1" customWidth="1"/>
    <col min="15" max="15" width="8.8515625" style="1" hidden="1" customWidth="1"/>
    <col min="16" max="16" width="9.7109375" style="1" hidden="1" customWidth="1"/>
    <col min="17" max="17" width="12.8515625" style="1" hidden="1" customWidth="1"/>
    <col min="18" max="18" width="9.28125" style="1" hidden="1" customWidth="1"/>
    <col min="19" max="19" width="8.8515625" style="1" hidden="1" customWidth="1"/>
    <col min="20" max="20" width="7.421875" style="1" hidden="1" customWidth="1"/>
    <col min="21" max="21" width="6.140625" style="1" hidden="1" customWidth="1"/>
    <col min="22" max="22" width="34.28125" style="1" hidden="1" customWidth="1"/>
    <col min="23" max="26" width="9.140625" style="1" hidden="1" customWidth="1"/>
    <col min="27" max="28" width="5.28125" style="1" hidden="1" customWidth="1"/>
    <col min="29" max="29" width="9.57421875" style="19" customWidth="1"/>
    <col min="30" max="30" width="8.8515625" style="19" customWidth="1"/>
    <col min="31" max="31" width="10.28125" style="19" customWidth="1"/>
    <col min="32" max="32" width="13.8515625" style="19" customWidth="1"/>
    <col min="33" max="33" width="8.8515625" style="19" customWidth="1"/>
    <col min="34" max="35" width="10.140625" style="19" customWidth="1"/>
    <col min="36" max="36" width="10.28125" style="19" customWidth="1"/>
    <col min="37" max="37" width="9.00390625" style="19" customWidth="1"/>
    <col min="38" max="38" width="9.140625" style="1" customWidth="1"/>
    <col min="39" max="39" width="8.8515625" style="1" hidden="1" customWidth="1"/>
    <col min="40" max="40" width="9.7109375" style="1" customWidth="1"/>
    <col min="41" max="41" width="12.8515625" style="1" customWidth="1"/>
    <col min="42" max="42" width="9.28125" style="1" customWidth="1"/>
    <col min="43" max="43" width="8.8515625" style="1" customWidth="1"/>
    <col min="44" max="44" width="7.421875" style="1" bestFit="1" customWidth="1"/>
    <col min="45" max="45" width="6.140625" style="1" hidden="1" customWidth="1"/>
    <col min="46" max="46" width="34.28125" style="1" bestFit="1" customWidth="1"/>
    <col min="47" max="16384" width="9.140625" style="1" customWidth="1"/>
  </cols>
  <sheetData>
    <row r="1" spans="1:44" ht="18.75" customHeight="1">
      <c r="A1" s="71"/>
      <c r="B1" s="71"/>
      <c r="C1" s="71"/>
      <c r="D1" s="71"/>
      <c r="E1" s="71"/>
      <c r="F1" s="71"/>
      <c r="G1" s="71"/>
      <c r="H1" s="71"/>
      <c r="I1" s="71"/>
      <c r="J1" s="72" t="s">
        <v>0</v>
      </c>
      <c r="K1" s="149">
        <v>2020</v>
      </c>
      <c r="L1" s="71"/>
      <c r="M1" s="71"/>
      <c r="N1" s="71"/>
      <c r="O1" s="71"/>
      <c r="P1" s="71"/>
      <c r="Q1" s="71"/>
      <c r="R1" s="71"/>
      <c r="S1" s="71"/>
      <c r="T1" s="71"/>
      <c r="AA1" s="71"/>
      <c r="AB1" s="71"/>
      <c r="AC1" s="71"/>
      <c r="AD1" s="71"/>
      <c r="AE1" s="71"/>
      <c r="AF1" s="71"/>
      <c r="AG1" s="71"/>
      <c r="AH1" s="72" t="s">
        <v>0</v>
      </c>
      <c r="AI1" s="149">
        <f>K1</f>
        <v>2020</v>
      </c>
      <c r="AJ1" s="71"/>
      <c r="AK1" s="71"/>
      <c r="AL1" s="71"/>
      <c r="AM1" s="71"/>
      <c r="AN1" s="71"/>
      <c r="AO1" s="71"/>
      <c r="AP1" s="71"/>
      <c r="AQ1" s="71"/>
      <c r="AR1" s="71"/>
    </row>
    <row r="2" spans="1:44" s="4" customFormat="1" ht="30.75" customHeight="1">
      <c r="A2" s="15"/>
      <c r="B2" s="16"/>
      <c r="C2" s="18"/>
      <c r="D2" s="18"/>
      <c r="E2" s="18"/>
      <c r="F2" s="19"/>
      <c r="G2" s="18"/>
      <c r="H2" s="18"/>
      <c r="I2" s="19"/>
      <c r="J2" s="19"/>
      <c r="K2" s="19"/>
      <c r="L2" s="19"/>
      <c r="M2" s="19"/>
      <c r="N2" s="1"/>
      <c r="O2" s="1"/>
      <c r="P2" s="1"/>
      <c r="Q2" s="1"/>
      <c r="R2" s="1"/>
      <c r="S2" s="1"/>
      <c r="T2" s="1"/>
      <c r="AA2" s="18"/>
      <c r="AB2" s="18"/>
      <c r="AC2" s="18"/>
      <c r="AD2" s="19"/>
      <c r="AE2" s="18"/>
      <c r="AF2" s="18"/>
      <c r="AG2" s="19"/>
      <c r="AH2" s="19"/>
      <c r="AI2" s="19"/>
      <c r="AJ2" s="19"/>
      <c r="AK2" s="19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28" t="s">
        <v>48</v>
      </c>
      <c r="C3" s="7"/>
      <c r="D3" s="7"/>
      <c r="E3" s="1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60">
        <f>IF(AND(AQ40&gt;0,A100=""),"ATTENZIONE: IL CAMPO NOTE E' OBBLIGATORIO","")</f>
      </c>
      <c r="AD3" s="20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1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29" customFormat="1" ht="27.75" customHeight="1" thickTop="1">
      <c r="A5" s="195" t="s">
        <v>80</v>
      </c>
      <c r="B5" s="197" t="s">
        <v>84</v>
      </c>
      <c r="C5" s="193" t="s">
        <v>21</v>
      </c>
      <c r="D5" s="194"/>
      <c r="E5" s="188" t="s">
        <v>22</v>
      </c>
      <c r="F5" s="188" t="s">
        <v>23</v>
      </c>
      <c r="G5" s="188" t="s">
        <v>24</v>
      </c>
      <c r="H5" s="188" t="s">
        <v>158</v>
      </c>
      <c r="I5" s="188" t="s">
        <v>25</v>
      </c>
      <c r="J5" s="31" t="s">
        <v>26</v>
      </c>
      <c r="K5" s="31" t="s">
        <v>26</v>
      </c>
      <c r="L5" s="188" t="s">
        <v>27</v>
      </c>
      <c r="M5" s="188" t="s">
        <v>28</v>
      </c>
      <c r="N5" s="188" t="s">
        <v>29</v>
      </c>
      <c r="O5" s="134"/>
      <c r="P5" s="188" t="s">
        <v>30</v>
      </c>
      <c r="Q5" s="188" t="s">
        <v>2</v>
      </c>
      <c r="R5" s="188" t="s">
        <v>61</v>
      </c>
      <c r="S5" s="188" t="s">
        <v>78</v>
      </c>
      <c r="T5" s="190" t="s">
        <v>82</v>
      </c>
      <c r="AA5" s="193" t="s">
        <v>21</v>
      </c>
      <c r="AB5" s="194"/>
      <c r="AC5" s="188" t="s">
        <v>22</v>
      </c>
      <c r="AD5" s="188" t="s">
        <v>23</v>
      </c>
      <c r="AE5" s="188" t="s">
        <v>24</v>
      </c>
      <c r="AF5" s="188" t="s">
        <v>158</v>
      </c>
      <c r="AG5" s="188" t="s">
        <v>25</v>
      </c>
      <c r="AH5" s="31" t="s">
        <v>26</v>
      </c>
      <c r="AI5" s="31" t="s">
        <v>26</v>
      </c>
      <c r="AJ5" s="188" t="s">
        <v>27</v>
      </c>
      <c r="AK5" s="188" t="s">
        <v>28</v>
      </c>
      <c r="AL5" s="188" t="s">
        <v>29</v>
      </c>
      <c r="AM5" s="134"/>
      <c r="AN5" s="188" t="s">
        <v>30</v>
      </c>
      <c r="AO5" s="188" t="s">
        <v>2</v>
      </c>
      <c r="AP5" s="188" t="s">
        <v>61</v>
      </c>
      <c r="AQ5" s="188" t="s">
        <v>78</v>
      </c>
      <c r="AR5" s="190" t="s">
        <v>82</v>
      </c>
    </row>
    <row r="6" spans="1:46" s="30" customFormat="1" ht="16.5" customHeight="1" thickBot="1">
      <c r="A6" s="196"/>
      <c r="B6" s="198"/>
      <c r="C6" s="22" t="s">
        <v>31</v>
      </c>
      <c r="D6" s="22" t="s">
        <v>79</v>
      </c>
      <c r="E6" s="189"/>
      <c r="F6" s="189"/>
      <c r="G6" s="189"/>
      <c r="H6" s="189"/>
      <c r="I6" s="189"/>
      <c r="J6" s="22" t="s">
        <v>32</v>
      </c>
      <c r="K6" s="52" t="s">
        <v>47</v>
      </c>
      <c r="L6" s="189"/>
      <c r="M6" s="189"/>
      <c r="N6" s="189"/>
      <c r="O6" s="135"/>
      <c r="P6" s="189"/>
      <c r="Q6" s="189"/>
      <c r="R6" s="189"/>
      <c r="S6" s="189"/>
      <c r="T6" s="191"/>
      <c r="U6" s="33"/>
      <c r="V6" s="33"/>
      <c r="W6" s="33"/>
      <c r="AA6" s="22" t="s">
        <v>31</v>
      </c>
      <c r="AB6" s="22" t="s">
        <v>79</v>
      </c>
      <c r="AC6" s="189"/>
      <c r="AD6" s="189"/>
      <c r="AE6" s="189"/>
      <c r="AF6" s="189"/>
      <c r="AG6" s="189"/>
      <c r="AH6" s="22" t="s">
        <v>32</v>
      </c>
      <c r="AI6" s="52" t="s">
        <v>47</v>
      </c>
      <c r="AJ6" s="189"/>
      <c r="AK6" s="189"/>
      <c r="AL6" s="189"/>
      <c r="AM6" s="135"/>
      <c r="AN6" s="189"/>
      <c r="AO6" s="189"/>
      <c r="AP6" s="189"/>
      <c r="AQ6" s="189"/>
      <c r="AR6" s="191"/>
      <c r="AS6" s="33"/>
      <c r="AT6" s="33"/>
    </row>
    <row r="7" spans="1:44" s="4" customFormat="1" ht="15.75" hidden="1" thickTop="1">
      <c r="A7" s="77"/>
      <c r="B7" s="85"/>
      <c r="C7" s="79"/>
      <c r="D7" s="79"/>
      <c r="E7" s="86" t="s">
        <v>5</v>
      </c>
      <c r="F7" s="86" t="s">
        <v>6</v>
      </c>
      <c r="G7" s="86" t="s">
        <v>7</v>
      </c>
      <c r="H7" s="129" t="s">
        <v>8</v>
      </c>
      <c r="I7" s="86" t="s">
        <v>9</v>
      </c>
      <c r="J7" s="87" t="s">
        <v>10</v>
      </c>
      <c r="K7" s="87" t="s">
        <v>11</v>
      </c>
      <c r="L7" s="86" t="s">
        <v>12</v>
      </c>
      <c r="M7" s="86" t="s">
        <v>13</v>
      </c>
      <c r="N7" s="86" t="s">
        <v>14</v>
      </c>
      <c r="O7" s="86"/>
      <c r="P7" s="86" t="s">
        <v>15</v>
      </c>
      <c r="Q7" s="86" t="s">
        <v>16</v>
      </c>
      <c r="R7" s="86" t="s">
        <v>17</v>
      </c>
      <c r="S7" s="86" t="s">
        <v>18</v>
      </c>
      <c r="T7" s="88"/>
      <c r="AA7" s="79"/>
      <c r="AB7" s="79"/>
      <c r="AC7" s="86" t="s">
        <v>5</v>
      </c>
      <c r="AD7" s="86" t="s">
        <v>6</v>
      </c>
      <c r="AE7" s="86" t="s">
        <v>7</v>
      </c>
      <c r="AF7" s="129" t="s">
        <v>8</v>
      </c>
      <c r="AG7" s="86" t="s">
        <v>9</v>
      </c>
      <c r="AH7" s="87" t="s">
        <v>10</v>
      </c>
      <c r="AI7" s="87" t="s">
        <v>11</v>
      </c>
      <c r="AJ7" s="86" t="s">
        <v>12</v>
      </c>
      <c r="AK7" s="86" t="s">
        <v>13</v>
      </c>
      <c r="AL7" s="86" t="s">
        <v>14</v>
      </c>
      <c r="AM7" s="86"/>
      <c r="AN7" s="86" t="s">
        <v>15</v>
      </c>
      <c r="AO7" s="86" t="s">
        <v>16</v>
      </c>
      <c r="AP7" s="86" t="s">
        <v>17</v>
      </c>
      <c r="AQ7" s="86" t="s">
        <v>18</v>
      </c>
      <c r="AR7" s="88"/>
    </row>
    <row r="8" spans="1:46" s="30" customFormat="1" ht="16.5" customHeight="1" thickBot="1" thickTop="1">
      <c r="A8" s="77"/>
      <c r="B8" s="78"/>
      <c r="C8" s="79"/>
      <c r="D8" s="79"/>
      <c r="E8" s="79"/>
      <c r="F8" s="79"/>
      <c r="G8" s="79"/>
      <c r="H8" s="79"/>
      <c r="I8" s="79"/>
      <c r="J8" s="79"/>
      <c r="K8" s="80"/>
      <c r="L8" s="79"/>
      <c r="M8" s="79"/>
      <c r="N8" s="79"/>
      <c r="O8" s="79"/>
      <c r="P8" s="79"/>
      <c r="Q8" s="79"/>
      <c r="R8" s="79"/>
      <c r="S8" s="79"/>
      <c r="T8" s="81"/>
      <c r="U8" s="33"/>
      <c r="V8" s="33"/>
      <c r="W8" s="33"/>
      <c r="AA8" s="79"/>
      <c r="AB8" s="79"/>
      <c r="AC8" s="79"/>
      <c r="AD8" s="79"/>
      <c r="AE8" s="79"/>
      <c r="AF8" s="79"/>
      <c r="AG8" s="79"/>
      <c r="AH8" s="79"/>
      <c r="AI8" s="80"/>
      <c r="AJ8" s="79"/>
      <c r="AK8" s="79"/>
      <c r="AL8" s="79"/>
      <c r="AM8" s="79"/>
      <c r="AN8" s="79"/>
      <c r="AO8" s="79"/>
      <c r="AP8" s="79"/>
      <c r="AQ8" s="79"/>
      <c r="AR8" s="81"/>
      <c r="AS8" s="33"/>
      <c r="AT8" s="33"/>
    </row>
    <row r="9" spans="1:44" s="93" customFormat="1" ht="15.75" thickTop="1">
      <c r="A9" s="73"/>
      <c r="B9" s="90" t="s">
        <v>35</v>
      </c>
      <c r="C9" s="192" t="s">
        <v>83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74"/>
      <c r="S9" s="74"/>
      <c r="T9" s="75"/>
      <c r="AA9" s="192" t="s">
        <v>83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74"/>
      <c r="AQ9" s="74"/>
      <c r="AR9" s="75"/>
    </row>
    <row r="10" spans="1:46" s="6" customFormat="1" ht="27.75" customHeight="1">
      <c r="A10" s="62" t="s">
        <v>35</v>
      </c>
      <c r="B10" s="23" t="s">
        <v>20</v>
      </c>
      <c r="C10" s="122" t="s">
        <v>48</v>
      </c>
      <c r="D10" s="122" t="s">
        <v>48</v>
      </c>
      <c r="E10" s="151">
        <f aca="true" t="shared" si="0" ref="E10:S12">ROUND(AC10,0)</f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0</v>
      </c>
      <c r="O10" s="152">
        <f t="shared" si="0"/>
        <v>0</v>
      </c>
      <c r="P10" s="151">
        <f t="shared" si="0"/>
        <v>0</v>
      </c>
      <c r="Q10" s="151">
        <f t="shared" si="0"/>
        <v>0</v>
      </c>
      <c r="R10" s="151">
        <f t="shared" si="0"/>
        <v>0</v>
      </c>
      <c r="S10" s="151">
        <f t="shared" si="0"/>
        <v>0</v>
      </c>
      <c r="T10" s="63">
        <f>SUM(E10:S10)</f>
        <v>0</v>
      </c>
      <c r="U10" s="61" t="str">
        <f>$B$9&amp;A10</f>
        <v>001001</v>
      </c>
      <c r="V10" s="53">
        <f>IF(AND(T10&lt;&gt;0,T10&lt;&gt;100),"ATTENZIONE: IL TOTALE DEVE ESSERE =100","")</f>
      </c>
      <c r="W10" s="11"/>
      <c r="AA10" s="122" t="s">
        <v>48</v>
      </c>
      <c r="AB10" s="122" t="s">
        <v>48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140"/>
      <c r="AN10" s="83"/>
      <c r="AO10" s="83"/>
      <c r="AP10" s="83"/>
      <c r="AQ10" s="83"/>
      <c r="AR10" s="63">
        <f>SUM(AC10:AQ10)</f>
        <v>0</v>
      </c>
      <c r="AS10" s="61" t="str">
        <f>$B$9&amp;Y10</f>
        <v>001</v>
      </c>
      <c r="AT10" s="53">
        <f>IF(AND(AR10&lt;&gt;0,AR10&lt;&gt;100),"ATTENZIONE: IL TOTALE DEVE ESSERE =100","")</f>
      </c>
    </row>
    <row r="11" spans="1:46" s="6" customFormat="1" ht="27.75" customHeight="1">
      <c r="A11" s="64" t="s">
        <v>36</v>
      </c>
      <c r="B11" s="17" t="s">
        <v>85</v>
      </c>
      <c r="C11" s="122" t="s">
        <v>48</v>
      </c>
      <c r="D11" s="122" t="s">
        <v>48</v>
      </c>
      <c r="E11" s="151">
        <f t="shared" si="0"/>
        <v>0</v>
      </c>
      <c r="F11" s="151">
        <f t="shared" si="0"/>
        <v>0</v>
      </c>
      <c r="G11" s="151">
        <f t="shared" si="0"/>
        <v>0</v>
      </c>
      <c r="H11" s="151">
        <f t="shared" si="0"/>
        <v>0</v>
      </c>
      <c r="I11" s="151">
        <f t="shared" si="0"/>
        <v>0</v>
      </c>
      <c r="J11" s="151">
        <f t="shared" si="0"/>
        <v>0</v>
      </c>
      <c r="K11" s="151">
        <f t="shared" si="0"/>
        <v>0</v>
      </c>
      <c r="L11" s="151">
        <f t="shared" si="0"/>
        <v>0</v>
      </c>
      <c r="M11" s="151">
        <f t="shared" si="0"/>
        <v>0</v>
      </c>
      <c r="N11" s="151">
        <f t="shared" si="0"/>
        <v>0</v>
      </c>
      <c r="O11" s="152">
        <f t="shared" si="0"/>
        <v>0</v>
      </c>
      <c r="P11" s="151">
        <f t="shared" si="0"/>
        <v>0</v>
      </c>
      <c r="Q11" s="151">
        <f t="shared" si="0"/>
        <v>0</v>
      </c>
      <c r="R11" s="151">
        <f t="shared" si="0"/>
        <v>0</v>
      </c>
      <c r="S11" s="151">
        <f t="shared" si="0"/>
        <v>0</v>
      </c>
      <c r="T11" s="63">
        <f>SUM(E11:S11)</f>
        <v>0</v>
      </c>
      <c r="U11" s="61" t="str">
        <f>$B$9&amp;A11</f>
        <v>001002</v>
      </c>
      <c r="V11" s="53">
        <f>IF(AND(T11&lt;&gt;0,T11&lt;&gt;100),"ATTENZIONE: IL TOTALE DEVE ESSERE =100","")</f>
      </c>
      <c r="AA11" s="122" t="s">
        <v>48</v>
      </c>
      <c r="AB11" s="122" t="s">
        <v>48</v>
      </c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140"/>
      <c r="AN11" s="83"/>
      <c r="AO11" s="83"/>
      <c r="AP11" s="83"/>
      <c r="AQ11" s="83"/>
      <c r="AR11" s="63">
        <f>SUM(AC11:AQ11)</f>
        <v>0</v>
      </c>
      <c r="AS11" s="61" t="str">
        <f>$B$9&amp;Y11</f>
        <v>001</v>
      </c>
      <c r="AT11" s="53">
        <f>IF(AND(AR11&lt;&gt;0,AR11&lt;&gt;100),"ATTENZIONE: IL TOTALE DEVE ESSERE =100","")</f>
      </c>
    </row>
    <row r="12" spans="1:46" ht="27.75" customHeight="1">
      <c r="A12" s="146" t="s">
        <v>37</v>
      </c>
      <c r="B12" s="147" t="s">
        <v>19</v>
      </c>
      <c r="C12" s="124"/>
      <c r="D12" s="124"/>
      <c r="E12" s="153">
        <f t="shared" si="0"/>
        <v>0</v>
      </c>
      <c r="F12" s="153">
        <f t="shared" si="0"/>
        <v>0</v>
      </c>
      <c r="G12" s="153">
        <f t="shared" si="0"/>
        <v>0</v>
      </c>
      <c r="H12" s="153">
        <f t="shared" si="0"/>
        <v>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  <c r="M12" s="153">
        <f t="shared" si="0"/>
        <v>0</v>
      </c>
      <c r="N12" s="153">
        <f t="shared" si="0"/>
        <v>0</v>
      </c>
      <c r="O12" s="154">
        <f t="shared" si="0"/>
        <v>0</v>
      </c>
      <c r="P12" s="153">
        <f t="shared" si="0"/>
        <v>0</v>
      </c>
      <c r="Q12" s="153">
        <f t="shared" si="0"/>
        <v>0</v>
      </c>
      <c r="R12" s="153">
        <f t="shared" si="0"/>
        <v>0</v>
      </c>
      <c r="S12" s="153">
        <f t="shared" si="0"/>
        <v>0</v>
      </c>
      <c r="T12" s="63">
        <f>SUM(E12:S12)</f>
        <v>0</v>
      </c>
      <c r="U12" s="61" t="str">
        <f>$B$9&amp;A12</f>
        <v>001003</v>
      </c>
      <c r="V12" s="53">
        <f>IF(AND(T12&lt;&gt;0,T12&lt;&gt;100),"ATTENZIONE: IL TOTALE DEVE ESSERE =100","")</f>
      </c>
      <c r="AA12" s="124"/>
      <c r="AB12" s="124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1"/>
      <c r="AN12" s="139"/>
      <c r="AO12" s="139"/>
      <c r="AP12" s="139"/>
      <c r="AQ12" s="139"/>
      <c r="AR12" s="63">
        <f>SUM(AC12:AQ12)</f>
        <v>0</v>
      </c>
      <c r="AS12" s="61" t="str">
        <f>$B$9&amp;Y12</f>
        <v>001</v>
      </c>
      <c r="AT12" s="53">
        <f>IF(AND(AR12&lt;&gt;0,AR12&lt;&gt;100),"ATTENZIONE: IL TOTALE DEVE ESSERE =100","")</f>
      </c>
    </row>
    <row r="13" spans="1:46" s="58" customFormat="1" ht="27.75" customHeight="1">
      <c r="A13" s="89"/>
      <c r="B13" s="94" t="s">
        <v>36</v>
      </c>
      <c r="C13" s="179" t="s">
        <v>86</v>
      </c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9"/>
      <c r="V13" s="92"/>
      <c r="W13" s="92"/>
      <c r="AA13" s="179" t="s">
        <v>86</v>
      </c>
      <c r="AB13" s="179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1"/>
      <c r="AS13" s="19"/>
      <c r="AT13" s="92"/>
    </row>
    <row r="14" spans="1:46" s="6" customFormat="1" ht="27.75" customHeight="1">
      <c r="A14" s="64" t="s">
        <v>35</v>
      </c>
      <c r="B14" s="17" t="s">
        <v>87</v>
      </c>
      <c r="C14" s="122"/>
      <c r="D14" s="122"/>
      <c r="E14" s="151">
        <f aca="true" t="shared" si="1" ref="E14:E19">ROUND(AC14,0)</f>
        <v>0</v>
      </c>
      <c r="F14" s="151">
        <f aca="true" t="shared" si="2" ref="F14:F19">ROUND(AD14,0)</f>
        <v>0</v>
      </c>
      <c r="G14" s="151">
        <f aca="true" t="shared" si="3" ref="G14:G19">ROUND(AE14,0)</f>
        <v>0</v>
      </c>
      <c r="H14" s="151">
        <f aca="true" t="shared" si="4" ref="H14:H19">ROUND(AF14,0)</f>
        <v>0</v>
      </c>
      <c r="I14" s="151">
        <f aca="true" t="shared" si="5" ref="I14:I19">ROUND(AG14,0)</f>
        <v>0</v>
      </c>
      <c r="J14" s="151">
        <f aca="true" t="shared" si="6" ref="J14:J19">ROUND(AH14,0)</f>
        <v>0</v>
      </c>
      <c r="K14" s="151">
        <f aca="true" t="shared" si="7" ref="K14:K19">ROUND(AI14,0)</f>
        <v>0</v>
      </c>
      <c r="L14" s="151">
        <f aca="true" t="shared" si="8" ref="L14:L19">ROUND(AJ14,0)</f>
        <v>0</v>
      </c>
      <c r="M14" s="151">
        <f aca="true" t="shared" si="9" ref="M14:M19">ROUND(AK14,0)</f>
        <v>0</v>
      </c>
      <c r="N14" s="151">
        <f aca="true" t="shared" si="10" ref="N14:N19">ROUND(AL14,0)</f>
        <v>0</v>
      </c>
      <c r="O14" s="152">
        <f aca="true" t="shared" si="11" ref="O14:O19">ROUND(AM14,0)</f>
        <v>0</v>
      </c>
      <c r="P14" s="151">
        <f aca="true" t="shared" si="12" ref="P14:P19">ROUND(AN14,0)</f>
        <v>0</v>
      </c>
      <c r="Q14" s="151">
        <f aca="true" t="shared" si="13" ref="Q14:Q19">ROUND(AO14,0)</f>
        <v>0</v>
      </c>
      <c r="R14" s="151">
        <f aca="true" t="shared" si="14" ref="R14:R19">ROUND(AP14,0)</f>
        <v>0</v>
      </c>
      <c r="S14" s="151">
        <f aca="true" t="shared" si="15" ref="S14:S19">ROUND(AQ14,0)</f>
        <v>0</v>
      </c>
      <c r="T14" s="63">
        <f aca="true" t="shared" si="16" ref="T14:T19">SUM(E14:S14)</f>
        <v>0</v>
      </c>
      <c r="U14" s="61" t="str">
        <f aca="true" t="shared" si="17" ref="U14:U19">$B$13&amp;A14</f>
        <v>002001</v>
      </c>
      <c r="V14" s="53">
        <f>IF(AND(T14&lt;&gt;0,T14&lt;&gt;100),"ATTENZIONE: IL TOTALE DEVE ESSERE =100","")</f>
      </c>
      <c r="AA14" s="122"/>
      <c r="AB14" s="122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140"/>
      <c r="AN14" s="83"/>
      <c r="AO14" s="83"/>
      <c r="AP14" s="83"/>
      <c r="AQ14" s="83"/>
      <c r="AR14" s="63">
        <f aca="true" t="shared" si="18" ref="AR14:AR19">SUM(AC14:AQ14)</f>
        <v>0</v>
      </c>
      <c r="AS14" s="61" t="str">
        <f aca="true" t="shared" si="19" ref="AS14:AS19">$B$13&amp;Y14</f>
        <v>002</v>
      </c>
      <c r="AT14" s="53">
        <f aca="true" t="shared" si="20" ref="AT14:AT19">IF(AND(AR14&lt;&gt;0,AR14&lt;&gt;100),"ATTENZIONE: IL TOTALE DEVE ESSERE =100","")</f>
      </c>
    </row>
    <row r="15" spans="1:46" s="6" customFormat="1" ht="27.75" customHeight="1">
      <c r="A15" s="64" t="s">
        <v>36</v>
      </c>
      <c r="B15" s="17" t="s">
        <v>88</v>
      </c>
      <c r="C15" s="122"/>
      <c r="D15" s="122"/>
      <c r="E15" s="153">
        <f t="shared" si="1"/>
        <v>0</v>
      </c>
      <c r="F15" s="153">
        <f t="shared" si="2"/>
        <v>0</v>
      </c>
      <c r="G15" s="153">
        <f t="shared" si="3"/>
        <v>0</v>
      </c>
      <c r="H15" s="153">
        <f t="shared" si="4"/>
        <v>0</v>
      </c>
      <c r="I15" s="153">
        <f t="shared" si="5"/>
        <v>0</v>
      </c>
      <c r="J15" s="153">
        <f t="shared" si="6"/>
        <v>0</v>
      </c>
      <c r="K15" s="153">
        <f t="shared" si="7"/>
        <v>0</v>
      </c>
      <c r="L15" s="153">
        <f t="shared" si="8"/>
        <v>0</v>
      </c>
      <c r="M15" s="153">
        <f t="shared" si="9"/>
        <v>0</v>
      </c>
      <c r="N15" s="153">
        <f t="shared" si="10"/>
        <v>0</v>
      </c>
      <c r="O15" s="154">
        <f t="shared" si="11"/>
        <v>0</v>
      </c>
      <c r="P15" s="153">
        <f t="shared" si="12"/>
        <v>0</v>
      </c>
      <c r="Q15" s="153">
        <f t="shared" si="13"/>
        <v>0</v>
      </c>
      <c r="R15" s="153">
        <f t="shared" si="14"/>
        <v>0</v>
      </c>
      <c r="S15" s="153">
        <f t="shared" si="15"/>
        <v>0</v>
      </c>
      <c r="T15" s="63">
        <f t="shared" si="16"/>
        <v>0</v>
      </c>
      <c r="U15" s="61" t="str">
        <f t="shared" si="17"/>
        <v>002002</v>
      </c>
      <c r="V15" s="53">
        <f aca="true" t="shared" si="21" ref="V15:V39">IF(AND(T15&lt;&gt;0,T15&lt;&gt;100),"ATTENZIONE: IL TOTALE DEVE ESSERE =100","")</f>
      </c>
      <c r="AA15" s="122"/>
      <c r="AB15" s="122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41"/>
      <c r="AN15" s="139"/>
      <c r="AO15" s="139"/>
      <c r="AP15" s="139"/>
      <c r="AQ15" s="139"/>
      <c r="AR15" s="63">
        <f t="shared" si="18"/>
        <v>0</v>
      </c>
      <c r="AS15" s="61" t="str">
        <f t="shared" si="19"/>
        <v>002</v>
      </c>
      <c r="AT15" s="53">
        <f t="shared" si="20"/>
      </c>
    </row>
    <row r="16" spans="1:46" s="5" customFormat="1" ht="27.75" customHeight="1">
      <c r="A16" s="64" t="s">
        <v>37</v>
      </c>
      <c r="B16" s="17" t="s">
        <v>81</v>
      </c>
      <c r="C16" s="122"/>
      <c r="D16" s="122"/>
      <c r="E16" s="151">
        <f t="shared" si="1"/>
        <v>0</v>
      </c>
      <c r="F16" s="151">
        <f t="shared" si="2"/>
        <v>0</v>
      </c>
      <c r="G16" s="151">
        <f t="shared" si="3"/>
        <v>0</v>
      </c>
      <c r="H16" s="151">
        <f t="shared" si="4"/>
        <v>0</v>
      </c>
      <c r="I16" s="151">
        <f t="shared" si="5"/>
        <v>0</v>
      </c>
      <c r="J16" s="151">
        <f t="shared" si="6"/>
        <v>0</v>
      </c>
      <c r="K16" s="151">
        <f t="shared" si="7"/>
        <v>0</v>
      </c>
      <c r="L16" s="151">
        <f t="shared" si="8"/>
        <v>0</v>
      </c>
      <c r="M16" s="151">
        <f t="shared" si="9"/>
        <v>0</v>
      </c>
      <c r="N16" s="151">
        <f t="shared" si="10"/>
        <v>0</v>
      </c>
      <c r="O16" s="152">
        <f t="shared" si="11"/>
        <v>0</v>
      </c>
      <c r="P16" s="151">
        <f t="shared" si="12"/>
        <v>0</v>
      </c>
      <c r="Q16" s="151">
        <f t="shared" si="13"/>
        <v>0</v>
      </c>
      <c r="R16" s="151">
        <f t="shared" si="14"/>
        <v>0</v>
      </c>
      <c r="S16" s="151">
        <f t="shared" si="15"/>
        <v>0</v>
      </c>
      <c r="T16" s="63">
        <f t="shared" si="16"/>
        <v>0</v>
      </c>
      <c r="U16" s="61" t="str">
        <f t="shared" si="17"/>
        <v>002003</v>
      </c>
      <c r="V16" s="53">
        <f t="shared" si="21"/>
      </c>
      <c r="AA16" s="122"/>
      <c r="AB16" s="122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40"/>
      <c r="AN16" s="83"/>
      <c r="AO16" s="83"/>
      <c r="AP16" s="83"/>
      <c r="AQ16" s="83"/>
      <c r="AR16" s="63">
        <f t="shared" si="18"/>
        <v>0</v>
      </c>
      <c r="AS16" s="61" t="str">
        <f t="shared" si="19"/>
        <v>002</v>
      </c>
      <c r="AT16" s="53">
        <f t="shared" si="20"/>
      </c>
    </row>
    <row r="17" spans="1:46" ht="27.75" customHeight="1">
      <c r="A17" s="64" t="s">
        <v>38</v>
      </c>
      <c r="B17" s="17" t="s">
        <v>89</v>
      </c>
      <c r="C17" s="122"/>
      <c r="D17" s="122"/>
      <c r="E17" s="151">
        <f t="shared" si="1"/>
        <v>0</v>
      </c>
      <c r="F17" s="151">
        <f t="shared" si="2"/>
        <v>0</v>
      </c>
      <c r="G17" s="151">
        <f t="shared" si="3"/>
        <v>0</v>
      </c>
      <c r="H17" s="151">
        <f t="shared" si="4"/>
        <v>0</v>
      </c>
      <c r="I17" s="151">
        <f t="shared" si="5"/>
        <v>0</v>
      </c>
      <c r="J17" s="151">
        <f t="shared" si="6"/>
        <v>0</v>
      </c>
      <c r="K17" s="151">
        <f t="shared" si="7"/>
        <v>0</v>
      </c>
      <c r="L17" s="151">
        <f t="shared" si="8"/>
        <v>0</v>
      </c>
      <c r="M17" s="151">
        <f t="shared" si="9"/>
        <v>0</v>
      </c>
      <c r="N17" s="151">
        <f t="shared" si="10"/>
        <v>0</v>
      </c>
      <c r="O17" s="152">
        <f t="shared" si="11"/>
        <v>0</v>
      </c>
      <c r="P17" s="151">
        <f t="shared" si="12"/>
        <v>0</v>
      </c>
      <c r="Q17" s="151">
        <f t="shared" si="13"/>
        <v>0</v>
      </c>
      <c r="R17" s="151">
        <f t="shared" si="14"/>
        <v>0</v>
      </c>
      <c r="S17" s="151">
        <f t="shared" si="15"/>
        <v>0</v>
      </c>
      <c r="T17" s="63">
        <f t="shared" si="16"/>
        <v>0</v>
      </c>
      <c r="U17" s="61" t="str">
        <f t="shared" si="17"/>
        <v>002004</v>
      </c>
      <c r="V17" s="53">
        <f t="shared" si="21"/>
      </c>
      <c r="AA17" s="122"/>
      <c r="AB17" s="122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140"/>
      <c r="AN17" s="83"/>
      <c r="AO17" s="83"/>
      <c r="AP17" s="83"/>
      <c r="AQ17" s="83"/>
      <c r="AR17" s="63">
        <f t="shared" si="18"/>
        <v>0</v>
      </c>
      <c r="AS17" s="61" t="str">
        <f t="shared" si="19"/>
        <v>002</v>
      </c>
      <c r="AT17" s="53">
        <f t="shared" si="20"/>
      </c>
    </row>
    <row r="18" spans="1:46" s="5" customFormat="1" ht="27.75" customHeight="1">
      <c r="A18" s="64" t="s">
        <v>39</v>
      </c>
      <c r="B18" s="17" t="s">
        <v>90</v>
      </c>
      <c r="C18" s="122"/>
      <c r="D18" s="122"/>
      <c r="E18" s="151">
        <f t="shared" si="1"/>
        <v>0</v>
      </c>
      <c r="F18" s="151">
        <f t="shared" si="2"/>
        <v>0</v>
      </c>
      <c r="G18" s="151">
        <f t="shared" si="3"/>
        <v>0</v>
      </c>
      <c r="H18" s="151">
        <f t="shared" si="4"/>
        <v>0</v>
      </c>
      <c r="I18" s="151">
        <f t="shared" si="5"/>
        <v>0</v>
      </c>
      <c r="J18" s="151">
        <f t="shared" si="6"/>
        <v>0</v>
      </c>
      <c r="K18" s="151">
        <f t="shared" si="7"/>
        <v>0</v>
      </c>
      <c r="L18" s="151">
        <f t="shared" si="8"/>
        <v>0</v>
      </c>
      <c r="M18" s="151">
        <f t="shared" si="9"/>
        <v>0</v>
      </c>
      <c r="N18" s="151">
        <f t="shared" si="10"/>
        <v>0</v>
      </c>
      <c r="O18" s="152">
        <f t="shared" si="11"/>
        <v>0</v>
      </c>
      <c r="P18" s="151">
        <f t="shared" si="12"/>
        <v>0</v>
      </c>
      <c r="Q18" s="151">
        <f t="shared" si="13"/>
        <v>0</v>
      </c>
      <c r="R18" s="151">
        <f t="shared" si="14"/>
        <v>0</v>
      </c>
      <c r="S18" s="151">
        <f t="shared" si="15"/>
        <v>0</v>
      </c>
      <c r="T18" s="63">
        <f t="shared" si="16"/>
        <v>0</v>
      </c>
      <c r="U18" s="61" t="str">
        <f t="shared" si="17"/>
        <v>002005</v>
      </c>
      <c r="V18" s="53">
        <f t="shared" si="21"/>
      </c>
      <c r="AA18" s="122"/>
      <c r="AB18" s="122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140"/>
      <c r="AN18" s="83"/>
      <c r="AO18" s="83"/>
      <c r="AP18" s="83"/>
      <c r="AQ18" s="83"/>
      <c r="AR18" s="63">
        <f t="shared" si="18"/>
        <v>0</v>
      </c>
      <c r="AS18" s="61" t="str">
        <f t="shared" si="19"/>
        <v>002</v>
      </c>
      <c r="AT18" s="53">
        <f t="shared" si="20"/>
      </c>
    </row>
    <row r="19" spans="1:46" ht="27.75" customHeight="1">
      <c r="A19" s="64" t="s">
        <v>40</v>
      </c>
      <c r="B19" s="17" t="s">
        <v>91</v>
      </c>
      <c r="C19" s="122"/>
      <c r="D19" s="122"/>
      <c r="E19" s="151">
        <f t="shared" si="1"/>
        <v>0</v>
      </c>
      <c r="F19" s="151">
        <f t="shared" si="2"/>
        <v>0</v>
      </c>
      <c r="G19" s="151">
        <f t="shared" si="3"/>
        <v>0</v>
      </c>
      <c r="H19" s="151">
        <f t="shared" si="4"/>
        <v>0</v>
      </c>
      <c r="I19" s="151">
        <f t="shared" si="5"/>
        <v>0</v>
      </c>
      <c r="J19" s="151">
        <f t="shared" si="6"/>
        <v>0</v>
      </c>
      <c r="K19" s="151">
        <f t="shared" si="7"/>
        <v>0</v>
      </c>
      <c r="L19" s="151">
        <f t="shared" si="8"/>
        <v>0</v>
      </c>
      <c r="M19" s="151">
        <f t="shared" si="9"/>
        <v>0</v>
      </c>
      <c r="N19" s="151">
        <f t="shared" si="10"/>
        <v>0</v>
      </c>
      <c r="O19" s="152">
        <f t="shared" si="11"/>
        <v>0</v>
      </c>
      <c r="P19" s="151">
        <f t="shared" si="12"/>
        <v>0</v>
      </c>
      <c r="Q19" s="151">
        <f t="shared" si="13"/>
        <v>0</v>
      </c>
      <c r="R19" s="151">
        <f t="shared" si="14"/>
        <v>0</v>
      </c>
      <c r="S19" s="151">
        <f t="shared" si="15"/>
        <v>0</v>
      </c>
      <c r="T19" s="63">
        <f t="shared" si="16"/>
        <v>0</v>
      </c>
      <c r="U19" s="61" t="str">
        <f t="shared" si="17"/>
        <v>002006</v>
      </c>
      <c r="V19" s="53">
        <f t="shared" si="21"/>
      </c>
      <c r="AA19" s="122"/>
      <c r="AB19" s="122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140"/>
      <c r="AN19" s="83"/>
      <c r="AO19" s="83"/>
      <c r="AP19" s="83"/>
      <c r="AQ19" s="83"/>
      <c r="AR19" s="63">
        <f t="shared" si="18"/>
        <v>0</v>
      </c>
      <c r="AS19" s="61" t="str">
        <f t="shared" si="19"/>
        <v>002</v>
      </c>
      <c r="AT19" s="53">
        <f t="shared" si="20"/>
      </c>
    </row>
    <row r="20" spans="1:90" s="58" customFormat="1" ht="27.75" customHeight="1">
      <c r="A20" s="89"/>
      <c r="B20" s="94" t="s">
        <v>37</v>
      </c>
      <c r="C20" s="179" t="s">
        <v>92</v>
      </c>
      <c r="D20" s="179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1"/>
      <c r="U20" s="91"/>
      <c r="V20" s="91"/>
      <c r="W20" s="91"/>
      <c r="X20" s="91"/>
      <c r="Y20" s="91"/>
      <c r="Z20" s="91"/>
      <c r="AA20" s="179" t="s">
        <v>92</v>
      </c>
      <c r="AB20" s="179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</row>
    <row r="21" spans="1:46" s="3" customFormat="1" ht="27.75" customHeight="1">
      <c r="A21" s="62" t="s">
        <v>35</v>
      </c>
      <c r="B21" s="23" t="s">
        <v>93</v>
      </c>
      <c r="C21" s="121"/>
      <c r="D21" s="121"/>
      <c r="E21" s="151">
        <f aca="true" t="shared" si="22" ref="E21:S25">ROUND(AC21,0)</f>
        <v>0</v>
      </c>
      <c r="F21" s="151">
        <f t="shared" si="22"/>
        <v>0</v>
      </c>
      <c r="G21" s="151">
        <f t="shared" si="22"/>
        <v>0</v>
      </c>
      <c r="H21" s="151">
        <f t="shared" si="22"/>
        <v>0</v>
      </c>
      <c r="I21" s="151">
        <f t="shared" si="22"/>
        <v>0</v>
      </c>
      <c r="J21" s="151">
        <f t="shared" si="22"/>
        <v>0</v>
      </c>
      <c r="K21" s="151">
        <f t="shared" si="22"/>
        <v>0</v>
      </c>
      <c r="L21" s="151">
        <f t="shared" si="22"/>
        <v>0</v>
      </c>
      <c r="M21" s="151">
        <f t="shared" si="22"/>
        <v>0</v>
      </c>
      <c r="N21" s="151">
        <f t="shared" si="22"/>
        <v>0</v>
      </c>
      <c r="O21" s="152">
        <f t="shared" si="22"/>
        <v>0</v>
      </c>
      <c r="P21" s="151">
        <f t="shared" si="22"/>
        <v>0</v>
      </c>
      <c r="Q21" s="151">
        <f t="shared" si="22"/>
        <v>0</v>
      </c>
      <c r="R21" s="151">
        <f t="shared" si="22"/>
        <v>0</v>
      </c>
      <c r="S21" s="151">
        <f t="shared" si="22"/>
        <v>0</v>
      </c>
      <c r="T21" s="63">
        <f>SUM(E21:S21)</f>
        <v>0</v>
      </c>
      <c r="U21" s="61" t="str">
        <f>$B$20&amp;A21</f>
        <v>003001</v>
      </c>
      <c r="V21" s="53">
        <f t="shared" si="21"/>
      </c>
      <c r="W21" s="16"/>
      <c r="AA21" s="121"/>
      <c r="AB21" s="121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140"/>
      <c r="AN21" s="83"/>
      <c r="AO21" s="83"/>
      <c r="AP21" s="83"/>
      <c r="AQ21" s="83"/>
      <c r="AR21" s="63">
        <f>SUM(AC21:AQ21)</f>
        <v>0</v>
      </c>
      <c r="AS21" s="61" t="str">
        <f>$B$20&amp;Y21</f>
        <v>003</v>
      </c>
      <c r="AT21" s="53">
        <f>IF(AND(AR21&lt;&gt;0,AR21&lt;&gt;100),"ATTENZIONE: IL TOTALE DEVE ESSERE =100","")</f>
      </c>
    </row>
    <row r="22" spans="1:46" s="6" customFormat="1" ht="27.75" customHeight="1">
      <c r="A22" s="62" t="s">
        <v>36</v>
      </c>
      <c r="B22" s="23" t="s">
        <v>94</v>
      </c>
      <c r="C22" s="122"/>
      <c r="D22" s="122"/>
      <c r="E22" s="151">
        <f t="shared" si="22"/>
        <v>0</v>
      </c>
      <c r="F22" s="151">
        <f t="shared" si="22"/>
        <v>0</v>
      </c>
      <c r="G22" s="151">
        <f t="shared" si="22"/>
        <v>0</v>
      </c>
      <c r="H22" s="151">
        <f t="shared" si="22"/>
        <v>0</v>
      </c>
      <c r="I22" s="151">
        <f t="shared" si="22"/>
        <v>0</v>
      </c>
      <c r="J22" s="151">
        <f t="shared" si="22"/>
        <v>0</v>
      </c>
      <c r="K22" s="151">
        <f t="shared" si="22"/>
        <v>0</v>
      </c>
      <c r="L22" s="151">
        <f t="shared" si="22"/>
        <v>0</v>
      </c>
      <c r="M22" s="151">
        <f t="shared" si="22"/>
        <v>0</v>
      </c>
      <c r="N22" s="151">
        <f t="shared" si="22"/>
        <v>0</v>
      </c>
      <c r="O22" s="152">
        <f t="shared" si="22"/>
        <v>0</v>
      </c>
      <c r="P22" s="151">
        <f t="shared" si="22"/>
        <v>0</v>
      </c>
      <c r="Q22" s="151">
        <f t="shared" si="22"/>
        <v>0</v>
      </c>
      <c r="R22" s="151">
        <f t="shared" si="22"/>
        <v>0</v>
      </c>
      <c r="S22" s="151">
        <f t="shared" si="22"/>
        <v>0</v>
      </c>
      <c r="T22" s="63">
        <f>SUM(E22:S22)</f>
        <v>0</v>
      </c>
      <c r="U22" s="61" t="str">
        <f>$B$20&amp;A22</f>
        <v>003002</v>
      </c>
      <c r="V22" s="53">
        <f t="shared" si="21"/>
      </c>
      <c r="W22" s="11"/>
      <c r="AA22" s="122"/>
      <c r="AB22" s="122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140"/>
      <c r="AN22" s="83"/>
      <c r="AO22" s="83"/>
      <c r="AP22" s="83"/>
      <c r="AQ22" s="83"/>
      <c r="AR22" s="63">
        <f>SUM(AC22:AQ22)</f>
        <v>0</v>
      </c>
      <c r="AS22" s="61" t="str">
        <f>$B$20&amp;Y22</f>
        <v>003</v>
      </c>
      <c r="AT22" s="53">
        <f>IF(AND(AR22&lt;&gt;0,AR22&lt;&gt;100),"ATTENZIONE: IL TOTALE DEVE ESSERE =100","")</f>
      </c>
    </row>
    <row r="23" spans="1:46" s="6" customFormat="1" ht="27.75" customHeight="1">
      <c r="A23" s="64" t="s">
        <v>37</v>
      </c>
      <c r="B23" s="17" t="s">
        <v>119</v>
      </c>
      <c r="C23" s="122"/>
      <c r="D23" s="122"/>
      <c r="E23" s="151">
        <f t="shared" si="22"/>
        <v>0</v>
      </c>
      <c r="F23" s="151">
        <f t="shared" si="22"/>
        <v>0</v>
      </c>
      <c r="G23" s="151">
        <f t="shared" si="22"/>
        <v>0</v>
      </c>
      <c r="H23" s="151">
        <f t="shared" si="22"/>
        <v>0</v>
      </c>
      <c r="I23" s="151">
        <f t="shared" si="22"/>
        <v>0</v>
      </c>
      <c r="J23" s="151">
        <f t="shared" si="22"/>
        <v>0</v>
      </c>
      <c r="K23" s="151">
        <f t="shared" si="22"/>
        <v>0</v>
      </c>
      <c r="L23" s="151">
        <f t="shared" si="22"/>
        <v>0</v>
      </c>
      <c r="M23" s="151">
        <f t="shared" si="22"/>
        <v>0</v>
      </c>
      <c r="N23" s="151">
        <f t="shared" si="22"/>
        <v>0</v>
      </c>
      <c r="O23" s="152">
        <f t="shared" si="22"/>
        <v>0</v>
      </c>
      <c r="P23" s="151">
        <f t="shared" si="22"/>
        <v>0</v>
      </c>
      <c r="Q23" s="151">
        <f t="shared" si="22"/>
        <v>0</v>
      </c>
      <c r="R23" s="151">
        <f t="shared" si="22"/>
        <v>0</v>
      </c>
      <c r="S23" s="151">
        <f t="shared" si="22"/>
        <v>0</v>
      </c>
      <c r="T23" s="63">
        <f>SUM(E23:S23)</f>
        <v>0</v>
      </c>
      <c r="U23" s="61" t="str">
        <f>$B$20&amp;A23</f>
        <v>003003</v>
      </c>
      <c r="V23" s="53">
        <f t="shared" si="21"/>
      </c>
      <c r="AA23" s="122"/>
      <c r="AB23" s="122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140"/>
      <c r="AN23" s="83"/>
      <c r="AO23" s="83"/>
      <c r="AP23" s="83"/>
      <c r="AQ23" s="83"/>
      <c r="AR23" s="63">
        <f>SUM(AC23:AQ23)</f>
        <v>0</v>
      </c>
      <c r="AS23" s="61" t="str">
        <f>$B$20&amp;Y23</f>
        <v>003</v>
      </c>
      <c r="AT23" s="53">
        <f>IF(AND(AR23&lt;&gt;0,AR23&lt;&gt;100),"ATTENZIONE: IL TOTALE DEVE ESSERE =100","")</f>
      </c>
    </row>
    <row r="24" spans="1:46" s="6" customFormat="1" ht="27.75" customHeight="1">
      <c r="A24" s="64" t="s">
        <v>38</v>
      </c>
      <c r="B24" s="17" t="s">
        <v>95</v>
      </c>
      <c r="C24" s="122"/>
      <c r="D24" s="122"/>
      <c r="E24" s="151">
        <f t="shared" si="22"/>
        <v>0</v>
      </c>
      <c r="F24" s="151">
        <f t="shared" si="22"/>
        <v>0</v>
      </c>
      <c r="G24" s="151">
        <f t="shared" si="22"/>
        <v>0</v>
      </c>
      <c r="H24" s="151">
        <f t="shared" si="22"/>
        <v>0</v>
      </c>
      <c r="I24" s="151">
        <f t="shared" si="22"/>
        <v>0</v>
      </c>
      <c r="J24" s="151">
        <f t="shared" si="22"/>
        <v>0</v>
      </c>
      <c r="K24" s="151">
        <f t="shared" si="22"/>
        <v>0</v>
      </c>
      <c r="L24" s="151">
        <f t="shared" si="22"/>
        <v>0</v>
      </c>
      <c r="M24" s="151">
        <f t="shared" si="22"/>
        <v>0</v>
      </c>
      <c r="N24" s="151">
        <f t="shared" si="22"/>
        <v>0</v>
      </c>
      <c r="O24" s="152">
        <f t="shared" si="22"/>
        <v>0</v>
      </c>
      <c r="P24" s="151">
        <f t="shared" si="22"/>
        <v>0</v>
      </c>
      <c r="Q24" s="151">
        <f t="shared" si="22"/>
        <v>0</v>
      </c>
      <c r="R24" s="151">
        <f t="shared" si="22"/>
        <v>0</v>
      </c>
      <c r="S24" s="151">
        <f t="shared" si="22"/>
        <v>0</v>
      </c>
      <c r="T24" s="63">
        <f>SUM(E24:S24)</f>
        <v>0</v>
      </c>
      <c r="U24" s="61" t="str">
        <f>$B$20&amp;A24</f>
        <v>003004</v>
      </c>
      <c r="V24" s="53">
        <f t="shared" si="21"/>
      </c>
      <c r="AA24" s="122"/>
      <c r="AB24" s="122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140"/>
      <c r="AN24" s="83"/>
      <c r="AO24" s="83"/>
      <c r="AP24" s="83"/>
      <c r="AQ24" s="83"/>
      <c r="AR24" s="63">
        <f>SUM(AC24:AQ24)</f>
        <v>0</v>
      </c>
      <c r="AS24" s="61" t="str">
        <f>$B$20&amp;Y24</f>
        <v>003</v>
      </c>
      <c r="AT24" s="53">
        <f>IF(AND(AR24&lt;&gt;0,AR24&lt;&gt;100),"ATTENZIONE: IL TOTALE DEVE ESSERE =100","")</f>
      </c>
    </row>
    <row r="25" spans="1:46" s="6" customFormat="1" ht="27.75" customHeight="1">
      <c r="A25" s="64" t="s">
        <v>39</v>
      </c>
      <c r="B25" s="17" t="s">
        <v>120</v>
      </c>
      <c r="C25" s="122"/>
      <c r="D25" s="122"/>
      <c r="E25" s="151">
        <f t="shared" si="22"/>
        <v>0</v>
      </c>
      <c r="F25" s="151">
        <f t="shared" si="22"/>
        <v>0</v>
      </c>
      <c r="G25" s="151">
        <f t="shared" si="22"/>
        <v>0</v>
      </c>
      <c r="H25" s="151">
        <f t="shared" si="22"/>
        <v>0</v>
      </c>
      <c r="I25" s="151">
        <f t="shared" si="22"/>
        <v>0</v>
      </c>
      <c r="J25" s="151">
        <f t="shared" si="22"/>
        <v>0</v>
      </c>
      <c r="K25" s="151">
        <f t="shared" si="22"/>
        <v>0</v>
      </c>
      <c r="L25" s="151">
        <f t="shared" si="22"/>
        <v>0</v>
      </c>
      <c r="M25" s="151">
        <f t="shared" si="22"/>
        <v>0</v>
      </c>
      <c r="N25" s="151">
        <f t="shared" si="22"/>
        <v>0</v>
      </c>
      <c r="O25" s="152">
        <f t="shared" si="22"/>
        <v>0</v>
      </c>
      <c r="P25" s="151">
        <f t="shared" si="22"/>
        <v>0</v>
      </c>
      <c r="Q25" s="151">
        <f t="shared" si="22"/>
        <v>0</v>
      </c>
      <c r="R25" s="151">
        <f t="shared" si="22"/>
        <v>0</v>
      </c>
      <c r="S25" s="151">
        <f t="shared" si="22"/>
        <v>0</v>
      </c>
      <c r="T25" s="63">
        <f>SUM(E25:S25)</f>
        <v>0</v>
      </c>
      <c r="U25" s="61" t="str">
        <f>$B$20&amp;A25</f>
        <v>003005</v>
      </c>
      <c r="V25" s="53">
        <f t="shared" si="21"/>
      </c>
      <c r="AA25" s="122"/>
      <c r="AB25" s="122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140"/>
      <c r="AN25" s="83"/>
      <c r="AO25" s="83"/>
      <c r="AP25" s="83"/>
      <c r="AQ25" s="83"/>
      <c r="AR25" s="63">
        <f>SUM(AC25:AQ25)</f>
        <v>0</v>
      </c>
      <c r="AS25" s="61" t="str">
        <f>$B$20&amp;Y25</f>
        <v>003</v>
      </c>
      <c r="AT25" s="53">
        <f>IF(AND(AR25&lt;&gt;0,AR25&lt;&gt;100),"ATTENZIONE: IL TOTALE DEVE ESSERE =100","")</f>
      </c>
    </row>
    <row r="26" spans="1:90" s="58" customFormat="1" ht="27.75" customHeight="1">
      <c r="A26" s="89"/>
      <c r="B26" s="94" t="s">
        <v>38</v>
      </c>
      <c r="C26" s="179" t="s">
        <v>96</v>
      </c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91"/>
      <c r="V26" s="91"/>
      <c r="W26" s="91"/>
      <c r="X26" s="91"/>
      <c r="Y26" s="91"/>
      <c r="Z26" s="91"/>
      <c r="AA26" s="179" t="s">
        <v>96</v>
      </c>
      <c r="AB26" s="179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</row>
    <row r="27" spans="1:46" s="3" customFormat="1" ht="27.75" customHeight="1">
      <c r="A27" s="62" t="s">
        <v>35</v>
      </c>
      <c r="B27" s="23" t="s">
        <v>97</v>
      </c>
      <c r="C27" s="121"/>
      <c r="D27" s="121"/>
      <c r="E27" s="151">
        <f aca="true" t="shared" si="23" ref="E27:E34">ROUND(AC27,0)</f>
        <v>0</v>
      </c>
      <c r="F27" s="151">
        <f aca="true" t="shared" si="24" ref="F27:F34">ROUND(AD27,0)</f>
        <v>0</v>
      </c>
      <c r="G27" s="151">
        <f aca="true" t="shared" si="25" ref="G27:G34">ROUND(AE27,0)</f>
        <v>0</v>
      </c>
      <c r="H27" s="151">
        <f aca="true" t="shared" si="26" ref="H27:H34">ROUND(AF27,0)</f>
        <v>0</v>
      </c>
      <c r="I27" s="151">
        <f aca="true" t="shared" si="27" ref="I27:I34">ROUND(AG27,0)</f>
        <v>0</v>
      </c>
      <c r="J27" s="151">
        <f aca="true" t="shared" si="28" ref="J27:J34">ROUND(AH27,0)</f>
        <v>0</v>
      </c>
      <c r="K27" s="151">
        <f aca="true" t="shared" si="29" ref="K27:K34">ROUND(AI27,0)</f>
        <v>0</v>
      </c>
      <c r="L27" s="151">
        <f aca="true" t="shared" si="30" ref="L27:L34">ROUND(AJ27,0)</f>
        <v>0</v>
      </c>
      <c r="M27" s="151">
        <f aca="true" t="shared" si="31" ref="M27:M34">ROUND(AK27,0)</f>
        <v>0</v>
      </c>
      <c r="N27" s="151">
        <f aca="true" t="shared" si="32" ref="N27:N34">ROUND(AL27,0)</f>
        <v>0</v>
      </c>
      <c r="O27" s="152">
        <f aca="true" t="shared" si="33" ref="O27:O34">ROUND(AM27,0)</f>
        <v>0</v>
      </c>
      <c r="P27" s="151">
        <f aca="true" t="shared" si="34" ref="P27:P34">ROUND(AN27,0)</f>
        <v>0</v>
      </c>
      <c r="Q27" s="151">
        <f aca="true" t="shared" si="35" ref="Q27:Q34">ROUND(AO27,0)</f>
        <v>0</v>
      </c>
      <c r="R27" s="151">
        <f aca="true" t="shared" si="36" ref="R27:R34">ROUND(AP27,0)</f>
        <v>0</v>
      </c>
      <c r="S27" s="151">
        <f aca="true" t="shared" si="37" ref="S27:S34">ROUND(AQ27,0)</f>
        <v>0</v>
      </c>
      <c r="T27" s="63">
        <f aca="true" t="shared" si="38" ref="T27:T32">SUM(E27:S27)</f>
        <v>0</v>
      </c>
      <c r="U27" s="61" t="str">
        <f aca="true" t="shared" si="39" ref="U27:U34">$B$26&amp;A27</f>
        <v>004001</v>
      </c>
      <c r="V27" s="53">
        <f t="shared" si="21"/>
      </c>
      <c r="W27" s="16"/>
      <c r="AA27" s="121"/>
      <c r="AB27" s="121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140"/>
      <c r="AN27" s="83"/>
      <c r="AO27" s="83"/>
      <c r="AP27" s="83"/>
      <c r="AQ27" s="83"/>
      <c r="AR27" s="63">
        <f aca="true" t="shared" si="40" ref="AR27:AR32">SUM(AC27:AQ27)</f>
        <v>0</v>
      </c>
      <c r="AS27" s="61" t="str">
        <f aca="true" t="shared" si="41" ref="AS27:AS34">$B$26&amp;Y27</f>
        <v>004</v>
      </c>
      <c r="AT27" s="53">
        <f aca="true" t="shared" si="42" ref="AT27:AT34">IF(AND(AR27&lt;&gt;0,AR27&lt;&gt;100),"ATTENZIONE: IL TOTALE DEVE ESSERE =100","")</f>
      </c>
    </row>
    <row r="28" spans="1:46" s="6" customFormat="1" ht="27.75" customHeight="1">
      <c r="A28" s="62" t="s">
        <v>36</v>
      </c>
      <c r="B28" s="23" t="s">
        <v>98</v>
      </c>
      <c r="C28" s="122"/>
      <c r="D28" s="122"/>
      <c r="E28" s="151">
        <f t="shared" si="23"/>
        <v>0</v>
      </c>
      <c r="F28" s="151">
        <f t="shared" si="24"/>
        <v>0</v>
      </c>
      <c r="G28" s="151">
        <f t="shared" si="25"/>
        <v>0</v>
      </c>
      <c r="H28" s="151">
        <f t="shared" si="26"/>
        <v>0</v>
      </c>
      <c r="I28" s="151">
        <f t="shared" si="27"/>
        <v>0</v>
      </c>
      <c r="J28" s="151">
        <f t="shared" si="28"/>
        <v>0</v>
      </c>
      <c r="K28" s="151">
        <f t="shared" si="29"/>
        <v>0</v>
      </c>
      <c r="L28" s="151">
        <f t="shared" si="30"/>
        <v>0</v>
      </c>
      <c r="M28" s="151">
        <f t="shared" si="31"/>
        <v>0</v>
      </c>
      <c r="N28" s="151">
        <f t="shared" si="32"/>
        <v>0</v>
      </c>
      <c r="O28" s="152">
        <f t="shared" si="33"/>
        <v>0</v>
      </c>
      <c r="P28" s="151">
        <f t="shared" si="34"/>
        <v>0</v>
      </c>
      <c r="Q28" s="151">
        <f t="shared" si="35"/>
        <v>0</v>
      </c>
      <c r="R28" s="151">
        <f t="shared" si="36"/>
        <v>0</v>
      </c>
      <c r="S28" s="151">
        <f t="shared" si="37"/>
        <v>0</v>
      </c>
      <c r="T28" s="63">
        <f t="shared" si="38"/>
        <v>0</v>
      </c>
      <c r="U28" s="61" t="str">
        <f t="shared" si="39"/>
        <v>004002</v>
      </c>
      <c r="V28" s="53">
        <f t="shared" si="21"/>
      </c>
      <c r="W28" s="11"/>
      <c r="AA28" s="122"/>
      <c r="AB28" s="122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140"/>
      <c r="AN28" s="83"/>
      <c r="AO28" s="83"/>
      <c r="AP28" s="83"/>
      <c r="AQ28" s="83"/>
      <c r="AR28" s="63">
        <f t="shared" si="40"/>
        <v>0</v>
      </c>
      <c r="AS28" s="61" t="str">
        <f t="shared" si="41"/>
        <v>004</v>
      </c>
      <c r="AT28" s="53">
        <f t="shared" si="42"/>
      </c>
    </row>
    <row r="29" spans="1:46" s="6" customFormat="1" ht="27.75" customHeight="1">
      <c r="A29" s="64" t="s">
        <v>37</v>
      </c>
      <c r="B29" s="17" t="s">
        <v>99</v>
      </c>
      <c r="C29" s="122"/>
      <c r="D29" s="122"/>
      <c r="E29" s="151">
        <f t="shared" si="23"/>
        <v>0</v>
      </c>
      <c r="F29" s="151">
        <f t="shared" si="24"/>
        <v>0</v>
      </c>
      <c r="G29" s="151">
        <f t="shared" si="25"/>
        <v>0</v>
      </c>
      <c r="H29" s="151">
        <f t="shared" si="26"/>
        <v>0</v>
      </c>
      <c r="I29" s="151">
        <f t="shared" si="27"/>
        <v>0</v>
      </c>
      <c r="J29" s="151">
        <f t="shared" si="28"/>
        <v>0</v>
      </c>
      <c r="K29" s="151">
        <f t="shared" si="29"/>
        <v>0</v>
      </c>
      <c r="L29" s="151">
        <f t="shared" si="30"/>
        <v>0</v>
      </c>
      <c r="M29" s="151">
        <f t="shared" si="31"/>
        <v>0</v>
      </c>
      <c r="N29" s="151">
        <f t="shared" si="32"/>
        <v>0</v>
      </c>
      <c r="O29" s="152">
        <f t="shared" si="33"/>
        <v>0</v>
      </c>
      <c r="P29" s="151">
        <f t="shared" si="34"/>
        <v>0</v>
      </c>
      <c r="Q29" s="151">
        <f t="shared" si="35"/>
        <v>0</v>
      </c>
      <c r="R29" s="151">
        <f t="shared" si="36"/>
        <v>0</v>
      </c>
      <c r="S29" s="151">
        <f t="shared" si="37"/>
        <v>0</v>
      </c>
      <c r="T29" s="63">
        <f t="shared" si="38"/>
        <v>0</v>
      </c>
      <c r="U29" s="61" t="str">
        <f t="shared" si="39"/>
        <v>004003</v>
      </c>
      <c r="V29" s="53">
        <f t="shared" si="21"/>
      </c>
      <c r="AA29" s="122"/>
      <c r="AB29" s="122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140"/>
      <c r="AN29" s="83"/>
      <c r="AO29" s="83"/>
      <c r="AP29" s="83"/>
      <c r="AQ29" s="83"/>
      <c r="AR29" s="63">
        <f t="shared" si="40"/>
        <v>0</v>
      </c>
      <c r="AS29" s="61" t="str">
        <f t="shared" si="41"/>
        <v>004</v>
      </c>
      <c r="AT29" s="53">
        <f t="shared" si="42"/>
      </c>
    </row>
    <row r="30" spans="1:46" s="6" customFormat="1" ht="27.75" customHeight="1">
      <c r="A30" s="64" t="s">
        <v>38</v>
      </c>
      <c r="B30" s="17" t="s">
        <v>100</v>
      </c>
      <c r="C30" s="122"/>
      <c r="D30" s="122"/>
      <c r="E30" s="151">
        <f t="shared" si="23"/>
        <v>0</v>
      </c>
      <c r="F30" s="151">
        <f t="shared" si="24"/>
        <v>0</v>
      </c>
      <c r="G30" s="151">
        <f t="shared" si="25"/>
        <v>0</v>
      </c>
      <c r="H30" s="151">
        <f t="shared" si="26"/>
        <v>0</v>
      </c>
      <c r="I30" s="151">
        <f t="shared" si="27"/>
        <v>0</v>
      </c>
      <c r="J30" s="151">
        <f t="shared" si="28"/>
        <v>0</v>
      </c>
      <c r="K30" s="151">
        <f t="shared" si="29"/>
        <v>0</v>
      </c>
      <c r="L30" s="151">
        <f t="shared" si="30"/>
        <v>0</v>
      </c>
      <c r="M30" s="151">
        <f t="shared" si="31"/>
        <v>0</v>
      </c>
      <c r="N30" s="151">
        <f t="shared" si="32"/>
        <v>0</v>
      </c>
      <c r="O30" s="152">
        <f t="shared" si="33"/>
        <v>0</v>
      </c>
      <c r="P30" s="151">
        <f t="shared" si="34"/>
        <v>0</v>
      </c>
      <c r="Q30" s="151">
        <f t="shared" si="35"/>
        <v>0</v>
      </c>
      <c r="R30" s="151">
        <f t="shared" si="36"/>
        <v>0</v>
      </c>
      <c r="S30" s="151">
        <f t="shared" si="37"/>
        <v>0</v>
      </c>
      <c r="T30" s="63">
        <f t="shared" si="38"/>
        <v>0</v>
      </c>
      <c r="U30" s="61" t="str">
        <f t="shared" si="39"/>
        <v>004004</v>
      </c>
      <c r="V30" s="53">
        <f t="shared" si="21"/>
      </c>
      <c r="AA30" s="122"/>
      <c r="AB30" s="122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40"/>
      <c r="AN30" s="83"/>
      <c r="AO30" s="83"/>
      <c r="AP30" s="83"/>
      <c r="AQ30" s="83"/>
      <c r="AR30" s="63">
        <f t="shared" si="40"/>
        <v>0</v>
      </c>
      <c r="AS30" s="61" t="str">
        <f t="shared" si="41"/>
        <v>004</v>
      </c>
      <c r="AT30" s="53">
        <f t="shared" si="42"/>
      </c>
    </row>
    <row r="31" spans="1:46" s="6" customFormat="1" ht="27.75" customHeight="1">
      <c r="A31" s="64" t="s">
        <v>39</v>
      </c>
      <c r="B31" s="17" t="s">
        <v>101</v>
      </c>
      <c r="C31" s="122"/>
      <c r="D31" s="122"/>
      <c r="E31" s="151">
        <f t="shared" si="23"/>
        <v>0</v>
      </c>
      <c r="F31" s="151">
        <f t="shared" si="24"/>
        <v>0</v>
      </c>
      <c r="G31" s="151">
        <f t="shared" si="25"/>
        <v>0</v>
      </c>
      <c r="H31" s="151">
        <f t="shared" si="26"/>
        <v>0</v>
      </c>
      <c r="I31" s="151">
        <f t="shared" si="27"/>
        <v>0</v>
      </c>
      <c r="J31" s="151">
        <f t="shared" si="28"/>
        <v>0</v>
      </c>
      <c r="K31" s="151">
        <f t="shared" si="29"/>
        <v>0</v>
      </c>
      <c r="L31" s="151">
        <f t="shared" si="30"/>
        <v>0</v>
      </c>
      <c r="M31" s="151">
        <f t="shared" si="31"/>
        <v>0</v>
      </c>
      <c r="N31" s="151">
        <f t="shared" si="32"/>
        <v>0</v>
      </c>
      <c r="O31" s="152">
        <f t="shared" si="33"/>
        <v>0</v>
      </c>
      <c r="P31" s="151">
        <f t="shared" si="34"/>
        <v>0</v>
      </c>
      <c r="Q31" s="151">
        <f t="shared" si="35"/>
        <v>0</v>
      </c>
      <c r="R31" s="151">
        <f t="shared" si="36"/>
        <v>0</v>
      </c>
      <c r="S31" s="151">
        <f t="shared" si="37"/>
        <v>0</v>
      </c>
      <c r="T31" s="63">
        <f t="shared" si="38"/>
        <v>0</v>
      </c>
      <c r="U31" s="61" t="str">
        <f t="shared" si="39"/>
        <v>004005</v>
      </c>
      <c r="V31" s="53">
        <f t="shared" si="21"/>
      </c>
      <c r="AA31" s="122"/>
      <c r="AB31" s="122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40"/>
      <c r="AN31" s="83"/>
      <c r="AO31" s="83"/>
      <c r="AP31" s="83"/>
      <c r="AQ31" s="83"/>
      <c r="AR31" s="63">
        <f t="shared" si="40"/>
        <v>0</v>
      </c>
      <c r="AS31" s="61" t="str">
        <f t="shared" si="41"/>
        <v>004</v>
      </c>
      <c r="AT31" s="53">
        <f t="shared" si="42"/>
      </c>
    </row>
    <row r="32" spans="1:46" s="6" customFormat="1" ht="27.75" customHeight="1">
      <c r="A32" s="64" t="s">
        <v>40</v>
      </c>
      <c r="B32" s="17" t="s">
        <v>121</v>
      </c>
      <c r="C32" s="122"/>
      <c r="D32" s="122"/>
      <c r="E32" s="151">
        <f t="shared" si="23"/>
        <v>0</v>
      </c>
      <c r="F32" s="151">
        <f t="shared" si="24"/>
        <v>0</v>
      </c>
      <c r="G32" s="151">
        <f t="shared" si="25"/>
        <v>0</v>
      </c>
      <c r="H32" s="151">
        <f t="shared" si="26"/>
        <v>0</v>
      </c>
      <c r="I32" s="151">
        <f t="shared" si="27"/>
        <v>0</v>
      </c>
      <c r="J32" s="151">
        <f t="shared" si="28"/>
        <v>0</v>
      </c>
      <c r="K32" s="151">
        <f t="shared" si="29"/>
        <v>0</v>
      </c>
      <c r="L32" s="151">
        <f t="shared" si="30"/>
        <v>0</v>
      </c>
      <c r="M32" s="151">
        <f t="shared" si="31"/>
        <v>0</v>
      </c>
      <c r="N32" s="151">
        <f t="shared" si="32"/>
        <v>0</v>
      </c>
      <c r="O32" s="152">
        <f t="shared" si="33"/>
        <v>0</v>
      </c>
      <c r="P32" s="151">
        <f t="shared" si="34"/>
        <v>0</v>
      </c>
      <c r="Q32" s="151">
        <f t="shared" si="35"/>
        <v>0</v>
      </c>
      <c r="R32" s="151">
        <f t="shared" si="36"/>
        <v>0</v>
      </c>
      <c r="S32" s="151">
        <f t="shared" si="37"/>
        <v>0</v>
      </c>
      <c r="T32" s="63">
        <f t="shared" si="38"/>
        <v>0</v>
      </c>
      <c r="U32" s="61" t="str">
        <f t="shared" si="39"/>
        <v>004006</v>
      </c>
      <c r="V32" s="53">
        <f t="shared" si="21"/>
      </c>
      <c r="AA32" s="122"/>
      <c r="AB32" s="122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40"/>
      <c r="AN32" s="83"/>
      <c r="AO32" s="83"/>
      <c r="AP32" s="83"/>
      <c r="AQ32" s="83"/>
      <c r="AR32" s="63">
        <f t="shared" si="40"/>
        <v>0</v>
      </c>
      <c r="AS32" s="61" t="str">
        <f t="shared" si="41"/>
        <v>004</v>
      </c>
      <c r="AT32" s="53">
        <f t="shared" si="42"/>
      </c>
    </row>
    <row r="33" spans="1:46" s="6" customFormat="1" ht="27.75" customHeight="1">
      <c r="A33" s="64" t="s">
        <v>41</v>
      </c>
      <c r="B33" s="127" t="s">
        <v>148</v>
      </c>
      <c r="C33" s="128"/>
      <c r="D33" s="128"/>
      <c r="E33" s="151">
        <f t="shared" si="23"/>
        <v>0</v>
      </c>
      <c r="F33" s="151">
        <f t="shared" si="24"/>
        <v>0</v>
      </c>
      <c r="G33" s="151">
        <f t="shared" si="25"/>
        <v>0</v>
      </c>
      <c r="H33" s="151">
        <f t="shared" si="26"/>
        <v>0</v>
      </c>
      <c r="I33" s="151">
        <f t="shared" si="27"/>
        <v>0</v>
      </c>
      <c r="J33" s="151">
        <f t="shared" si="28"/>
        <v>0</v>
      </c>
      <c r="K33" s="151">
        <f t="shared" si="29"/>
        <v>0</v>
      </c>
      <c r="L33" s="151">
        <f t="shared" si="30"/>
        <v>0</v>
      </c>
      <c r="M33" s="151">
        <f t="shared" si="31"/>
        <v>0</v>
      </c>
      <c r="N33" s="151">
        <f t="shared" si="32"/>
        <v>0</v>
      </c>
      <c r="O33" s="152">
        <f t="shared" si="33"/>
        <v>0</v>
      </c>
      <c r="P33" s="151">
        <f t="shared" si="34"/>
        <v>0</v>
      </c>
      <c r="Q33" s="151">
        <f t="shared" si="35"/>
        <v>0</v>
      </c>
      <c r="R33" s="151">
        <f t="shared" si="36"/>
        <v>0</v>
      </c>
      <c r="S33" s="151">
        <f t="shared" si="37"/>
        <v>0</v>
      </c>
      <c r="T33" s="63">
        <f>SUM(E33:S33)</f>
        <v>0</v>
      </c>
      <c r="U33" s="61" t="str">
        <f t="shared" si="39"/>
        <v>004007</v>
      </c>
      <c r="V33" s="53">
        <f t="shared" si="21"/>
      </c>
      <c r="AA33" s="122"/>
      <c r="AB33" s="122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40"/>
      <c r="AN33" s="83"/>
      <c r="AO33" s="83"/>
      <c r="AP33" s="83"/>
      <c r="AQ33" s="83"/>
      <c r="AR33" s="63">
        <f>SUM(AC33:AQ33)</f>
        <v>0</v>
      </c>
      <c r="AS33" s="61" t="str">
        <f t="shared" si="41"/>
        <v>004</v>
      </c>
      <c r="AT33" s="53">
        <f t="shared" si="42"/>
      </c>
    </row>
    <row r="34" spans="1:46" s="6" customFormat="1" ht="27.75" customHeight="1">
      <c r="A34" s="64" t="s">
        <v>42</v>
      </c>
      <c r="B34" s="127" t="s">
        <v>149</v>
      </c>
      <c r="C34" s="128"/>
      <c r="D34" s="128"/>
      <c r="E34" s="151">
        <f t="shared" si="23"/>
        <v>0</v>
      </c>
      <c r="F34" s="151">
        <f t="shared" si="24"/>
        <v>0</v>
      </c>
      <c r="G34" s="151">
        <f t="shared" si="25"/>
        <v>0</v>
      </c>
      <c r="H34" s="151">
        <f t="shared" si="26"/>
        <v>0</v>
      </c>
      <c r="I34" s="151">
        <f t="shared" si="27"/>
        <v>0</v>
      </c>
      <c r="J34" s="151">
        <f t="shared" si="28"/>
        <v>0</v>
      </c>
      <c r="K34" s="151">
        <f t="shared" si="29"/>
        <v>0</v>
      </c>
      <c r="L34" s="151">
        <f t="shared" si="30"/>
        <v>0</v>
      </c>
      <c r="M34" s="151">
        <f t="shared" si="31"/>
        <v>0</v>
      </c>
      <c r="N34" s="151">
        <f t="shared" si="32"/>
        <v>0</v>
      </c>
      <c r="O34" s="152">
        <f t="shared" si="33"/>
        <v>0</v>
      </c>
      <c r="P34" s="151">
        <f t="shared" si="34"/>
        <v>0</v>
      </c>
      <c r="Q34" s="151">
        <f t="shared" si="35"/>
        <v>0</v>
      </c>
      <c r="R34" s="151">
        <f t="shared" si="36"/>
        <v>0</v>
      </c>
      <c r="S34" s="151">
        <f t="shared" si="37"/>
        <v>0</v>
      </c>
      <c r="T34" s="63">
        <f>SUM(E34:S34)</f>
        <v>0</v>
      </c>
      <c r="U34" s="61" t="str">
        <f t="shared" si="39"/>
        <v>004008</v>
      </c>
      <c r="V34" s="53">
        <f t="shared" si="21"/>
      </c>
      <c r="AA34" s="122"/>
      <c r="AB34" s="122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140"/>
      <c r="AN34" s="83"/>
      <c r="AO34" s="83"/>
      <c r="AP34" s="83"/>
      <c r="AQ34" s="83"/>
      <c r="AR34" s="63">
        <f>SUM(AC34:AQ34)</f>
        <v>0</v>
      </c>
      <c r="AS34" s="61" t="str">
        <f t="shared" si="41"/>
        <v>004</v>
      </c>
      <c r="AT34" s="53">
        <f t="shared" si="42"/>
      </c>
    </row>
    <row r="35" spans="1:90" s="58" customFormat="1" ht="27.75" customHeight="1">
      <c r="A35" s="89"/>
      <c r="B35" s="94" t="s">
        <v>39</v>
      </c>
      <c r="C35" s="179" t="s">
        <v>102</v>
      </c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91"/>
      <c r="V35" s="91"/>
      <c r="W35" s="91"/>
      <c r="X35" s="91"/>
      <c r="Y35" s="91"/>
      <c r="Z35" s="91"/>
      <c r="AA35" s="179" t="s">
        <v>102</v>
      </c>
      <c r="AB35" s="179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</row>
    <row r="36" spans="1:46" s="3" customFormat="1" ht="27.75" customHeight="1">
      <c r="A36" s="62" t="s">
        <v>35</v>
      </c>
      <c r="B36" s="23" t="s">
        <v>122</v>
      </c>
      <c r="C36" s="121"/>
      <c r="D36" s="121"/>
      <c r="E36" s="151">
        <f aca="true" t="shared" si="43" ref="E36:S39">ROUND(AC36,0)</f>
        <v>0</v>
      </c>
      <c r="F36" s="151">
        <f t="shared" si="43"/>
        <v>0</v>
      </c>
      <c r="G36" s="151">
        <f t="shared" si="43"/>
        <v>0</v>
      </c>
      <c r="H36" s="151">
        <f t="shared" si="43"/>
        <v>0</v>
      </c>
      <c r="I36" s="151">
        <f t="shared" si="43"/>
        <v>0</v>
      </c>
      <c r="J36" s="151">
        <f t="shared" si="43"/>
        <v>0</v>
      </c>
      <c r="K36" s="151">
        <f t="shared" si="43"/>
        <v>0</v>
      </c>
      <c r="L36" s="151">
        <f t="shared" si="43"/>
        <v>0</v>
      </c>
      <c r="M36" s="151">
        <f t="shared" si="43"/>
        <v>0</v>
      </c>
      <c r="N36" s="151">
        <f t="shared" si="43"/>
        <v>0</v>
      </c>
      <c r="O36" s="152">
        <f t="shared" si="43"/>
        <v>0</v>
      </c>
      <c r="P36" s="151">
        <f t="shared" si="43"/>
        <v>0</v>
      </c>
      <c r="Q36" s="151">
        <f t="shared" si="43"/>
        <v>0</v>
      </c>
      <c r="R36" s="151">
        <f t="shared" si="43"/>
        <v>0</v>
      </c>
      <c r="S36" s="151">
        <f t="shared" si="43"/>
        <v>0</v>
      </c>
      <c r="T36" s="63">
        <f>SUM(E36:S36)</f>
        <v>0</v>
      </c>
      <c r="U36" s="61" t="str">
        <f>$B$35&amp;A36</f>
        <v>005001</v>
      </c>
      <c r="V36" s="53">
        <f t="shared" si="21"/>
      </c>
      <c r="W36" s="16"/>
      <c r="AA36" s="121"/>
      <c r="AB36" s="121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140"/>
      <c r="AN36" s="83"/>
      <c r="AO36" s="83"/>
      <c r="AP36" s="83"/>
      <c r="AQ36" s="83"/>
      <c r="AR36" s="63">
        <f>SUM(AC36:AQ36)</f>
        <v>0</v>
      </c>
      <c r="AS36" s="61" t="str">
        <f>$B$35&amp;Y36</f>
        <v>005</v>
      </c>
      <c r="AT36" s="53">
        <f>IF(AND(AR36&lt;&gt;0,AR36&lt;&gt;100),"ATTENZIONE: IL TOTALE DEVE ESSERE =100","")</f>
      </c>
    </row>
    <row r="37" spans="1:46" s="6" customFormat="1" ht="27.75" customHeight="1">
      <c r="A37" s="62" t="s">
        <v>36</v>
      </c>
      <c r="B37" s="23" t="s">
        <v>123</v>
      </c>
      <c r="C37" s="122"/>
      <c r="D37" s="122"/>
      <c r="E37" s="151">
        <f t="shared" si="43"/>
        <v>0</v>
      </c>
      <c r="F37" s="151">
        <f t="shared" si="43"/>
        <v>0</v>
      </c>
      <c r="G37" s="151">
        <f t="shared" si="43"/>
        <v>0</v>
      </c>
      <c r="H37" s="151">
        <f t="shared" si="43"/>
        <v>0</v>
      </c>
      <c r="I37" s="151">
        <f t="shared" si="43"/>
        <v>0</v>
      </c>
      <c r="J37" s="151">
        <f t="shared" si="43"/>
        <v>0</v>
      </c>
      <c r="K37" s="151">
        <f t="shared" si="43"/>
        <v>0</v>
      </c>
      <c r="L37" s="151">
        <f t="shared" si="43"/>
        <v>0</v>
      </c>
      <c r="M37" s="151">
        <f t="shared" si="43"/>
        <v>0</v>
      </c>
      <c r="N37" s="151">
        <f t="shared" si="43"/>
        <v>0</v>
      </c>
      <c r="O37" s="152">
        <f t="shared" si="43"/>
        <v>0</v>
      </c>
      <c r="P37" s="151">
        <f t="shared" si="43"/>
        <v>0</v>
      </c>
      <c r="Q37" s="151">
        <f t="shared" si="43"/>
        <v>0</v>
      </c>
      <c r="R37" s="151">
        <f t="shared" si="43"/>
        <v>0</v>
      </c>
      <c r="S37" s="151">
        <f t="shared" si="43"/>
        <v>0</v>
      </c>
      <c r="T37" s="63">
        <f>SUM(E37:S37)</f>
        <v>0</v>
      </c>
      <c r="U37" s="61" t="str">
        <f>$B$35&amp;A37</f>
        <v>005002</v>
      </c>
      <c r="V37" s="53">
        <f t="shared" si="21"/>
      </c>
      <c r="W37" s="11"/>
      <c r="AA37" s="122"/>
      <c r="AB37" s="122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40"/>
      <c r="AN37" s="83"/>
      <c r="AO37" s="83"/>
      <c r="AP37" s="83"/>
      <c r="AQ37" s="83"/>
      <c r="AR37" s="63">
        <f>SUM(AC37:AQ37)</f>
        <v>0</v>
      </c>
      <c r="AS37" s="61" t="str">
        <f>$B$35&amp;Y37</f>
        <v>005</v>
      </c>
      <c r="AT37" s="53">
        <f>IF(AND(AR37&lt;&gt;0,AR37&lt;&gt;100),"ATTENZIONE: IL TOTALE DEVE ESSERE =100","")</f>
      </c>
    </row>
    <row r="38" spans="1:46" s="6" customFormat="1" ht="27.75" customHeight="1">
      <c r="A38" s="64" t="s">
        <v>37</v>
      </c>
      <c r="B38" s="17" t="s">
        <v>103</v>
      </c>
      <c r="C38" s="122"/>
      <c r="D38" s="122"/>
      <c r="E38" s="151">
        <f t="shared" si="43"/>
        <v>0</v>
      </c>
      <c r="F38" s="151">
        <f t="shared" si="43"/>
        <v>0</v>
      </c>
      <c r="G38" s="151">
        <f t="shared" si="43"/>
        <v>0</v>
      </c>
      <c r="H38" s="151">
        <f t="shared" si="43"/>
        <v>0</v>
      </c>
      <c r="I38" s="151">
        <f t="shared" si="43"/>
        <v>0</v>
      </c>
      <c r="J38" s="151">
        <f t="shared" si="43"/>
        <v>0</v>
      </c>
      <c r="K38" s="151">
        <f t="shared" si="43"/>
        <v>0</v>
      </c>
      <c r="L38" s="151">
        <f t="shared" si="43"/>
        <v>0</v>
      </c>
      <c r="M38" s="151">
        <f t="shared" si="43"/>
        <v>0</v>
      </c>
      <c r="N38" s="151">
        <f t="shared" si="43"/>
        <v>0</v>
      </c>
      <c r="O38" s="152">
        <f t="shared" si="43"/>
        <v>0</v>
      </c>
      <c r="P38" s="151">
        <f t="shared" si="43"/>
        <v>0</v>
      </c>
      <c r="Q38" s="151">
        <f t="shared" si="43"/>
        <v>0</v>
      </c>
      <c r="R38" s="151">
        <f t="shared" si="43"/>
        <v>0</v>
      </c>
      <c r="S38" s="151">
        <f t="shared" si="43"/>
        <v>0</v>
      </c>
      <c r="T38" s="63">
        <f>SUM(E38:S38)</f>
        <v>0</v>
      </c>
      <c r="U38" s="61" t="str">
        <f>$B$35&amp;A38</f>
        <v>005003</v>
      </c>
      <c r="V38" s="53">
        <f t="shared" si="21"/>
      </c>
      <c r="AA38" s="122"/>
      <c r="AB38" s="122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140"/>
      <c r="AN38" s="83"/>
      <c r="AO38" s="83"/>
      <c r="AP38" s="83"/>
      <c r="AQ38" s="83"/>
      <c r="AR38" s="63">
        <f>SUM(AC38:AQ38)</f>
        <v>0</v>
      </c>
      <c r="AS38" s="61" t="str">
        <f>$B$35&amp;Y38</f>
        <v>005</v>
      </c>
      <c r="AT38" s="53">
        <f>IF(AND(AR38&lt;&gt;0,AR38&lt;&gt;100),"ATTENZIONE: IL TOTALE DEVE ESSERE =100","")</f>
      </c>
    </row>
    <row r="39" spans="1:46" ht="27.75" customHeight="1" thickBot="1">
      <c r="A39" s="65" t="s">
        <v>38</v>
      </c>
      <c r="B39" s="66" t="s">
        <v>124</v>
      </c>
      <c r="C39" s="123"/>
      <c r="D39" s="123"/>
      <c r="E39" s="155">
        <f t="shared" si="43"/>
        <v>0</v>
      </c>
      <c r="F39" s="155">
        <f t="shared" si="43"/>
        <v>0</v>
      </c>
      <c r="G39" s="155">
        <f t="shared" si="43"/>
        <v>0</v>
      </c>
      <c r="H39" s="155">
        <f t="shared" si="43"/>
        <v>0</v>
      </c>
      <c r="I39" s="155">
        <f t="shared" si="43"/>
        <v>0</v>
      </c>
      <c r="J39" s="155">
        <f t="shared" si="43"/>
        <v>0</v>
      </c>
      <c r="K39" s="155">
        <f t="shared" si="43"/>
        <v>0</v>
      </c>
      <c r="L39" s="155">
        <f t="shared" si="43"/>
        <v>0</v>
      </c>
      <c r="M39" s="155">
        <f t="shared" si="43"/>
        <v>0</v>
      </c>
      <c r="N39" s="155">
        <f t="shared" si="43"/>
        <v>0</v>
      </c>
      <c r="O39" s="156">
        <f t="shared" si="43"/>
        <v>0</v>
      </c>
      <c r="P39" s="155">
        <f t="shared" si="43"/>
        <v>0</v>
      </c>
      <c r="Q39" s="155">
        <f t="shared" si="43"/>
        <v>0</v>
      </c>
      <c r="R39" s="155">
        <f t="shared" si="43"/>
        <v>0</v>
      </c>
      <c r="S39" s="155">
        <f t="shared" si="43"/>
        <v>0</v>
      </c>
      <c r="T39" s="67">
        <f>SUM(E39:S39)</f>
        <v>0</v>
      </c>
      <c r="U39" s="61" t="str">
        <f>$B$35&amp;A39</f>
        <v>005004</v>
      </c>
      <c r="V39" s="53">
        <f t="shared" si="21"/>
      </c>
      <c r="AA39" s="123"/>
      <c r="AB39" s="123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42"/>
      <c r="AN39" s="138"/>
      <c r="AO39" s="138"/>
      <c r="AP39" s="138"/>
      <c r="AQ39" s="138"/>
      <c r="AR39" s="67">
        <f>SUM(AC39:AQ39)</f>
        <v>0</v>
      </c>
      <c r="AS39" s="61" t="str">
        <f>$B$35&amp;Y39</f>
        <v>005</v>
      </c>
      <c r="AT39" s="53">
        <f>IF(AND(AR39&lt;&gt;0,AR39&lt;&gt;100),"ATTENZIONE: IL TOTALE DEVE ESSERE =100","")</f>
      </c>
    </row>
    <row r="40" spans="20:44" ht="15.75" hidden="1" thickTop="1">
      <c r="T40" s="104">
        <f>SUM(T10:T12,T14:T19,T21:T25,T27:T34,T36:T39)</f>
        <v>0</v>
      </c>
      <c r="AQ40" s="159">
        <f>SUM(AQ10:AQ12,AQ14:AQ19,AQ21:AQ25,AQ27:AQ34,AQ36:AQ39)</f>
        <v>0</v>
      </c>
      <c r="AR40" s="158">
        <f>SUM(AR10:AR12,AR14:AR19,AR21:AR25,AR27:AR34,AR36:AR39)</f>
        <v>0</v>
      </c>
    </row>
    <row r="41" ht="24.75" customHeight="1" thickBot="1" thickTop="1">
      <c r="A41" s="51" t="s">
        <v>166</v>
      </c>
    </row>
    <row r="42" spans="1:39" ht="15" hidden="1" thickBot="1">
      <c r="A42" s="136" t="s">
        <v>153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33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33"/>
    </row>
    <row r="43" ht="15.75" hidden="1" thickBot="1"/>
    <row r="44" ht="15.75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.75" hidden="1" thickBot="1"/>
    <row r="55" ht="15" hidden="1" thickBot="1">
      <c r="A55" s="51"/>
    </row>
    <row r="56" ht="15" hidden="1" thickBot="1">
      <c r="A56" s="136"/>
    </row>
    <row r="57" ht="15.75" hidden="1" thickBot="1"/>
    <row r="58" ht="15.75" hidden="1" thickBot="1"/>
    <row r="59" ht="15.75" hidden="1" thickBot="1"/>
    <row r="60" ht="15.75" hidden="1" thickBot="1"/>
    <row r="61" ht="15.75" hidden="1" thickBot="1"/>
    <row r="62" ht="15.75" hidden="1" thickBot="1"/>
    <row r="63" ht="15.75" hidden="1" thickBot="1"/>
    <row r="64" ht="15.75" hidden="1" thickBot="1"/>
    <row r="65" ht="15.75" hidden="1" thickBot="1"/>
    <row r="66" ht="15.75" hidden="1" thickBot="1"/>
    <row r="67" ht="15.75" hidden="1" thickBot="1"/>
    <row r="68" ht="15.75" hidden="1" thickBot="1"/>
    <row r="69" ht="15.75" hidden="1" thickBot="1"/>
    <row r="70" ht="15.75" hidden="1" thickBot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.75" hidden="1" thickBot="1"/>
    <row r="99" spans="1:44" s="150" customFormat="1" ht="30" customHeight="1">
      <c r="A99" s="182" t="s">
        <v>184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4"/>
    </row>
    <row r="100" spans="1:44" s="150" customFormat="1" ht="111.75" customHeight="1" thickBot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7"/>
    </row>
  </sheetData>
  <sheetProtection password="EA98" sheet="1" formatColumns="0" selectLockedCells="1"/>
  <mergeCells count="42">
    <mergeCell ref="C5:D5"/>
    <mergeCell ref="P5:P6"/>
    <mergeCell ref="C9:Q9"/>
    <mergeCell ref="S5:S6"/>
    <mergeCell ref="F5:F6"/>
    <mergeCell ref="C13:T13"/>
    <mergeCell ref="A5:A6"/>
    <mergeCell ref="B5:B6"/>
    <mergeCell ref="L5:L6"/>
    <mergeCell ref="C35:T35"/>
    <mergeCell ref="C26:T26"/>
    <mergeCell ref="G5:G6"/>
    <mergeCell ref="E5:E6"/>
    <mergeCell ref="M5:M6"/>
    <mergeCell ref="N5:N6"/>
    <mergeCell ref="C20:T20"/>
    <mergeCell ref="AK5:AK6"/>
    <mergeCell ref="AL5:AL6"/>
    <mergeCell ref="H5:H6"/>
    <mergeCell ref="Q5:Q6"/>
    <mergeCell ref="T5:T6"/>
    <mergeCell ref="AA5:AB5"/>
    <mergeCell ref="AC5:AC6"/>
    <mergeCell ref="AD5:AD6"/>
    <mergeCell ref="R5:R6"/>
    <mergeCell ref="I5:I6"/>
    <mergeCell ref="AN5:AN6"/>
    <mergeCell ref="AO5:AO6"/>
    <mergeCell ref="AP5:AP6"/>
    <mergeCell ref="AQ5:AQ6"/>
    <mergeCell ref="AR5:AR6"/>
    <mergeCell ref="AA9:AO9"/>
    <mergeCell ref="AE5:AE6"/>
    <mergeCell ref="AF5:AF6"/>
    <mergeCell ref="AG5:AG6"/>
    <mergeCell ref="AJ5:AJ6"/>
    <mergeCell ref="AA13:AR13"/>
    <mergeCell ref="AA20:AR20"/>
    <mergeCell ref="AA26:AR26"/>
    <mergeCell ref="AA35:AR35"/>
    <mergeCell ref="A99:AR99"/>
    <mergeCell ref="A100:AR100"/>
  </mergeCells>
  <dataValidations count="1">
    <dataValidation type="whole" allowBlank="1" showInputMessage="1" showErrorMessage="1" errorTitle="Dato immesso non valido" error="INSERIRE SOLO VALORI NUMERICI INTERI, VALORE MAX 100" sqref="E27:S34 E36:S39 E21:S25 E14:S19 E10:S12 AC27:AQ34 AC36:AQ39 AC21:AQ25 AC14:AQ19 AC10:AQ12">
      <formula1>0</formula1>
      <formula2>100</formula2>
    </dataValidation>
  </dataValidations>
  <printOptions horizontalCentered="1"/>
  <pageMargins left="0.3" right="0.3" top="0.38" bottom="0.31" header="7.76" footer="0.5118110236220472"/>
  <pageSetup orientation="landscape" pageOrder="overThenDown" paperSize="9" scale="80" r:id="rId2"/>
  <headerFooter alignWithMargins="0">
    <oddFooter>&amp;CPagina &amp;P di &amp;N</oddFooter>
  </headerFooter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14" sqref="AA14"/>
    </sheetView>
  </sheetViews>
  <sheetFormatPr defaultColWidth="9.140625" defaultRowHeight="12.75"/>
  <cols>
    <col min="1" max="1" width="7.00390625" style="27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10.57421875" style="1" hidden="1" customWidth="1"/>
    <col min="21" max="22" width="8.8515625" style="1" hidden="1" customWidth="1"/>
    <col min="23" max="23" width="11.421875" style="1" hidden="1" customWidth="1"/>
    <col min="24" max="24" width="57.7109375" style="1" hidden="1" customWidth="1"/>
    <col min="25" max="25" width="11.7109375" style="1" hidden="1" customWidth="1"/>
    <col min="26" max="26" width="9.140625" style="1" hidden="1" customWidth="1"/>
    <col min="27" max="32" width="8.8515625" style="1" customWidth="1"/>
    <col min="33" max="39" width="8.8515625" style="1" hidden="1" customWidth="1"/>
    <col min="40" max="41" width="11.421875" style="1" customWidth="1"/>
    <col min="42" max="44" width="10.57421875" style="1" customWidth="1"/>
    <col min="45" max="45" width="9.8515625" style="1" customWidth="1"/>
    <col min="46" max="46" width="8.8515625" style="1" customWidth="1"/>
    <col min="47" max="47" width="11.421875" style="1" hidden="1" customWidth="1"/>
    <col min="48" max="48" width="57.7109375" style="1" customWidth="1"/>
    <col min="49" max="49" width="11.7109375" style="1" customWidth="1"/>
    <col min="50" max="16384" width="9.140625" style="1" customWidth="1"/>
  </cols>
  <sheetData>
    <row r="1" spans="1:46" s="2" customFormat="1" ht="22.5" customHeight="1">
      <c r="A1" s="212" t="str">
        <f>"ANNO "&amp;'T18'!$K$1</f>
        <v>ANNO 2020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</row>
    <row r="2" spans="1:30" s="2" customFormat="1" ht="29.25" customHeight="1">
      <c r="A2" s="69"/>
      <c r="B2" s="25"/>
      <c r="C2" s="24"/>
      <c r="D2" s="24"/>
      <c r="F2" s="35"/>
      <c r="AA2" s="24"/>
      <c r="AB2" s="24"/>
      <c r="AD2" s="35"/>
    </row>
    <row r="3" spans="1:47" s="2" customFormat="1" ht="30" customHeight="1" thickBot="1">
      <c r="A3" s="24"/>
      <c r="B3" s="105"/>
      <c r="C3" s="203" t="str">
        <f>IF(AND(V44&lt;&gt;0,'T18'!T40=0),"ATTENZIONE! PRIMA DI INSERIRE DATI IN QUESTA TABELLA OCCORRE COMPILARE LA T18"," ")</f>
        <v> 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76"/>
      <c r="AA3" s="203" t="str">
        <f>IF(AND(AT44&lt;&gt;0,'T18'!AR40=0),"ATTENZIONE! PRIMA DI INSERIRE DATI IN QUESTA TABELLA OCCORRE COMPILARE LA T18"," ")</f>
        <v> </v>
      </c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76"/>
    </row>
    <row r="4" spans="1:40" s="41" customFormat="1" ht="21" customHeight="1">
      <c r="A4" s="213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4"/>
      <c r="AF4" s="96"/>
      <c r="AG4" s="215"/>
      <c r="AH4" s="216"/>
      <c r="AI4" s="216"/>
      <c r="AJ4" s="216"/>
      <c r="AK4" s="216"/>
      <c r="AL4" s="216"/>
      <c r="AM4" s="216"/>
      <c r="AN4" s="68"/>
    </row>
    <row r="5" spans="1:47" s="4" customFormat="1" ht="18.75" customHeight="1" hidden="1">
      <c r="A5" s="98"/>
      <c r="B5" s="99"/>
      <c r="C5" s="60" t="s">
        <v>49</v>
      </c>
      <c r="D5" s="60" t="s">
        <v>155</v>
      </c>
      <c r="E5" s="60" t="s">
        <v>50</v>
      </c>
      <c r="F5" s="60" t="s">
        <v>51</v>
      </c>
      <c r="G5" s="60" t="s">
        <v>52</v>
      </c>
      <c r="H5" s="60" t="s">
        <v>53</v>
      </c>
      <c r="I5" s="60" t="s">
        <v>175</v>
      </c>
      <c r="J5" s="60" t="s">
        <v>176</v>
      </c>
      <c r="K5" s="60" t="s">
        <v>177</v>
      </c>
      <c r="L5" s="60" t="s">
        <v>178</v>
      </c>
      <c r="M5" s="60" t="s">
        <v>179</v>
      </c>
      <c r="N5" s="60" t="s">
        <v>180</v>
      </c>
      <c r="O5" s="60" t="s">
        <v>181</v>
      </c>
      <c r="P5" s="100" t="s">
        <v>54</v>
      </c>
      <c r="Q5" s="100" t="s">
        <v>55</v>
      </c>
      <c r="R5" s="100" t="s">
        <v>56</v>
      </c>
      <c r="S5" s="100" t="s">
        <v>57</v>
      </c>
      <c r="T5" s="100" t="s">
        <v>58</v>
      </c>
      <c r="U5" s="100" t="s">
        <v>59</v>
      </c>
      <c r="V5" s="100" t="s">
        <v>60</v>
      </c>
      <c r="W5" s="97"/>
      <c r="AA5" s="60" t="s">
        <v>49</v>
      </c>
      <c r="AB5" s="60" t="s">
        <v>155</v>
      </c>
      <c r="AC5" s="60" t="s">
        <v>50</v>
      </c>
      <c r="AD5" s="60" t="s">
        <v>51</v>
      </c>
      <c r="AE5" s="60" t="s">
        <v>52</v>
      </c>
      <c r="AF5" s="60" t="s">
        <v>53</v>
      </c>
      <c r="AG5" s="60" t="s">
        <v>175</v>
      </c>
      <c r="AH5" s="60" t="s">
        <v>176</v>
      </c>
      <c r="AI5" s="60" t="s">
        <v>177</v>
      </c>
      <c r="AJ5" s="60" t="s">
        <v>178</v>
      </c>
      <c r="AK5" s="60" t="s">
        <v>179</v>
      </c>
      <c r="AL5" s="60" t="s">
        <v>180</v>
      </c>
      <c r="AM5" s="60" t="s">
        <v>181</v>
      </c>
      <c r="AN5" s="100" t="s">
        <v>54</v>
      </c>
      <c r="AO5" s="100" t="s">
        <v>55</v>
      </c>
      <c r="AP5" s="100" t="s">
        <v>56</v>
      </c>
      <c r="AQ5" s="100" t="s">
        <v>57</v>
      </c>
      <c r="AR5" s="100" t="s">
        <v>58</v>
      </c>
      <c r="AS5" s="100" t="s">
        <v>59</v>
      </c>
      <c r="AT5" s="100" t="s">
        <v>60</v>
      </c>
      <c r="AU5" s="97"/>
    </row>
    <row r="6" spans="1:47" s="4" customFormat="1" ht="15" customHeight="1">
      <c r="A6" s="199" t="s">
        <v>77</v>
      </c>
      <c r="B6" s="199"/>
      <c r="C6" s="200" t="s">
        <v>62</v>
      </c>
      <c r="D6" s="202"/>
      <c r="E6" s="199" t="s">
        <v>63</v>
      </c>
      <c r="F6" s="199"/>
      <c r="G6" s="199"/>
      <c r="H6" s="199"/>
      <c r="I6" s="178"/>
      <c r="J6" s="178"/>
      <c r="K6" s="178"/>
      <c r="L6" s="178"/>
      <c r="M6" s="178"/>
      <c r="N6" s="178"/>
      <c r="O6" s="178"/>
      <c r="P6" s="200" t="s">
        <v>64</v>
      </c>
      <c r="Q6" s="201"/>
      <c r="R6" s="202"/>
      <c r="S6" s="199" t="s">
        <v>72</v>
      </c>
      <c r="T6" s="199"/>
      <c r="U6" s="199"/>
      <c r="V6" s="199"/>
      <c r="W6" s="40"/>
      <c r="AA6" s="200" t="s">
        <v>62</v>
      </c>
      <c r="AB6" s="202"/>
      <c r="AC6" s="209" t="s">
        <v>63</v>
      </c>
      <c r="AD6" s="210"/>
      <c r="AE6" s="210"/>
      <c r="AF6" s="210"/>
      <c r="AG6" s="210"/>
      <c r="AH6" s="210"/>
      <c r="AI6" s="210"/>
      <c r="AJ6" s="210"/>
      <c r="AK6" s="210"/>
      <c r="AL6" s="210"/>
      <c r="AM6" s="211"/>
      <c r="AN6" s="200" t="s">
        <v>64</v>
      </c>
      <c r="AO6" s="201"/>
      <c r="AP6" s="202"/>
      <c r="AQ6" s="199" t="s">
        <v>72</v>
      </c>
      <c r="AR6" s="199"/>
      <c r="AS6" s="199"/>
      <c r="AT6" s="199"/>
      <c r="AU6" s="40"/>
    </row>
    <row r="7" spans="1:46" s="26" customFormat="1" ht="36" customHeight="1">
      <c r="A7" s="205" t="s">
        <v>76</v>
      </c>
      <c r="B7" s="205"/>
      <c r="C7" s="39" t="s">
        <v>1</v>
      </c>
      <c r="D7" s="39" t="s">
        <v>154</v>
      </c>
      <c r="E7" s="39" t="s">
        <v>65</v>
      </c>
      <c r="F7" s="39" t="s">
        <v>66</v>
      </c>
      <c r="G7" s="39" t="s">
        <v>67</v>
      </c>
      <c r="H7" s="39" t="s">
        <v>68</v>
      </c>
      <c r="I7" s="39"/>
      <c r="J7" s="39"/>
      <c r="K7" s="39"/>
      <c r="L7" s="39"/>
      <c r="M7" s="39"/>
      <c r="N7" s="39"/>
      <c r="O7" s="39"/>
      <c r="P7" s="39" t="s">
        <v>69</v>
      </c>
      <c r="Q7" s="39" t="s">
        <v>70</v>
      </c>
      <c r="R7" s="39" t="s">
        <v>71</v>
      </c>
      <c r="S7" s="39" t="s">
        <v>73</v>
      </c>
      <c r="T7" s="39" t="s">
        <v>74</v>
      </c>
      <c r="U7" s="39" t="s">
        <v>75</v>
      </c>
      <c r="V7" s="39" t="s">
        <v>167</v>
      </c>
      <c r="AA7" s="39" t="s">
        <v>1</v>
      </c>
      <c r="AB7" s="39" t="s">
        <v>154</v>
      </c>
      <c r="AC7" s="39" t="s">
        <v>65</v>
      </c>
      <c r="AD7" s="39" t="s">
        <v>66</v>
      </c>
      <c r="AE7" s="39" t="s">
        <v>67</v>
      </c>
      <c r="AF7" s="39" t="s">
        <v>68</v>
      </c>
      <c r="AG7" s="39"/>
      <c r="AH7" s="39"/>
      <c r="AI7" s="39"/>
      <c r="AJ7" s="39"/>
      <c r="AK7" s="39"/>
      <c r="AL7" s="39"/>
      <c r="AM7" s="39"/>
      <c r="AN7" s="39" t="s">
        <v>69</v>
      </c>
      <c r="AO7" s="39" t="s">
        <v>70</v>
      </c>
      <c r="AP7" s="39" t="s">
        <v>71</v>
      </c>
      <c r="AQ7" s="39" t="s">
        <v>73</v>
      </c>
      <c r="AR7" s="39" t="s">
        <v>74</v>
      </c>
      <c r="AS7" s="39" t="s">
        <v>164</v>
      </c>
      <c r="AT7" s="174" t="s">
        <v>167</v>
      </c>
    </row>
    <row r="8" spans="1:47" s="46" customFormat="1" ht="45" customHeight="1">
      <c r="A8" s="206"/>
      <c r="B8" s="207"/>
      <c r="C8" s="43"/>
      <c r="D8" s="43">
        <f>IF(OR($AF$4="RESI",$AF$4="REFR",$AF$4="REVA",$AF$4="PRBZ",$AF$4="PRTN"),(IF(D10&gt;0,"ATTENZIONE:LA COLONNA NON VA COMPILATA","NON COMPILARE")),"")</f>
      </c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3">
        <f>IF(OR($AF$4="REVA",$AF$4="PRBZ",$AF$4="PRTN"),(IF(P10&gt;0,"ATTENZIONE:LA COLONNA NON VA COMPILATA","NON COMPILARE")),"")</f>
      </c>
      <c r="Q8" s="43">
        <f>IF(OR($AF$4="RESI",$AF$4="PRTN"),(IF(Q10&gt;0,"ATTENZIONE:LA COLONNA NON VA COMPILATA","NON COMPILARE")),"")</f>
      </c>
      <c r="R8" s="44"/>
      <c r="S8" s="44"/>
      <c r="T8" s="44"/>
      <c r="U8" s="44"/>
      <c r="V8" s="44"/>
      <c r="W8" s="45"/>
      <c r="AA8" s="43"/>
      <c r="AB8" s="43">
        <f>IF(OR($AF$4="RESI",$AF$4="REFR",$AF$4="REVA",$AF$4="PRBZ",$AF$4="PRTN"),(IF(AB10&gt;0,"ATTENZIONE:LA COLONNA NON VA COMPILATA","NON COMPILARE")),"")</f>
      </c>
      <c r="AC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3">
        <f>IF(OR($AF$4="REVA",$AF$4="PRBZ",$AF$4="PRTN"),(IF(AN10&gt;0,"ATTENZIONE:LA COLONNA NON VA COMPILATA","NON COMPILARE")),"")</f>
      </c>
      <c r="AO8" s="43">
        <f>IF(OR($AF$4="RESI",$AF$4="PRTN"),(IF(AO10&gt;0,"ATTENZIONE:LA COLONNA NON VA COMPILATA","NON COMPILARE")),"")</f>
      </c>
      <c r="AP8" s="44"/>
      <c r="AQ8" s="44"/>
      <c r="AR8" s="44"/>
      <c r="AS8" s="44"/>
      <c r="AT8" s="44"/>
      <c r="AU8" s="45"/>
    </row>
    <row r="9" spans="1:47" s="50" customFormat="1" ht="10.5" customHeight="1" hidden="1">
      <c r="A9" s="206"/>
      <c r="B9" s="20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7"/>
      <c r="Q9" s="47"/>
      <c r="R9" s="48"/>
      <c r="S9" s="48"/>
      <c r="T9" s="48"/>
      <c r="U9" s="48"/>
      <c r="V9" s="48"/>
      <c r="W9" s="49"/>
      <c r="AA9" s="47"/>
      <c r="AB9" s="47"/>
      <c r="AC9" s="47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7"/>
      <c r="AO9" s="47"/>
      <c r="AP9" s="48"/>
      <c r="AQ9" s="48"/>
      <c r="AR9" s="48"/>
      <c r="AS9" s="48"/>
      <c r="AT9" s="48"/>
      <c r="AU9" s="49"/>
    </row>
    <row r="10" spans="1:47" s="50" customFormat="1" ht="21" customHeight="1" hidden="1">
      <c r="A10" s="42"/>
      <c r="B10" s="42"/>
      <c r="C10" s="47"/>
      <c r="D10" s="70">
        <f>SUM(D14:D43)</f>
        <v>0</v>
      </c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70">
        <f>SUM(P14:P43)</f>
        <v>0</v>
      </c>
      <c r="Q10" s="70">
        <f>SUM(Q14:Q43)</f>
        <v>0</v>
      </c>
      <c r="R10" s="48"/>
      <c r="S10" s="48"/>
      <c r="T10" s="48"/>
      <c r="U10" s="48"/>
      <c r="V10" s="48"/>
      <c r="W10" s="49"/>
      <c r="AA10" s="47"/>
      <c r="AB10" s="70">
        <f>SUM(AB14:AB43)</f>
        <v>0</v>
      </c>
      <c r="AC10" s="47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70">
        <f>SUM(AN14:AN43)</f>
        <v>0</v>
      </c>
      <c r="AO10" s="70">
        <f>SUM(AO14:AO43)</f>
        <v>0</v>
      </c>
      <c r="AP10" s="48"/>
      <c r="AQ10" s="48"/>
      <c r="AR10" s="48"/>
      <c r="AS10" s="48"/>
      <c r="AT10" s="48"/>
      <c r="AU10" s="49"/>
    </row>
    <row r="11" spans="1:46" s="26" customFormat="1" ht="16.5" customHeight="1">
      <c r="A11" s="34" t="s">
        <v>80</v>
      </c>
      <c r="B11" s="34" t="s">
        <v>84</v>
      </c>
      <c r="C11" s="36" t="s">
        <v>4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6"/>
      <c r="J11" s="36"/>
      <c r="K11" s="36"/>
      <c r="L11" s="36"/>
      <c r="M11" s="36"/>
      <c r="N11" s="36"/>
      <c r="O11" s="36"/>
      <c r="P11" s="36" t="s">
        <v>3</v>
      </c>
      <c r="Q11" s="36" t="s">
        <v>3</v>
      </c>
      <c r="R11" s="36" t="s">
        <v>4</v>
      </c>
      <c r="S11" s="36" t="s">
        <v>4</v>
      </c>
      <c r="T11" s="36" t="s">
        <v>4</v>
      </c>
      <c r="U11" s="36" t="s">
        <v>4</v>
      </c>
      <c r="V11" s="36" t="s">
        <v>4</v>
      </c>
      <c r="AA11" s="36" t="s">
        <v>4</v>
      </c>
      <c r="AB11" s="36" t="s">
        <v>4</v>
      </c>
      <c r="AC11" s="36" t="s">
        <v>4</v>
      </c>
      <c r="AD11" s="36" t="s">
        <v>4</v>
      </c>
      <c r="AE11" s="36" t="s">
        <v>4</v>
      </c>
      <c r="AF11" s="36" t="s">
        <v>4</v>
      </c>
      <c r="AG11" s="36"/>
      <c r="AH11" s="36"/>
      <c r="AI11" s="36"/>
      <c r="AJ11" s="36"/>
      <c r="AK11" s="36"/>
      <c r="AL11" s="36"/>
      <c r="AM11" s="36"/>
      <c r="AN11" s="36" t="s">
        <v>3</v>
      </c>
      <c r="AO11" s="36" t="s">
        <v>3</v>
      </c>
      <c r="AP11" s="36" t="s">
        <v>4</v>
      </c>
      <c r="AQ11" s="36" t="s">
        <v>4</v>
      </c>
      <c r="AR11" s="36" t="s">
        <v>4</v>
      </c>
      <c r="AS11" s="36" t="s">
        <v>4</v>
      </c>
      <c r="AT11" s="36" t="s">
        <v>4</v>
      </c>
    </row>
    <row r="12" spans="1:46" s="26" customFormat="1" ht="16.5" customHeight="1" hidden="1">
      <c r="A12" s="34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s="8" customFormat="1" ht="19.5" customHeight="1">
      <c r="A13" s="95"/>
      <c r="B13" s="94" t="str">
        <f>'T18'!B9</f>
        <v>001</v>
      </c>
      <c r="C13" s="179" t="s">
        <v>83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04"/>
      <c r="AA13" s="179" t="s">
        <v>83</v>
      </c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204"/>
    </row>
    <row r="14" spans="1:49" s="6" customFormat="1" ht="22.5" customHeight="1">
      <c r="A14" s="38" t="str">
        <f>'T18'!A10</f>
        <v>001</v>
      </c>
      <c r="B14" s="17" t="str">
        <f>'T18'!B10</f>
        <v>INDIRIZZO POLITICO</v>
      </c>
      <c r="C14" s="157">
        <f aca="true" t="shared" si="0" ref="C14:H16">ROUND(AA14,0)</f>
        <v>0</v>
      </c>
      <c r="D14" s="157">
        <f t="shared" si="0"/>
        <v>0</v>
      </c>
      <c r="E14" s="157">
        <f t="shared" si="0"/>
        <v>0</v>
      </c>
      <c r="F14" s="157">
        <f t="shared" si="0"/>
        <v>0</v>
      </c>
      <c r="G14" s="157">
        <f t="shared" si="0"/>
        <v>0</v>
      </c>
      <c r="H14" s="157">
        <f t="shared" si="0"/>
        <v>0</v>
      </c>
      <c r="I14" s="157"/>
      <c r="J14" s="157"/>
      <c r="K14" s="157"/>
      <c r="L14" s="157"/>
      <c r="M14" s="157"/>
      <c r="N14" s="157"/>
      <c r="O14" s="157"/>
      <c r="P14" s="157">
        <f aca="true" t="shared" si="1" ref="P14:V16">ROUND(AN14,0)</f>
        <v>0</v>
      </c>
      <c r="Q14" s="157">
        <f t="shared" si="1"/>
        <v>0</v>
      </c>
      <c r="R14" s="157">
        <f t="shared" si="1"/>
        <v>0</v>
      </c>
      <c r="S14" s="157">
        <f t="shared" si="1"/>
        <v>0</v>
      </c>
      <c r="T14" s="157">
        <f t="shared" si="1"/>
        <v>0</v>
      </c>
      <c r="U14" s="157">
        <f t="shared" si="1"/>
        <v>0</v>
      </c>
      <c r="V14" s="157">
        <f t="shared" si="1"/>
        <v>0</v>
      </c>
      <c r="W14" s="61" t="str">
        <f>$B$13&amp;A14</f>
        <v>001001</v>
      </c>
      <c r="X14" s="53">
        <f>IF('T18'!E10&gt;0,IF(SUM('T19'!C14:V14)=0,"ATTENZIONE: DEVE ESSERE COMPILATA ALMENO UNA CATEGORIA",""),IF(AND('T18'!$T$40&lt;&gt;0,SUM('T19'!C14:V14)&gt;0,'T18'!E10=0),"ATTENZIONE: NON SONO STATI DICHIARATI INTERVENTI IN ECONOMIA DIRETTA IN T18",""))</f>
      </c>
      <c r="Y14" s="11"/>
      <c r="Z14" s="1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61" t="str">
        <f>$B$13&amp;A14</f>
        <v>001001</v>
      </c>
      <c r="AV14" s="53">
        <f>IF('T18'!AC10&gt;0,IF(SUM('T19'!AA14:AT14)=0,"ATTENZIONE: DEVE ESSERE COMPILATA ALMENO UNA CATEGORIA",""),IF(AND('T18'!$T$40&lt;&gt;0,SUM('T19'!AA14:AT14)&gt;0,'T18'!AC10=0),"ATTENZIONE: NON SONO STATI DICHIARATI INTERVENTI IN ECONOMIA DIRETTA IN T18",""))</f>
      </c>
      <c r="AW14" s="11"/>
    </row>
    <row r="15" spans="1:48" s="6" customFormat="1" ht="22.5" customHeight="1">
      <c r="A15" s="38" t="str">
        <f>'T18'!A11</f>
        <v>002</v>
      </c>
      <c r="B15" s="17" t="str">
        <f>'T18'!B11</f>
        <v>RELAZIONI CON ALTRI SOGGETTI PUBBLICI E PRIVATI</v>
      </c>
      <c r="C15" s="157">
        <f t="shared" si="0"/>
        <v>0</v>
      </c>
      <c r="D15" s="157">
        <f t="shared" si="0"/>
        <v>0</v>
      </c>
      <c r="E15" s="157">
        <f t="shared" si="0"/>
        <v>0</v>
      </c>
      <c r="F15" s="157">
        <f t="shared" si="0"/>
        <v>0</v>
      </c>
      <c r="G15" s="157">
        <f t="shared" si="0"/>
        <v>0</v>
      </c>
      <c r="H15" s="157">
        <f t="shared" si="0"/>
        <v>0</v>
      </c>
      <c r="I15" s="157"/>
      <c r="J15" s="157"/>
      <c r="K15" s="157"/>
      <c r="L15" s="157"/>
      <c r="M15" s="157"/>
      <c r="N15" s="157"/>
      <c r="O15" s="157"/>
      <c r="P15" s="157">
        <f t="shared" si="1"/>
        <v>0</v>
      </c>
      <c r="Q15" s="157">
        <f t="shared" si="1"/>
        <v>0</v>
      </c>
      <c r="R15" s="157">
        <f t="shared" si="1"/>
        <v>0</v>
      </c>
      <c r="S15" s="157">
        <f t="shared" si="1"/>
        <v>0</v>
      </c>
      <c r="T15" s="157">
        <f t="shared" si="1"/>
        <v>0</v>
      </c>
      <c r="U15" s="157">
        <f t="shared" si="1"/>
        <v>0</v>
      </c>
      <c r="V15" s="157">
        <f t="shared" si="1"/>
        <v>0</v>
      </c>
      <c r="W15" s="61" t="str">
        <f>$B$13&amp;A15</f>
        <v>001002</v>
      </c>
      <c r="X15" s="53">
        <f>IF('T18'!E11&gt;0,IF(SUM('T19'!C15:V15)=0,"ATTENZIONE: DEVE ESSERE COMPILATA ALMENO UNA CATEGORIA",""),IF(AND('T18'!$T$40&lt;&gt;0,SUM('T19'!C15:V15)&gt;0,'T18'!E11=0),"ATTENZIONE: NON SONO STATI DICHIARATI INTERVENTI IN ECONOMIA DIRETTA IN T18",""))</f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61" t="str">
        <f>$B$13&amp;A15</f>
        <v>001002</v>
      </c>
      <c r="AV15" s="53">
        <f>IF('T18'!AC11&gt;0,IF(SUM('T19'!AA15:AT15)=0,"ATTENZIONE: DEVE ESSERE COMPILATA ALMENO UNA CATEGORIA",""),IF(AND('T18'!$T$40&lt;&gt;0,SUM('T19'!AA15:AT15)&gt;0,'T18'!AC11=0),"ATTENZIONE: NON SONO STATI DICHIARATI INTERVENTI IN ECONOMIA DIRETTA IN T18",""))</f>
      </c>
    </row>
    <row r="16" spans="1:48" s="6" customFormat="1" ht="22.5" customHeight="1">
      <c r="A16" s="38" t="str">
        <f>'T18'!A12</f>
        <v>003</v>
      </c>
      <c r="B16" s="17" t="str">
        <f>'T18'!B12</f>
        <v>RAPPORTI CON L'ESTERNO</v>
      </c>
      <c r="C16" s="157">
        <f t="shared" si="0"/>
        <v>0</v>
      </c>
      <c r="D16" s="157">
        <f t="shared" si="0"/>
        <v>0</v>
      </c>
      <c r="E16" s="157">
        <f t="shared" si="0"/>
        <v>0</v>
      </c>
      <c r="F16" s="157">
        <f t="shared" si="0"/>
        <v>0</v>
      </c>
      <c r="G16" s="157">
        <f t="shared" si="0"/>
        <v>0</v>
      </c>
      <c r="H16" s="157">
        <f t="shared" si="0"/>
        <v>0</v>
      </c>
      <c r="I16" s="157"/>
      <c r="J16" s="157"/>
      <c r="K16" s="157"/>
      <c r="L16" s="157"/>
      <c r="M16" s="157"/>
      <c r="N16" s="157"/>
      <c r="O16" s="157"/>
      <c r="P16" s="157">
        <f t="shared" si="1"/>
        <v>0</v>
      </c>
      <c r="Q16" s="157">
        <f t="shared" si="1"/>
        <v>0</v>
      </c>
      <c r="R16" s="157">
        <f t="shared" si="1"/>
        <v>0</v>
      </c>
      <c r="S16" s="157">
        <f t="shared" si="1"/>
        <v>0</v>
      </c>
      <c r="T16" s="157">
        <f t="shared" si="1"/>
        <v>0</v>
      </c>
      <c r="U16" s="157">
        <f t="shared" si="1"/>
        <v>0</v>
      </c>
      <c r="V16" s="157">
        <f t="shared" si="1"/>
        <v>0</v>
      </c>
      <c r="W16" s="61" t="str">
        <f>$B$13&amp;A16</f>
        <v>001003</v>
      </c>
      <c r="X16" s="53">
        <f>IF('T18'!E12&gt;0,IF(SUM('T19'!C16:V16)=0,"ATTENZIONE: DEVE ESSERE COMPILATA ALMENO UNA CATEGORIA",""),IF(AND('T18'!$T$40&lt;&gt;0,SUM('T19'!C16:V16)&gt;0,'T18'!E12=0),"ATTENZIONE: NON SONO STATI DICHIARATI INTERVENTI IN ECONOMIA DIRETTA IN T18",""))</f>
      </c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61" t="str">
        <f>$B$13&amp;A16</f>
        <v>001003</v>
      </c>
      <c r="AV16" s="53">
        <f>IF('T18'!AC12&gt;0,IF(SUM('T19'!AA16:AT16)=0,"ATTENZIONE: DEVE ESSERE COMPILATA ALMENO UNA CATEGORIA",""),IF(AND('T18'!$T$40&lt;&gt;0,SUM('T19'!AA16:AT16)&gt;0,'T18'!AC12=0),"ATTENZIONE: NON SONO STATI DICHIARATI INTERVENTI IN ECONOMIA DIRETTA IN T18",""))</f>
      </c>
    </row>
    <row r="17" spans="1:46" s="8" customFormat="1" ht="19.5" customHeight="1">
      <c r="A17" s="95"/>
      <c r="B17" s="94" t="str">
        <f>'T18'!B13</f>
        <v>002</v>
      </c>
      <c r="C17" s="179" t="str">
        <f>'T18'!C13</f>
        <v>FUNZIONAMENTO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204"/>
      <c r="AA17" s="179" t="str">
        <f>'T18'!AA13</f>
        <v>FUNZIONAMENTO</v>
      </c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204"/>
    </row>
    <row r="18" spans="1:49" s="6" customFormat="1" ht="22.5" customHeight="1">
      <c r="A18" s="38" t="str">
        <f>'T18'!A14</f>
        <v>001</v>
      </c>
      <c r="B18" s="17" t="str">
        <f>'T18'!B14</f>
        <v>SERVIZI LEGALI</v>
      </c>
      <c r="C18" s="157">
        <f aca="true" t="shared" si="2" ref="C18:C23">ROUND(AA18,0)</f>
        <v>0</v>
      </c>
      <c r="D18" s="157">
        <f aca="true" t="shared" si="3" ref="D18:D23">ROUND(AB18,0)</f>
        <v>0</v>
      </c>
      <c r="E18" s="157">
        <f aca="true" t="shared" si="4" ref="E18:E23">ROUND(AC18,0)</f>
        <v>0</v>
      </c>
      <c r="F18" s="157">
        <f aca="true" t="shared" si="5" ref="F18:F23">ROUND(AD18,0)</f>
        <v>0</v>
      </c>
      <c r="G18" s="157">
        <f aca="true" t="shared" si="6" ref="G18:G23">ROUND(AE18,0)</f>
        <v>0</v>
      </c>
      <c r="H18" s="157">
        <f aca="true" t="shared" si="7" ref="H18:H23">ROUND(AF18,0)</f>
        <v>0</v>
      </c>
      <c r="I18" s="157"/>
      <c r="J18" s="157"/>
      <c r="K18" s="157"/>
      <c r="L18" s="157"/>
      <c r="M18" s="157"/>
      <c r="N18" s="157"/>
      <c r="O18" s="157"/>
      <c r="P18" s="157">
        <f aca="true" t="shared" si="8" ref="P18:P23">ROUND(AN18,0)</f>
        <v>0</v>
      </c>
      <c r="Q18" s="157">
        <f aca="true" t="shared" si="9" ref="Q18:Q23">ROUND(AO18,0)</f>
        <v>0</v>
      </c>
      <c r="R18" s="157">
        <f aca="true" t="shared" si="10" ref="R18:R23">ROUND(AP18,0)</f>
        <v>0</v>
      </c>
      <c r="S18" s="157">
        <f aca="true" t="shared" si="11" ref="S18:S23">ROUND(AQ18,0)</f>
        <v>0</v>
      </c>
      <c r="T18" s="157">
        <f aca="true" t="shared" si="12" ref="T18:T23">ROUND(AR18,0)</f>
        <v>0</v>
      </c>
      <c r="U18" s="157">
        <f aca="true" t="shared" si="13" ref="U18:U23">ROUND(AS18,0)</f>
        <v>0</v>
      </c>
      <c r="V18" s="157">
        <f aca="true" t="shared" si="14" ref="V18:V23">ROUND(AT18,0)</f>
        <v>0</v>
      </c>
      <c r="W18" s="61" t="str">
        <f aca="true" t="shared" si="15" ref="W18:W23">$B$17&amp;A18</f>
        <v>002001</v>
      </c>
      <c r="X18" s="53">
        <f>IF('T18'!E14&gt;0,IF(SUM('T19'!C18:V18)=0,"ATTENZIONE: DEVE ESSERE COMPILATA ALMENO UNA CATEGORIA",""),IF(AND('T18'!$T$40&lt;&gt;0,SUM('T19'!C18:V18)&gt;0,'T18'!E14=0),"ATTENZIONE: NON SONO STATI DICHIARATI INTERVENTI IN ECONOMIA DIRETTA IN T18",""))</f>
      </c>
      <c r="Y18" s="11"/>
      <c r="Z18" s="1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61" t="str">
        <f aca="true" t="shared" si="16" ref="AU18:AU23">$B$17&amp;A18</f>
        <v>002001</v>
      </c>
      <c r="AV18" s="53">
        <f>IF('T18'!AC14&gt;0,IF(SUM('T19'!AA18:AT18)=0,"ATTENZIONE: DEVE ESSERE COMPILATA ALMENO UNA CATEGORIA",""),IF(AND('T18'!$T$40&lt;&gt;0,SUM('T19'!AA18:AT18)&gt;0,'T18'!AC14=0),"ATTENZIONE: NON SONO STATI DICHIARATI INTERVENTI IN ECONOMIA DIRETTA IN T18",""))</f>
      </c>
      <c r="AW18" s="11"/>
    </row>
    <row r="19" spans="1:48" s="6" customFormat="1" ht="22.5" customHeight="1">
      <c r="A19" s="38" t="str">
        <f>'T18'!A15</f>
        <v>002</v>
      </c>
      <c r="B19" s="17" t="str">
        <f>'T18'!B15</f>
        <v>SERVIZI ECONOMICO/FINANZIARI</v>
      </c>
      <c r="C19" s="157">
        <f t="shared" si="2"/>
        <v>0</v>
      </c>
      <c r="D19" s="157">
        <f t="shared" si="3"/>
        <v>0</v>
      </c>
      <c r="E19" s="157">
        <f t="shared" si="4"/>
        <v>0</v>
      </c>
      <c r="F19" s="157">
        <f t="shared" si="5"/>
        <v>0</v>
      </c>
      <c r="G19" s="157">
        <f t="shared" si="6"/>
        <v>0</v>
      </c>
      <c r="H19" s="157">
        <f t="shared" si="7"/>
        <v>0</v>
      </c>
      <c r="I19" s="157"/>
      <c r="J19" s="157"/>
      <c r="K19" s="157"/>
      <c r="L19" s="157"/>
      <c r="M19" s="157"/>
      <c r="N19" s="157"/>
      <c r="O19" s="157"/>
      <c r="P19" s="157">
        <f t="shared" si="8"/>
        <v>0</v>
      </c>
      <c r="Q19" s="157">
        <f t="shared" si="9"/>
        <v>0</v>
      </c>
      <c r="R19" s="157">
        <f t="shared" si="10"/>
        <v>0</v>
      </c>
      <c r="S19" s="157">
        <f t="shared" si="11"/>
        <v>0</v>
      </c>
      <c r="T19" s="157">
        <f t="shared" si="12"/>
        <v>0</v>
      </c>
      <c r="U19" s="157">
        <f t="shared" si="13"/>
        <v>0</v>
      </c>
      <c r="V19" s="157">
        <f t="shared" si="14"/>
        <v>0</v>
      </c>
      <c r="W19" s="61" t="str">
        <f t="shared" si="15"/>
        <v>002002</v>
      </c>
      <c r="X19" s="53">
        <f>IF('T18'!E15&gt;0,IF(SUM('T19'!C19:V19)=0,"ATTENZIONE: DEVE ESSERE COMPILATA ALMENO UNA CATEGORIA",""),IF(AND('T18'!$T$40&lt;&gt;0,SUM('T19'!C19:V19)&gt;0,'T18'!E15=0),"ATTENZIONE: NON SONO STATI DICHIARATI INTERVENTI IN ECONOMIA DIRETTA IN T18",""))</f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61" t="str">
        <f t="shared" si="16"/>
        <v>002002</v>
      </c>
      <c r="AV19" s="53">
        <f>IF('T18'!AC15&gt;0,IF(SUM('T19'!AA19:AT19)=0,"ATTENZIONE: DEVE ESSERE COMPILATA ALMENO UNA CATEGORIA",""),IF(AND('T18'!$T$40&lt;&gt;0,SUM('T19'!AA19:AT19)&gt;0,'T18'!AC15=0),"ATTENZIONE: NON SONO STATI DICHIARATI INTERVENTI IN ECONOMIA DIRETTA IN T18",""))</f>
      </c>
    </row>
    <row r="20" spans="1:48" s="6" customFormat="1" ht="22.5" customHeight="1">
      <c r="A20" s="38" t="str">
        <f>'T18'!A16</f>
        <v>003</v>
      </c>
      <c r="B20" s="17" t="str">
        <f>'T18'!B16</f>
        <v>GESTIONE DEL PERSONALE</v>
      </c>
      <c r="C20" s="157">
        <f t="shared" si="2"/>
        <v>0</v>
      </c>
      <c r="D20" s="157">
        <f t="shared" si="3"/>
        <v>0</v>
      </c>
      <c r="E20" s="157">
        <f t="shared" si="4"/>
        <v>0</v>
      </c>
      <c r="F20" s="157">
        <f t="shared" si="5"/>
        <v>0</v>
      </c>
      <c r="G20" s="157">
        <f t="shared" si="6"/>
        <v>0</v>
      </c>
      <c r="H20" s="157">
        <f t="shared" si="7"/>
        <v>0</v>
      </c>
      <c r="I20" s="157"/>
      <c r="J20" s="157"/>
      <c r="K20" s="157"/>
      <c r="L20" s="157"/>
      <c r="M20" s="157"/>
      <c r="N20" s="157"/>
      <c r="O20" s="157"/>
      <c r="P20" s="157">
        <f t="shared" si="8"/>
        <v>0</v>
      </c>
      <c r="Q20" s="157">
        <f t="shared" si="9"/>
        <v>0</v>
      </c>
      <c r="R20" s="157">
        <f t="shared" si="10"/>
        <v>0</v>
      </c>
      <c r="S20" s="157">
        <f t="shared" si="11"/>
        <v>0</v>
      </c>
      <c r="T20" s="157">
        <f t="shared" si="12"/>
        <v>0</v>
      </c>
      <c r="U20" s="157">
        <f t="shared" si="13"/>
        <v>0</v>
      </c>
      <c r="V20" s="157">
        <f t="shared" si="14"/>
        <v>0</v>
      </c>
      <c r="W20" s="61" t="str">
        <f t="shared" si="15"/>
        <v>002003</v>
      </c>
      <c r="X20" s="53">
        <f>IF('T18'!E16&gt;0,IF(SUM('T19'!C20:V20)=0,"ATTENZIONE: DEVE ESSERE COMPILATA ALMENO UNA CATEGORIA",""),IF(AND('T18'!$T$40&lt;&gt;0,SUM('T19'!C20:V20)&gt;0,'T18'!E16=0),"ATTENZIONE: NON SONO STATI DICHIARATI INTERVENTI IN ECONOMIA DIRETTA IN T18",""))</f>
      </c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61" t="str">
        <f t="shared" si="16"/>
        <v>002003</v>
      </c>
      <c r="AV20" s="53">
        <f>IF('T18'!AC16&gt;0,IF(SUM('T19'!AA20:AT20)=0,"ATTENZIONE: DEVE ESSERE COMPILATA ALMENO UNA CATEGORIA",""),IF(AND('T18'!$T$40&lt;&gt;0,SUM('T19'!AA20:AT20)&gt;0,'T18'!AC16=0),"ATTENZIONE: NON SONO STATI DICHIARATI INTERVENTI IN ECONOMIA DIRETTA IN T18",""))</f>
      </c>
    </row>
    <row r="21" spans="1:48" s="6" customFormat="1" ht="22.5" customHeight="1">
      <c r="A21" s="38" t="str">
        <f>'T18'!A17</f>
        <v>004</v>
      </c>
      <c r="B21" s="17" t="str">
        <f>'T18'!B17</f>
        <v>SISTEMI INFORMATIVI</v>
      </c>
      <c r="C21" s="157">
        <f t="shared" si="2"/>
        <v>0</v>
      </c>
      <c r="D21" s="157">
        <f t="shared" si="3"/>
        <v>0</v>
      </c>
      <c r="E21" s="157">
        <f t="shared" si="4"/>
        <v>0</v>
      </c>
      <c r="F21" s="157">
        <f t="shared" si="5"/>
        <v>0</v>
      </c>
      <c r="G21" s="157">
        <f t="shared" si="6"/>
        <v>0</v>
      </c>
      <c r="H21" s="157">
        <f t="shared" si="7"/>
        <v>0</v>
      </c>
      <c r="I21" s="157"/>
      <c r="J21" s="157"/>
      <c r="K21" s="157"/>
      <c r="L21" s="157"/>
      <c r="M21" s="157"/>
      <c r="N21" s="157"/>
      <c r="O21" s="157"/>
      <c r="P21" s="157">
        <f t="shared" si="8"/>
        <v>0</v>
      </c>
      <c r="Q21" s="157">
        <f t="shared" si="9"/>
        <v>0</v>
      </c>
      <c r="R21" s="157">
        <f t="shared" si="10"/>
        <v>0</v>
      </c>
      <c r="S21" s="157">
        <f t="shared" si="11"/>
        <v>0</v>
      </c>
      <c r="T21" s="157">
        <f t="shared" si="12"/>
        <v>0</v>
      </c>
      <c r="U21" s="157">
        <f t="shared" si="13"/>
        <v>0</v>
      </c>
      <c r="V21" s="157">
        <f t="shared" si="14"/>
        <v>0</v>
      </c>
      <c r="W21" s="61" t="str">
        <f t="shared" si="15"/>
        <v>002004</v>
      </c>
      <c r="X21" s="53">
        <f>IF('T18'!E17&gt;0,IF(SUM('T19'!C21:V21)=0,"ATTENZIONE: DEVE ESSERE COMPILATA ALMENO UNA CATEGORIA",""),IF(AND('T18'!$T$40&lt;&gt;0,SUM('T19'!C21:V21)&gt;0,'T18'!E17=0),"ATTENZIONE: NON SONO STATI DICHIARATI INTERVENTI IN ECONOMIA DIRETTA IN T18",""))</f>
      </c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61" t="str">
        <f t="shared" si="16"/>
        <v>002004</v>
      </c>
      <c r="AV21" s="53">
        <f>IF('T18'!AC17&gt;0,IF(SUM('T19'!AA21:AT21)=0,"ATTENZIONE: DEVE ESSERE COMPILATA ALMENO UNA CATEGORIA",""),IF(AND('T18'!$T$40&lt;&gt;0,SUM('T19'!AA21:AT21)&gt;0,'T18'!AC17=0),"ATTENZIONE: NON SONO STATI DICHIARATI INTERVENTI IN ECONOMIA DIRETTA IN T18",""))</f>
      </c>
    </row>
    <row r="22" spans="1:49" s="5" customFormat="1" ht="22.5" customHeight="1">
      <c r="A22" s="38" t="str">
        <f>'T18'!A18</f>
        <v>005</v>
      </c>
      <c r="B22" s="17" t="str">
        <f>'T18'!B18</f>
        <v>SERVIZI DI PIANIFICAZIONE E CONTROLLO</v>
      </c>
      <c r="C22" s="157">
        <f t="shared" si="2"/>
        <v>0</v>
      </c>
      <c r="D22" s="157">
        <f t="shared" si="3"/>
        <v>0</v>
      </c>
      <c r="E22" s="157">
        <f t="shared" si="4"/>
        <v>0</v>
      </c>
      <c r="F22" s="157">
        <f t="shared" si="5"/>
        <v>0</v>
      </c>
      <c r="G22" s="157">
        <f t="shared" si="6"/>
        <v>0</v>
      </c>
      <c r="H22" s="157">
        <f t="shared" si="7"/>
        <v>0</v>
      </c>
      <c r="I22" s="157"/>
      <c r="J22" s="157"/>
      <c r="K22" s="157"/>
      <c r="L22" s="157"/>
      <c r="M22" s="157"/>
      <c r="N22" s="157"/>
      <c r="O22" s="157"/>
      <c r="P22" s="157">
        <f t="shared" si="8"/>
        <v>0</v>
      </c>
      <c r="Q22" s="157">
        <f t="shared" si="9"/>
        <v>0</v>
      </c>
      <c r="R22" s="157">
        <f t="shared" si="10"/>
        <v>0</v>
      </c>
      <c r="S22" s="157">
        <f t="shared" si="11"/>
        <v>0</v>
      </c>
      <c r="T22" s="157">
        <f t="shared" si="12"/>
        <v>0</v>
      </c>
      <c r="U22" s="157">
        <f t="shared" si="13"/>
        <v>0</v>
      </c>
      <c r="V22" s="157">
        <f t="shared" si="14"/>
        <v>0</v>
      </c>
      <c r="W22" s="61" t="str">
        <f t="shared" si="15"/>
        <v>002005</v>
      </c>
      <c r="X22" s="53">
        <f>IF('T18'!E18&gt;0,IF(SUM('T19'!C22:V22)=0,"ATTENZIONE: DEVE ESSERE COMPILATA ALMENO UNA CATEGORIA",""),IF(AND('T18'!$T$40&lt;&gt;0,SUM('T19'!C22:V22)&gt;0,'T18'!E18=0),"ATTENZIONE: NON SONO STATI DICHIARATI INTERVENTI IN ECONOMIA DIRETTA IN T18",""))</f>
      </c>
      <c r="Y22" s="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61" t="str">
        <f t="shared" si="16"/>
        <v>002005</v>
      </c>
      <c r="AV22" s="53">
        <f>IF('T18'!AC18&gt;0,IF(SUM('T19'!AA22:AT22)=0,"ATTENZIONE: DEVE ESSERE COMPILATA ALMENO UNA CATEGORIA",""),IF(AND('T18'!$T$40&lt;&gt;0,SUM('T19'!AA22:AT22)&gt;0,'T18'!AC18=0),"ATTENZIONE: NON SONO STATI DICHIARATI INTERVENTI IN ECONOMIA DIRETTA IN T18",""))</f>
      </c>
      <c r="AW22" s="1"/>
    </row>
    <row r="23" spans="1:48" ht="22.5" customHeight="1">
      <c r="A23" s="38" t="str">
        <f>'T18'!A19</f>
        <v>006</v>
      </c>
      <c r="B23" s="17" t="str">
        <f>'T18'!B19</f>
        <v>SERVIZI DI SUPPORTO</v>
      </c>
      <c r="C23" s="157">
        <f t="shared" si="2"/>
        <v>0</v>
      </c>
      <c r="D23" s="157">
        <f t="shared" si="3"/>
        <v>0</v>
      </c>
      <c r="E23" s="157">
        <f t="shared" si="4"/>
        <v>0</v>
      </c>
      <c r="F23" s="157">
        <f t="shared" si="5"/>
        <v>0</v>
      </c>
      <c r="G23" s="157">
        <f t="shared" si="6"/>
        <v>0</v>
      </c>
      <c r="H23" s="157">
        <f t="shared" si="7"/>
        <v>0</v>
      </c>
      <c r="I23" s="157"/>
      <c r="J23" s="157"/>
      <c r="K23" s="157"/>
      <c r="L23" s="157"/>
      <c r="M23" s="157"/>
      <c r="N23" s="157"/>
      <c r="O23" s="157"/>
      <c r="P23" s="157">
        <f t="shared" si="8"/>
        <v>0</v>
      </c>
      <c r="Q23" s="157">
        <f t="shared" si="9"/>
        <v>0</v>
      </c>
      <c r="R23" s="157">
        <f t="shared" si="10"/>
        <v>0</v>
      </c>
      <c r="S23" s="157">
        <f t="shared" si="11"/>
        <v>0</v>
      </c>
      <c r="T23" s="157">
        <f t="shared" si="12"/>
        <v>0</v>
      </c>
      <c r="U23" s="157">
        <f t="shared" si="13"/>
        <v>0</v>
      </c>
      <c r="V23" s="157">
        <f t="shared" si="14"/>
        <v>0</v>
      </c>
      <c r="W23" s="61" t="str">
        <f t="shared" si="15"/>
        <v>002006</v>
      </c>
      <c r="X23" s="53">
        <f>IF('T18'!E19&gt;0,IF(SUM('T19'!C23:V23)=0,"ATTENZIONE: DEVE ESSERE COMPILATA ALMENO UNA CATEGORIA",""),IF(AND('T18'!$T$40&lt;&gt;0,SUM('T19'!C23:V23)&gt;0,'T18'!E19=0),"ATTENZIONE: NON SONO STATI DICHIARATI INTERVENTI IN ECONOMIA DIRETTA IN T18",""))</f>
      </c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61" t="str">
        <f t="shared" si="16"/>
        <v>002006</v>
      </c>
      <c r="AV23" s="53">
        <f>IF('T18'!AC19&gt;0,IF(SUM('T19'!AA23:AT23)=0,"ATTENZIONE: DEVE ESSERE COMPILATA ALMENO UNA CATEGORIA",""),IF(AND('T18'!$T$40&lt;&gt;0,SUM('T19'!AA23:AT23)&gt;0,'T18'!AC19=0),"ATTENZIONE: NON SONO STATI DICHIARATI INTERVENTI IN ECONOMIA DIRETTA IN T18",""))</f>
      </c>
    </row>
    <row r="24" spans="1:46" s="8" customFormat="1" ht="19.5" customHeight="1">
      <c r="A24" s="95"/>
      <c r="B24" s="94" t="str">
        <f>'T18'!B20</f>
        <v>003</v>
      </c>
      <c r="C24" s="179" t="str">
        <f>'T18'!C20</f>
        <v>SERVIZI PER CONTO DELLO STATO, AUTORIZZATIVI E IMPOSITIVI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204"/>
      <c r="AA24" s="179" t="str">
        <f>'T18'!AA20</f>
        <v>SERVIZI PER CONTO DELLO STATO, AUTORIZZATIVI E IMPOSITIVI</v>
      </c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204"/>
    </row>
    <row r="25" spans="1:49" s="6" customFormat="1" ht="22.5" customHeight="1">
      <c r="A25" s="38" t="str">
        <f>'T18'!A21</f>
        <v>001</v>
      </c>
      <c r="B25" s="17" t="str">
        <f>'T18'!B21</f>
        <v>SERVIZI STATISTICI</v>
      </c>
      <c r="C25" s="157">
        <f aca="true" t="shared" si="17" ref="C25:H29">ROUND(AA25,0)</f>
        <v>0</v>
      </c>
      <c r="D25" s="157">
        <f t="shared" si="17"/>
        <v>0</v>
      </c>
      <c r="E25" s="157">
        <f t="shared" si="17"/>
        <v>0</v>
      </c>
      <c r="F25" s="157">
        <f t="shared" si="17"/>
        <v>0</v>
      </c>
      <c r="G25" s="157">
        <f t="shared" si="17"/>
        <v>0</v>
      </c>
      <c r="H25" s="157">
        <f t="shared" si="17"/>
        <v>0</v>
      </c>
      <c r="I25" s="157"/>
      <c r="J25" s="157"/>
      <c r="K25" s="157"/>
      <c r="L25" s="157"/>
      <c r="M25" s="157"/>
      <c r="N25" s="157"/>
      <c r="O25" s="157"/>
      <c r="P25" s="157">
        <f aca="true" t="shared" si="18" ref="P25:V29">ROUND(AN25,0)</f>
        <v>0</v>
      </c>
      <c r="Q25" s="157">
        <f t="shared" si="18"/>
        <v>0</v>
      </c>
      <c r="R25" s="157">
        <f t="shared" si="18"/>
        <v>0</v>
      </c>
      <c r="S25" s="157">
        <f t="shared" si="18"/>
        <v>0</v>
      </c>
      <c r="T25" s="157">
        <f t="shared" si="18"/>
        <v>0</v>
      </c>
      <c r="U25" s="157">
        <f t="shared" si="18"/>
        <v>0</v>
      </c>
      <c r="V25" s="157">
        <f t="shared" si="18"/>
        <v>0</v>
      </c>
      <c r="W25" s="61" t="str">
        <f>$B$24&amp;A25</f>
        <v>003001</v>
      </c>
      <c r="X25" s="53">
        <f>IF('T18'!E21&gt;0,IF(SUM('T19'!C25:V25)=0,"ATTENZIONE: DEVE ESSERE COMPILATA ALMENO UNA CATEGORIA",""),IF(AND('T18'!$T$40&lt;&gt;0,SUM('T19'!C25:V25)&gt;0,'T18'!E21=0),"ATTENZIONE: NON SONO STATI DICHIARATI INTERVENTI IN ECONOMIA DIRETTA IN T18",""))</f>
      </c>
      <c r="Y25" s="11"/>
      <c r="Z25" s="11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61" t="str">
        <f>$B$24&amp;A25</f>
        <v>003001</v>
      </c>
      <c r="AV25" s="53">
        <f>IF('T18'!AC21&gt;0,IF(SUM('T19'!AA25:AT25)=0,"ATTENZIONE: DEVE ESSERE COMPILATA ALMENO UNA CATEGORIA",""),IF(AND('T18'!$T$40&lt;&gt;0,SUM('T19'!AA25:AT25)&gt;0,'T18'!AC21=0),"ATTENZIONE: NON SONO STATI DICHIARATI INTERVENTI IN ECONOMIA DIRETTA IN T18",""))</f>
      </c>
      <c r="AW25" s="11"/>
    </row>
    <row r="26" spans="1:48" s="6" customFormat="1" ht="22.5" customHeight="1">
      <c r="A26" s="38" t="str">
        <f>'T18'!A22</f>
        <v>002</v>
      </c>
      <c r="B26" s="17" t="str">
        <f>'T18'!B22</f>
        <v>TRIBUTI</v>
      </c>
      <c r="C26" s="157">
        <f t="shared" si="17"/>
        <v>0</v>
      </c>
      <c r="D26" s="157">
        <f t="shared" si="17"/>
        <v>0</v>
      </c>
      <c r="E26" s="157">
        <f t="shared" si="17"/>
        <v>0</v>
      </c>
      <c r="F26" s="157">
        <f t="shared" si="17"/>
        <v>0</v>
      </c>
      <c r="G26" s="157">
        <f t="shared" si="17"/>
        <v>0</v>
      </c>
      <c r="H26" s="157">
        <f t="shared" si="17"/>
        <v>0</v>
      </c>
      <c r="I26" s="157"/>
      <c r="J26" s="157"/>
      <c r="K26" s="157"/>
      <c r="L26" s="157"/>
      <c r="M26" s="157"/>
      <c r="N26" s="157"/>
      <c r="O26" s="157"/>
      <c r="P26" s="157">
        <f t="shared" si="18"/>
        <v>0</v>
      </c>
      <c r="Q26" s="157">
        <f t="shared" si="18"/>
        <v>0</v>
      </c>
      <c r="R26" s="157">
        <f t="shared" si="18"/>
        <v>0</v>
      </c>
      <c r="S26" s="157">
        <f t="shared" si="18"/>
        <v>0</v>
      </c>
      <c r="T26" s="157">
        <f t="shared" si="18"/>
        <v>0</v>
      </c>
      <c r="U26" s="157">
        <f t="shared" si="18"/>
        <v>0</v>
      </c>
      <c r="V26" s="157">
        <f t="shared" si="18"/>
        <v>0</v>
      </c>
      <c r="W26" s="61" t="str">
        <f>$B$24&amp;A26</f>
        <v>003002</v>
      </c>
      <c r="X26" s="53">
        <f>IF('T18'!E22&gt;0,IF(SUM('T19'!C26:V26)=0,"ATTENZIONE: DEVE ESSERE COMPILATA ALMENO UNA CATEGORIA",""),IF(AND('T18'!$T$40&lt;&gt;0,SUM('T19'!C26:V26)&gt;0,'T18'!E22=0),"ATTENZIONE: NON SONO STATI DICHIARATI INTERVENTI IN ECONOMIA DIRETTA IN T18",""))</f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61" t="str">
        <f>$B$24&amp;A26</f>
        <v>003002</v>
      </c>
      <c r="AV26" s="53">
        <f>IF('T18'!AC22&gt;0,IF(SUM('T19'!AA26:AT26)=0,"ATTENZIONE: DEVE ESSERE COMPILATA ALMENO UNA CATEGORIA",""),IF(AND('T18'!$T$40&lt;&gt;0,SUM('T19'!AA26:AT26)&gt;0,'T18'!AC22=0),"ATTENZIONE: NON SONO STATI DICHIARATI INTERVENTI IN ECONOMIA DIRETTA IN T18",""))</f>
      </c>
    </row>
    <row r="27" spans="1:48" s="6" customFormat="1" ht="22.5" customHeight="1">
      <c r="A27" s="38" t="str">
        <f>'T18'!A23</f>
        <v>003</v>
      </c>
      <c r="B27" s="17" t="str">
        <f>'T18'!B23</f>
        <v>REGOLAZIONE DI ATTIVITA' PUBBLICHE E PRIVATE</v>
      </c>
      <c r="C27" s="157">
        <f t="shared" si="17"/>
        <v>0</v>
      </c>
      <c r="D27" s="157">
        <f t="shared" si="17"/>
        <v>0</v>
      </c>
      <c r="E27" s="157">
        <f t="shared" si="17"/>
        <v>0</v>
      </c>
      <c r="F27" s="157">
        <f t="shared" si="17"/>
        <v>0</v>
      </c>
      <c r="G27" s="157">
        <f t="shared" si="17"/>
        <v>0</v>
      </c>
      <c r="H27" s="157">
        <f t="shared" si="17"/>
        <v>0</v>
      </c>
      <c r="I27" s="157"/>
      <c r="J27" s="157"/>
      <c r="K27" s="157"/>
      <c r="L27" s="157"/>
      <c r="M27" s="157"/>
      <c r="N27" s="157"/>
      <c r="O27" s="157"/>
      <c r="P27" s="157">
        <f t="shared" si="18"/>
        <v>0</v>
      </c>
      <c r="Q27" s="157">
        <f t="shared" si="18"/>
        <v>0</v>
      </c>
      <c r="R27" s="157">
        <f t="shared" si="18"/>
        <v>0</v>
      </c>
      <c r="S27" s="157">
        <f t="shared" si="18"/>
        <v>0</v>
      </c>
      <c r="T27" s="157">
        <f t="shared" si="18"/>
        <v>0</v>
      </c>
      <c r="U27" s="157">
        <f t="shared" si="18"/>
        <v>0</v>
      </c>
      <c r="V27" s="157">
        <f t="shared" si="18"/>
        <v>0</v>
      </c>
      <c r="W27" s="61" t="str">
        <f>$B$24&amp;A27</f>
        <v>003003</v>
      </c>
      <c r="X27" s="53">
        <f>IF('T18'!E23&gt;0,IF(SUM('T19'!C27:V27)=0,"ATTENZIONE: DEVE ESSERE COMPILATA ALMENO UNA CATEGORIA",""),IF(AND('T18'!$T$40&lt;&gt;0,SUM('T19'!C27:V27)&gt;0,'T18'!E23=0),"ATTENZIONE: NON SONO STATI DICHIARATI INTERVENTI IN ECONOMIA DIRETTA IN T18",""))</f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61" t="str">
        <f>$B$24&amp;A27</f>
        <v>003003</v>
      </c>
      <c r="AV27" s="53">
        <f>IF('T18'!AC23&gt;0,IF(SUM('T19'!AA27:AT27)=0,"ATTENZIONE: DEVE ESSERE COMPILATA ALMENO UNA CATEGORIA",""),IF(AND('T18'!$T$40&lt;&gt;0,SUM('T19'!AA27:AT27)&gt;0,'T18'!AC23=0),"ATTENZIONE: NON SONO STATI DICHIARATI INTERVENTI IN ECONOMIA DIRETTA IN T18",""))</f>
      </c>
    </row>
    <row r="28" spans="1:48" s="6" customFormat="1" ht="22.5" customHeight="1">
      <c r="A28" s="38" t="str">
        <f>'T18'!A24</f>
        <v>004</v>
      </c>
      <c r="B28" s="17" t="str">
        <f>'T18'!B24</f>
        <v>URBANISTICA</v>
      </c>
      <c r="C28" s="157">
        <f t="shared" si="17"/>
        <v>0</v>
      </c>
      <c r="D28" s="157">
        <f t="shared" si="17"/>
        <v>0</v>
      </c>
      <c r="E28" s="157">
        <f t="shared" si="17"/>
        <v>0</v>
      </c>
      <c r="F28" s="157">
        <f t="shared" si="17"/>
        <v>0</v>
      </c>
      <c r="G28" s="157">
        <f t="shared" si="17"/>
        <v>0</v>
      </c>
      <c r="H28" s="157">
        <f t="shared" si="17"/>
        <v>0</v>
      </c>
      <c r="I28" s="157"/>
      <c r="J28" s="157"/>
      <c r="K28" s="157"/>
      <c r="L28" s="157"/>
      <c r="M28" s="157"/>
      <c r="N28" s="157"/>
      <c r="O28" s="157"/>
      <c r="P28" s="157">
        <f t="shared" si="18"/>
        <v>0</v>
      </c>
      <c r="Q28" s="157">
        <f t="shared" si="18"/>
        <v>0</v>
      </c>
      <c r="R28" s="157">
        <f t="shared" si="18"/>
        <v>0</v>
      </c>
      <c r="S28" s="157">
        <f t="shared" si="18"/>
        <v>0</v>
      </c>
      <c r="T28" s="157">
        <f t="shared" si="18"/>
        <v>0</v>
      </c>
      <c r="U28" s="157">
        <f t="shared" si="18"/>
        <v>0</v>
      </c>
      <c r="V28" s="157">
        <f t="shared" si="18"/>
        <v>0</v>
      </c>
      <c r="W28" s="61" t="str">
        <f>$B$24&amp;A28</f>
        <v>003004</v>
      </c>
      <c r="X28" s="53">
        <f>IF('T18'!E24&gt;0,IF(SUM('T19'!C28:V28)=0,"ATTENZIONE: DEVE ESSERE COMPILATA ALMENO UNA CATEGORIA",""),IF(AND('T18'!$T$40&lt;&gt;0,SUM('T19'!C28:V28)&gt;0,'T18'!E24=0),"ATTENZIONE: NON SONO STATI DICHIARATI INTERVENTI IN ECONOMIA DIRETTA IN T18",""))</f>
      </c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61" t="str">
        <f>$B$24&amp;A28</f>
        <v>003004</v>
      </c>
      <c r="AV28" s="53">
        <f>IF('T18'!AC24&gt;0,IF(SUM('T19'!AA28:AT28)=0,"ATTENZIONE: DEVE ESSERE COMPILATA ALMENO UNA CATEGORIA",""),IF(AND('T18'!$T$40&lt;&gt;0,SUM('T19'!AA28:AT28)&gt;0,'T18'!AC24=0),"ATTENZIONE: NON SONO STATI DICHIARATI INTERVENTI IN ECONOMIA DIRETTA IN T18",""))</f>
      </c>
    </row>
    <row r="29" spans="1:49" s="5" customFormat="1" ht="22.5" customHeight="1">
      <c r="A29" s="38" t="str">
        <f>'T18'!A25</f>
        <v>005</v>
      </c>
      <c r="B29" s="17" t="str">
        <f>'T18'!B25</f>
        <v>SERVIZI DEL MERCATO DEL LAVORO</v>
      </c>
      <c r="C29" s="157">
        <f t="shared" si="17"/>
        <v>0</v>
      </c>
      <c r="D29" s="157">
        <f t="shared" si="17"/>
        <v>0</v>
      </c>
      <c r="E29" s="157">
        <f t="shared" si="17"/>
        <v>0</v>
      </c>
      <c r="F29" s="157">
        <f t="shared" si="17"/>
        <v>0</v>
      </c>
      <c r="G29" s="157">
        <f t="shared" si="17"/>
        <v>0</v>
      </c>
      <c r="H29" s="157">
        <f t="shared" si="17"/>
        <v>0</v>
      </c>
      <c r="I29" s="157"/>
      <c r="J29" s="157"/>
      <c r="K29" s="157"/>
      <c r="L29" s="157"/>
      <c r="M29" s="157"/>
      <c r="N29" s="157"/>
      <c r="O29" s="157"/>
      <c r="P29" s="157">
        <f t="shared" si="18"/>
        <v>0</v>
      </c>
      <c r="Q29" s="157">
        <f t="shared" si="18"/>
        <v>0</v>
      </c>
      <c r="R29" s="157">
        <f t="shared" si="18"/>
        <v>0</v>
      </c>
      <c r="S29" s="157">
        <f t="shared" si="18"/>
        <v>0</v>
      </c>
      <c r="T29" s="157">
        <f t="shared" si="18"/>
        <v>0</v>
      </c>
      <c r="U29" s="157">
        <f t="shared" si="18"/>
        <v>0</v>
      </c>
      <c r="V29" s="157">
        <f t="shared" si="18"/>
        <v>0</v>
      </c>
      <c r="W29" s="61" t="str">
        <f>$B$24&amp;A29</f>
        <v>003005</v>
      </c>
      <c r="X29" s="53">
        <f>IF('T18'!E25&gt;0,IF(SUM('T19'!C29:V29)=0,"ATTENZIONE: DEVE ESSERE COMPILATA ALMENO UNA CATEGORIA",""),IF(AND('T18'!$T$40&lt;&gt;0,SUM('T19'!C29:V29)&gt;0,'T18'!E25=0),"ATTENZIONE: NON SONO STATI DICHIARATI INTERVENTI IN ECONOMIA DIRETTA IN T18",""))</f>
      </c>
      <c r="Y29" s="1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61" t="str">
        <f>$B$24&amp;A29</f>
        <v>003005</v>
      </c>
      <c r="AV29" s="53">
        <f>IF('T18'!AC25&gt;0,IF(SUM('T19'!AA29:AT29)=0,"ATTENZIONE: DEVE ESSERE COMPILATA ALMENO UNA CATEGORIA",""),IF(AND('T18'!$T$40&lt;&gt;0,SUM('T19'!AA29:AT29)&gt;0,'T18'!AC25=0),"ATTENZIONE: NON SONO STATI DICHIARATI INTERVENTI IN ECONOMIA DIRETTA IN T18",""))</f>
      </c>
      <c r="AW29" s="1"/>
    </row>
    <row r="30" spans="1:46" ht="19.5" customHeight="1">
      <c r="A30" s="95"/>
      <c r="B30" s="94" t="str">
        <f>'T18'!B26</f>
        <v>004</v>
      </c>
      <c r="C30" s="179" t="str">
        <f>'T18'!C26</f>
        <v>SERVIZI EROGATI ALLA COLLETTIVITA'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204"/>
      <c r="AA30" s="179" t="str">
        <f>'T18'!AA26</f>
        <v>SERVIZI EROGATI ALLA COLLETTIVITA'</v>
      </c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204"/>
    </row>
    <row r="31" spans="1:49" s="6" customFormat="1" ht="27.75" customHeight="1">
      <c r="A31" s="38" t="str">
        <f>'T18'!A27</f>
        <v>001</v>
      </c>
      <c r="B31" s="17" t="str">
        <f>'T18'!B27</f>
        <v>SICUREZZA URBANA, ATTIVITÀ DI POLIZIA LOCALE E SERVIZIO DI NOTIFICA</v>
      </c>
      <c r="C31" s="157">
        <f aca="true" t="shared" si="19" ref="C31:C38">ROUND(AA31,0)</f>
        <v>0</v>
      </c>
      <c r="D31" s="157">
        <f aca="true" t="shared" si="20" ref="D31:D38">ROUND(AB31,0)</f>
        <v>0</v>
      </c>
      <c r="E31" s="157">
        <f aca="true" t="shared" si="21" ref="E31:E38">ROUND(AC31,0)</f>
        <v>0</v>
      </c>
      <c r="F31" s="157">
        <f aca="true" t="shared" si="22" ref="F31:F38">ROUND(AD31,0)</f>
        <v>0</v>
      </c>
      <c r="G31" s="157">
        <f aca="true" t="shared" si="23" ref="G31:G38">ROUND(AE31,0)</f>
        <v>0</v>
      </c>
      <c r="H31" s="157">
        <f aca="true" t="shared" si="24" ref="H31:H38">ROUND(AF31,0)</f>
        <v>0</v>
      </c>
      <c r="I31" s="157"/>
      <c r="J31" s="157"/>
      <c r="K31" s="157"/>
      <c r="L31" s="157"/>
      <c r="M31" s="157"/>
      <c r="N31" s="157"/>
      <c r="O31" s="157"/>
      <c r="P31" s="157">
        <f aca="true" t="shared" si="25" ref="P31:P38">ROUND(AN31,0)</f>
        <v>0</v>
      </c>
      <c r="Q31" s="157">
        <f aca="true" t="shared" si="26" ref="Q31:Q38">ROUND(AO31,0)</f>
        <v>0</v>
      </c>
      <c r="R31" s="157">
        <f aca="true" t="shared" si="27" ref="R31:R38">ROUND(AP31,0)</f>
        <v>0</v>
      </c>
      <c r="S31" s="157">
        <f aca="true" t="shared" si="28" ref="S31:S38">ROUND(AQ31,0)</f>
        <v>0</v>
      </c>
      <c r="T31" s="157">
        <f aca="true" t="shared" si="29" ref="T31:T38">ROUND(AR31,0)</f>
        <v>0</v>
      </c>
      <c r="U31" s="157">
        <f aca="true" t="shared" si="30" ref="U31:U38">ROUND(AS31,0)</f>
        <v>0</v>
      </c>
      <c r="V31" s="157">
        <f aca="true" t="shared" si="31" ref="V31:V38">ROUND(AT31,0)</f>
        <v>0</v>
      </c>
      <c r="W31" s="61" t="str">
        <f aca="true" t="shared" si="32" ref="W31:W36">$B$30&amp;A31</f>
        <v>004001</v>
      </c>
      <c r="X31" s="53">
        <f>IF('T18'!E27&gt;0,IF(SUM('T19'!C31:V31)=0,"ATTENZIONE: DEVE ESSERE COMPILATA ALMENO UNA CATEGORIA",""),IF(AND('T18'!$T$40&lt;&gt;0,SUM('T19'!C31:V31)&gt;0,'T18'!E27=0),"ATTENZIONE: NON SONO STATI DICHIARATI INTERVENTI IN ECONOMIA DIRETTA IN T18",""))</f>
      </c>
      <c r="Y31" s="11"/>
      <c r="Z31" s="11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61" t="str">
        <f>$B$30&amp;A31</f>
        <v>004001</v>
      </c>
      <c r="AV31" s="53">
        <f>IF('T18'!AC27&gt;0,IF(SUM('T19'!AA31:AT31)=0,"ATTENZIONE: DEVE ESSERE COMPILATA ALMENO UNA CATEGORIA",""),IF(AND('T18'!$T$40&lt;&gt;0,SUM('T19'!AA31:AT31)&gt;0,'T18'!AC27=0),"ATTENZIONE: NON SONO STATI DICHIARATI INTERVENTI IN ECONOMIA DIRETTA IN T18",""))</f>
      </c>
      <c r="AW31" s="11"/>
    </row>
    <row r="32" spans="1:48" s="6" customFormat="1" ht="22.5" customHeight="1">
      <c r="A32" s="38" t="str">
        <f>'T18'!A28</f>
        <v>002</v>
      </c>
      <c r="B32" s="17" t="str">
        <f>'T18'!B28</f>
        <v>PROMOZIONE E GESTIONE TUTELA AMBIENTALE</v>
      </c>
      <c r="C32" s="157">
        <f t="shared" si="19"/>
        <v>0</v>
      </c>
      <c r="D32" s="157">
        <f t="shared" si="20"/>
        <v>0</v>
      </c>
      <c r="E32" s="157">
        <f t="shared" si="21"/>
        <v>0</v>
      </c>
      <c r="F32" s="157">
        <f t="shared" si="22"/>
        <v>0</v>
      </c>
      <c r="G32" s="157">
        <f t="shared" si="23"/>
        <v>0</v>
      </c>
      <c r="H32" s="157">
        <f t="shared" si="24"/>
        <v>0</v>
      </c>
      <c r="I32" s="157"/>
      <c r="J32" s="157"/>
      <c r="K32" s="157"/>
      <c r="L32" s="157"/>
      <c r="M32" s="157"/>
      <c r="N32" s="157"/>
      <c r="O32" s="157"/>
      <c r="P32" s="157">
        <f t="shared" si="25"/>
        <v>0</v>
      </c>
      <c r="Q32" s="157">
        <f t="shared" si="26"/>
        <v>0</v>
      </c>
      <c r="R32" s="157">
        <f t="shared" si="27"/>
        <v>0</v>
      </c>
      <c r="S32" s="157">
        <f t="shared" si="28"/>
        <v>0</v>
      </c>
      <c r="T32" s="157">
        <f t="shared" si="29"/>
        <v>0</v>
      </c>
      <c r="U32" s="157">
        <f t="shared" si="30"/>
        <v>0</v>
      </c>
      <c r="V32" s="157">
        <f t="shared" si="31"/>
        <v>0</v>
      </c>
      <c r="W32" s="61" t="str">
        <f t="shared" si="32"/>
        <v>004002</v>
      </c>
      <c r="X32" s="53">
        <f>IF('T18'!E28&gt;0,IF(SUM('T19'!C32:V32)=0,"ATTENZIONE: DEVE ESSERE COMPILATA ALMENO UNA CATEGORIA",""),IF(AND('T18'!$T$40&lt;&gt;0,SUM('T19'!C32:V32)&gt;0,'T18'!E28=0),"ATTENZIONE: NON SONO STATI DICHIARATI INTERVENTI IN ECONOMIA DIRETTA IN T18",""))</f>
      </c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61" t="str">
        <f aca="true" t="shared" si="33" ref="AU32:AU38">$B$30&amp;A32</f>
        <v>004002</v>
      </c>
      <c r="AV32" s="53">
        <f>IF('T18'!AC28&gt;0,IF(SUM('T19'!AA32:AT32)=0,"ATTENZIONE: DEVE ESSERE COMPILATA ALMENO UNA CATEGORIA",""),IF(AND('T18'!$T$40&lt;&gt;0,SUM('T19'!AA32:AT32)&gt;0,'T18'!AC28=0),"ATTENZIONE: NON SONO STATI DICHIARATI INTERVENTI IN ECONOMIA DIRETTA IN T18",""))</f>
      </c>
    </row>
    <row r="33" spans="1:48" s="6" customFormat="1" ht="22.5" customHeight="1">
      <c r="A33" s="38" t="str">
        <f>'T18'!A29</f>
        <v>003</v>
      </c>
      <c r="B33" s="17" t="str">
        <f>'T18'!B29</f>
        <v>LAVORI PUBBLICI</v>
      </c>
      <c r="C33" s="157">
        <f t="shared" si="19"/>
        <v>0</v>
      </c>
      <c r="D33" s="157">
        <f t="shared" si="20"/>
        <v>0</v>
      </c>
      <c r="E33" s="157">
        <f t="shared" si="21"/>
        <v>0</v>
      </c>
      <c r="F33" s="157">
        <f t="shared" si="22"/>
        <v>0</v>
      </c>
      <c r="G33" s="157">
        <f t="shared" si="23"/>
        <v>0</v>
      </c>
      <c r="H33" s="157">
        <f t="shared" si="24"/>
        <v>0</v>
      </c>
      <c r="I33" s="157"/>
      <c r="J33" s="157"/>
      <c r="K33" s="157"/>
      <c r="L33" s="157"/>
      <c r="M33" s="157"/>
      <c r="N33" s="157"/>
      <c r="O33" s="157"/>
      <c r="P33" s="157">
        <f t="shared" si="25"/>
        <v>0</v>
      </c>
      <c r="Q33" s="157">
        <f t="shared" si="26"/>
        <v>0</v>
      </c>
      <c r="R33" s="157">
        <f t="shared" si="27"/>
        <v>0</v>
      </c>
      <c r="S33" s="157">
        <f t="shared" si="28"/>
        <v>0</v>
      </c>
      <c r="T33" s="157">
        <f t="shared" si="29"/>
        <v>0</v>
      </c>
      <c r="U33" s="157">
        <f t="shared" si="30"/>
        <v>0</v>
      </c>
      <c r="V33" s="157">
        <f t="shared" si="31"/>
        <v>0</v>
      </c>
      <c r="W33" s="61" t="str">
        <f t="shared" si="32"/>
        <v>004003</v>
      </c>
      <c r="X33" s="53">
        <f>IF('T18'!E29&gt;0,IF(SUM('T19'!C33:V33)=0,"ATTENZIONE: DEVE ESSERE COMPILATA ALMENO UNA CATEGORIA",""),IF(AND('T18'!$T$40&lt;&gt;0,SUM('T19'!C33:V33)&gt;0,'T18'!E29=0),"ATTENZIONE: NON SONO STATI DICHIARATI INTERVENTI IN ECONOMIA DIRETTA IN T18",""))</f>
      </c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61" t="str">
        <f t="shared" si="33"/>
        <v>004003</v>
      </c>
      <c r="AV33" s="53">
        <f>IF('T18'!AC29&gt;0,IF(SUM('T19'!AA33:AT33)=0,"ATTENZIONE: DEVE ESSERE COMPILATA ALMENO UNA CATEGORIA",""),IF(AND('T18'!$T$40&lt;&gt;0,SUM('T19'!AA33:AT33)&gt;0,'T18'!AC29=0),"ATTENZIONE: NON SONO STATI DICHIARATI INTERVENTI IN ECONOMIA DIRETTA IN T18",""))</f>
      </c>
    </row>
    <row r="34" spans="1:48" s="6" customFormat="1" ht="22.5" customHeight="1">
      <c r="A34" s="38" t="str">
        <f>'T18'!A30</f>
        <v>004</v>
      </c>
      <c r="B34" s="17" t="str">
        <f>'T18'!B30</f>
        <v>SERVIZI IDRICI INTEGRATI</v>
      </c>
      <c r="C34" s="157">
        <f t="shared" si="19"/>
        <v>0</v>
      </c>
      <c r="D34" s="157">
        <f t="shared" si="20"/>
        <v>0</v>
      </c>
      <c r="E34" s="157">
        <f t="shared" si="21"/>
        <v>0</v>
      </c>
      <c r="F34" s="157">
        <f t="shared" si="22"/>
        <v>0</v>
      </c>
      <c r="G34" s="157">
        <f t="shared" si="23"/>
        <v>0</v>
      </c>
      <c r="H34" s="157">
        <f t="shared" si="24"/>
        <v>0</v>
      </c>
      <c r="I34" s="157"/>
      <c r="J34" s="157"/>
      <c r="K34" s="157"/>
      <c r="L34" s="157"/>
      <c r="M34" s="157"/>
      <c r="N34" s="157"/>
      <c r="O34" s="157"/>
      <c r="P34" s="157">
        <f t="shared" si="25"/>
        <v>0</v>
      </c>
      <c r="Q34" s="157">
        <f t="shared" si="26"/>
        <v>0</v>
      </c>
      <c r="R34" s="157">
        <f t="shared" si="27"/>
        <v>0</v>
      </c>
      <c r="S34" s="157">
        <f t="shared" si="28"/>
        <v>0</v>
      </c>
      <c r="T34" s="157">
        <f t="shared" si="29"/>
        <v>0</v>
      </c>
      <c r="U34" s="157">
        <f t="shared" si="30"/>
        <v>0</v>
      </c>
      <c r="V34" s="157">
        <f t="shared" si="31"/>
        <v>0</v>
      </c>
      <c r="W34" s="61" t="str">
        <f t="shared" si="32"/>
        <v>004004</v>
      </c>
      <c r="X34" s="53">
        <f>IF('T18'!E30&gt;0,IF(SUM('T19'!C34:V34)=0,"ATTENZIONE: DEVE ESSERE COMPILATA ALMENO UNA CATEGORIA",""),IF(AND('T18'!$T$40&lt;&gt;0,SUM('T19'!C34:V34)&gt;0,'T18'!E30=0),"ATTENZIONE: NON SONO STATI DICHIARATI INTERVENTI IN ECONOMIA DIRETTA IN T18",""))</f>
      </c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61" t="str">
        <f t="shared" si="33"/>
        <v>004004</v>
      </c>
      <c r="AV34" s="53">
        <f>IF('T18'!AC30&gt;0,IF(SUM('T19'!AA34:AT34)=0,"ATTENZIONE: DEVE ESSERE COMPILATA ALMENO UNA CATEGORIA",""),IF(AND('T18'!$T$40&lt;&gt;0,SUM('T19'!AA34:AT34)&gt;0,'T18'!AC30=0),"ATTENZIONE: NON SONO STATI DICHIARATI INTERVENTI IN ECONOMIA DIRETTA IN T18",""))</f>
      </c>
    </row>
    <row r="35" spans="1:49" s="5" customFormat="1" ht="22.5" customHeight="1">
      <c r="A35" s="38" t="str">
        <f>'T18'!A31</f>
        <v>005</v>
      </c>
      <c r="B35" s="17" t="str">
        <f>'T18'!B31</f>
        <v>ALTRI SERVIZI DI RETE</v>
      </c>
      <c r="C35" s="157">
        <f t="shared" si="19"/>
        <v>0</v>
      </c>
      <c r="D35" s="157">
        <f t="shared" si="20"/>
        <v>0</v>
      </c>
      <c r="E35" s="157">
        <f t="shared" si="21"/>
        <v>0</v>
      </c>
      <c r="F35" s="157">
        <f t="shared" si="22"/>
        <v>0</v>
      </c>
      <c r="G35" s="157">
        <f t="shared" si="23"/>
        <v>0</v>
      </c>
      <c r="H35" s="157">
        <f t="shared" si="24"/>
        <v>0</v>
      </c>
      <c r="I35" s="157"/>
      <c r="J35" s="157"/>
      <c r="K35" s="157"/>
      <c r="L35" s="157"/>
      <c r="M35" s="157"/>
      <c r="N35" s="157"/>
      <c r="O35" s="157"/>
      <c r="P35" s="157">
        <f t="shared" si="25"/>
        <v>0</v>
      </c>
      <c r="Q35" s="157">
        <f t="shared" si="26"/>
        <v>0</v>
      </c>
      <c r="R35" s="157">
        <f t="shared" si="27"/>
        <v>0</v>
      </c>
      <c r="S35" s="157">
        <f t="shared" si="28"/>
        <v>0</v>
      </c>
      <c r="T35" s="157">
        <f t="shared" si="29"/>
        <v>0</v>
      </c>
      <c r="U35" s="157">
        <f t="shared" si="30"/>
        <v>0</v>
      </c>
      <c r="V35" s="157">
        <f t="shared" si="31"/>
        <v>0</v>
      </c>
      <c r="W35" s="61" t="str">
        <f t="shared" si="32"/>
        <v>004005</v>
      </c>
      <c r="X35" s="53">
        <f>IF('T18'!E31&gt;0,IF(SUM('T19'!C35:V35)=0,"ATTENZIONE: DEVE ESSERE COMPILATA ALMENO UNA CATEGORIA",""),IF(AND('T18'!$T$40&lt;&gt;0,SUM('T19'!C35:V35)&gt;0,'T18'!E31=0),"ATTENZIONE: NON SONO STATI DICHIARATI INTERVENTI IN ECONOMIA DIRETTA IN T18",""))</f>
      </c>
      <c r="Y35" s="1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61" t="str">
        <f t="shared" si="33"/>
        <v>004005</v>
      </c>
      <c r="AV35" s="53">
        <f>IF('T18'!AC31&gt;0,IF(SUM('T19'!AA35:AT35)=0,"ATTENZIONE: DEVE ESSERE COMPILATA ALMENO UNA CATEGORIA",""),IF(AND('T18'!$T$40&lt;&gt;0,SUM('T19'!AA35:AT35)&gt;0,'T18'!AC31=0),"ATTENZIONE: NON SONO STATI DICHIARATI INTERVENTI IN ECONOMIA DIRETTA IN T18",""))</f>
      </c>
      <c r="AW35" s="1"/>
    </row>
    <row r="36" spans="1:48" ht="22.5" customHeight="1">
      <c r="A36" s="38" t="str">
        <f>'T18'!A32</f>
        <v>006</v>
      </c>
      <c r="B36" s="17" t="str">
        <f>'T18'!B32</f>
        <v>GESTIONE E SMALTIMENTO DI RIFIUTI</v>
      </c>
      <c r="C36" s="157">
        <f t="shared" si="19"/>
        <v>0</v>
      </c>
      <c r="D36" s="157">
        <f t="shared" si="20"/>
        <v>0</v>
      </c>
      <c r="E36" s="157">
        <f t="shared" si="21"/>
        <v>0</v>
      </c>
      <c r="F36" s="157">
        <f t="shared" si="22"/>
        <v>0</v>
      </c>
      <c r="G36" s="157">
        <f t="shared" si="23"/>
        <v>0</v>
      </c>
      <c r="H36" s="157">
        <f t="shared" si="24"/>
        <v>0</v>
      </c>
      <c r="I36" s="157"/>
      <c r="J36" s="157"/>
      <c r="K36" s="157"/>
      <c r="L36" s="157"/>
      <c r="M36" s="157"/>
      <c r="N36" s="157"/>
      <c r="O36" s="157"/>
      <c r="P36" s="157">
        <f t="shared" si="25"/>
        <v>0</v>
      </c>
      <c r="Q36" s="157">
        <f t="shared" si="26"/>
        <v>0</v>
      </c>
      <c r="R36" s="157">
        <f t="shared" si="27"/>
        <v>0</v>
      </c>
      <c r="S36" s="157">
        <f t="shared" si="28"/>
        <v>0</v>
      </c>
      <c r="T36" s="157">
        <f t="shared" si="29"/>
        <v>0</v>
      </c>
      <c r="U36" s="157">
        <f t="shared" si="30"/>
        <v>0</v>
      </c>
      <c r="V36" s="157">
        <f t="shared" si="31"/>
        <v>0</v>
      </c>
      <c r="W36" s="61" t="str">
        <f t="shared" si="32"/>
        <v>004006</v>
      </c>
      <c r="X36" s="53">
        <f>IF('T18'!E32&gt;0,IF(SUM('T19'!C36:V36)=0,"ATTENZIONE: DEVE ESSERE COMPILATA ALMENO UNA CATEGORIA",""),IF(AND('T18'!$T$40&lt;&gt;0,SUM('T19'!C36:V36)&gt;0,'T18'!E32=0),"ATTENZIONE: NON SONO STATI DICHIARATI INTERVENTI IN ECONOMIA DIRETTA IN T18",""))</f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61" t="str">
        <f t="shared" si="33"/>
        <v>004006</v>
      </c>
      <c r="AV36" s="53">
        <f>IF('T18'!AC32&gt;0,IF(SUM('T19'!AA36:AT36)=0,"ATTENZIONE: DEVE ESSERE COMPILATA ALMENO UNA CATEGORIA",""),IF(AND('T18'!$T$40&lt;&gt;0,SUM('T19'!AA36:AT36)&gt;0,'T18'!AC32=0),"ATTENZIONE: NON SONO STATI DICHIARATI INTERVENTI IN ECONOMIA DIRETTA IN T18",""))</f>
      </c>
    </row>
    <row r="37" spans="1:48" ht="22.5" customHeight="1">
      <c r="A37" s="38" t="str">
        <f>'T18'!A33</f>
        <v>007</v>
      </c>
      <c r="B37" s="17" t="str">
        <f>'T18'!B33</f>
        <v>AGRICOLTURA</v>
      </c>
      <c r="C37" s="157">
        <f t="shared" si="19"/>
        <v>0</v>
      </c>
      <c r="D37" s="157">
        <f t="shared" si="20"/>
        <v>0</v>
      </c>
      <c r="E37" s="157">
        <f t="shared" si="21"/>
        <v>0</v>
      </c>
      <c r="F37" s="157">
        <f t="shared" si="22"/>
        <v>0</v>
      </c>
      <c r="G37" s="157">
        <f t="shared" si="23"/>
        <v>0</v>
      </c>
      <c r="H37" s="157">
        <f t="shared" si="24"/>
        <v>0</v>
      </c>
      <c r="I37" s="157"/>
      <c r="J37" s="157"/>
      <c r="K37" s="157"/>
      <c r="L37" s="157"/>
      <c r="M37" s="157"/>
      <c r="N37" s="157"/>
      <c r="O37" s="157"/>
      <c r="P37" s="157">
        <f t="shared" si="25"/>
        <v>0</v>
      </c>
      <c r="Q37" s="157">
        <f t="shared" si="26"/>
        <v>0</v>
      </c>
      <c r="R37" s="157">
        <f t="shared" si="27"/>
        <v>0</v>
      </c>
      <c r="S37" s="157">
        <f t="shared" si="28"/>
        <v>0</v>
      </c>
      <c r="T37" s="157">
        <f t="shared" si="29"/>
        <v>0</v>
      </c>
      <c r="U37" s="157">
        <f t="shared" si="30"/>
        <v>0</v>
      </c>
      <c r="V37" s="157">
        <f t="shared" si="31"/>
        <v>0</v>
      </c>
      <c r="W37" s="61" t="str">
        <f>$B$30&amp;A37</f>
        <v>004007</v>
      </c>
      <c r="X37" s="53">
        <f>IF('T18'!E33&gt;0,IF(SUM('T19'!C37:V37)=0,"ATTENZIONE: DEVE ESSERE COMPILATA ALMENO UNA CATEGORIA",""),IF(AND('T18'!$T$40&lt;&gt;0,SUM('T19'!C37:V37)&gt;0,'T18'!E33=0),"ATTENZIONE: NON SONO STATI DICHIARATI INTERVENTI IN ECONOMIA DIRETTA IN T18",""))</f>
      </c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61" t="str">
        <f t="shared" si="33"/>
        <v>004007</v>
      </c>
      <c r="AV37" s="53">
        <f>IF('T18'!AC33&gt;0,IF(SUM('T19'!AA37:AT37)=0,"ATTENZIONE: DEVE ESSERE COMPILATA ALMENO UNA CATEGORIA",""),IF(AND('T18'!$T$40&lt;&gt;0,SUM('T19'!AA37:AT37)&gt;0,'T18'!AC33=0),"ATTENZIONE: NON SONO STATI DICHIARATI INTERVENTI IN ECONOMIA DIRETTA IN T18",""))</f>
      </c>
    </row>
    <row r="38" spans="1:48" ht="22.5" customHeight="1">
      <c r="A38" s="38" t="str">
        <f>'T18'!A34</f>
        <v>008</v>
      </c>
      <c r="B38" s="17" t="str">
        <f>'T18'!B34</f>
        <v>PROTEZIONE CIVILE</v>
      </c>
      <c r="C38" s="157">
        <f t="shared" si="19"/>
        <v>0</v>
      </c>
      <c r="D38" s="157">
        <f t="shared" si="20"/>
        <v>0</v>
      </c>
      <c r="E38" s="157">
        <f t="shared" si="21"/>
        <v>0</v>
      </c>
      <c r="F38" s="157">
        <f t="shared" si="22"/>
        <v>0</v>
      </c>
      <c r="G38" s="157">
        <f t="shared" si="23"/>
        <v>0</v>
      </c>
      <c r="H38" s="157">
        <f t="shared" si="24"/>
        <v>0</v>
      </c>
      <c r="I38" s="157"/>
      <c r="J38" s="157"/>
      <c r="K38" s="157"/>
      <c r="L38" s="157"/>
      <c r="M38" s="157"/>
      <c r="N38" s="157"/>
      <c r="O38" s="157"/>
      <c r="P38" s="157">
        <f t="shared" si="25"/>
        <v>0</v>
      </c>
      <c r="Q38" s="157">
        <f t="shared" si="26"/>
        <v>0</v>
      </c>
      <c r="R38" s="157">
        <f t="shared" si="27"/>
        <v>0</v>
      </c>
      <c r="S38" s="157">
        <f t="shared" si="28"/>
        <v>0</v>
      </c>
      <c r="T38" s="157">
        <f t="shared" si="29"/>
        <v>0</v>
      </c>
      <c r="U38" s="157">
        <f t="shared" si="30"/>
        <v>0</v>
      </c>
      <c r="V38" s="157">
        <f t="shared" si="31"/>
        <v>0</v>
      </c>
      <c r="W38" s="61" t="str">
        <f>$B$30&amp;A38</f>
        <v>004008</v>
      </c>
      <c r="X38" s="53">
        <f>IF('T18'!E34&gt;0,IF(SUM('T19'!C38:V38)=0,"ATTENZIONE: DEVE ESSERE COMPILATA ALMENO UNA CATEGORIA",""),IF(AND('T18'!$T$40&lt;&gt;0,SUM('T19'!C38:V38)&gt;0,'T18'!E34=0),"ATTENZIONE: NON SONO STATI DICHIARATI INTERVENTI IN ECONOMIA DIRETTA IN T18",""))</f>
      </c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61" t="str">
        <f t="shared" si="33"/>
        <v>004008</v>
      </c>
      <c r="AV38" s="53">
        <f>IF('T18'!AC34&gt;0,IF(SUM('T19'!AA38:AT38)=0,"ATTENZIONE: DEVE ESSERE COMPILATA ALMENO UNA CATEGORIA",""),IF(AND('T18'!$T$40&lt;&gt;0,SUM('T19'!AA38:AT38)&gt;0,'T18'!AC34=0),"ATTENZIONE: NON SONO STATI DICHIARATI INTERVENTI IN ECONOMIA DIRETTA IN T18",""))</f>
      </c>
    </row>
    <row r="39" spans="1:89" s="6" customFormat="1" ht="19.5" customHeight="1">
      <c r="A39" s="95"/>
      <c r="B39" s="94" t="str">
        <f>'T18'!B35</f>
        <v>005</v>
      </c>
      <c r="C39" s="179" t="str">
        <f>'T18'!C35</f>
        <v>SERVIZI EROGATI ALLA PERSONA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204"/>
      <c r="W39" s="16"/>
      <c r="X39" s="16"/>
      <c r="Y39" s="16"/>
      <c r="Z39" s="16"/>
      <c r="AA39" s="179" t="str">
        <f>'T18'!AA35</f>
        <v>SERVIZI EROGATI ALLA PERSONA</v>
      </c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20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</row>
    <row r="40" spans="1:49" s="3" customFormat="1" ht="22.5" customHeight="1">
      <c r="A40" s="32" t="str">
        <f>'T18'!A36</f>
        <v>001</v>
      </c>
      <c r="B40" s="17" t="str">
        <f>'T18'!B36</f>
        <v>SERVIZI SOCIALI, NON PROFIT E SANITA'</v>
      </c>
      <c r="C40" s="157">
        <f aca="true" t="shared" si="34" ref="C40:H43">ROUND(AA40,0)</f>
        <v>0</v>
      </c>
      <c r="D40" s="157">
        <f t="shared" si="34"/>
        <v>0</v>
      </c>
      <c r="E40" s="157">
        <f t="shared" si="34"/>
        <v>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/>
      <c r="J40" s="157"/>
      <c r="K40" s="157"/>
      <c r="L40" s="157"/>
      <c r="M40" s="157"/>
      <c r="N40" s="157"/>
      <c r="O40" s="157"/>
      <c r="P40" s="157">
        <f aca="true" t="shared" si="35" ref="P40:V43">ROUND(AN40,0)</f>
        <v>0</v>
      </c>
      <c r="Q40" s="157">
        <f t="shared" si="35"/>
        <v>0</v>
      </c>
      <c r="R40" s="157">
        <f t="shared" si="35"/>
        <v>0</v>
      </c>
      <c r="S40" s="157">
        <f t="shared" si="35"/>
        <v>0</v>
      </c>
      <c r="T40" s="157">
        <f t="shared" si="35"/>
        <v>0</v>
      </c>
      <c r="U40" s="157">
        <f t="shared" si="35"/>
        <v>0</v>
      </c>
      <c r="V40" s="157">
        <f t="shared" si="35"/>
        <v>0</v>
      </c>
      <c r="W40" s="61" t="str">
        <f>$B$39&amp;A40</f>
        <v>005001</v>
      </c>
      <c r="X40" s="53">
        <f>IF('T18'!E36&gt;0,IF(SUM('T19'!C40:V40)=0,"ATTENZIONE: DEVE ESSERE COMPILATA ALMENO UNA CATEGORIA",""),IF(AND('T18'!$T$40&lt;&gt;0,SUM('T19'!C40:V40)&gt;0,'T18'!E36=0),"ATTENZIONE: NON SONO STATI DICHIARATI INTERVENTI IN ECONOMIA DIRETTA IN T18",""))</f>
      </c>
      <c r="Y40" s="16"/>
      <c r="Z40" s="1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61" t="str">
        <f>$B$39&amp;A40</f>
        <v>005001</v>
      </c>
      <c r="AV40" s="53">
        <f>IF('T18'!AC36&gt;0,IF(SUM('T19'!AA40:AT40)=0,"ATTENZIONE: DEVE ESSERE COMPILATA ALMENO UNA CATEGORIA",""),IF(AND('T18'!$T$40&lt;&gt;0,SUM('T19'!AA40:AT40)&gt;0,'T18'!AC36=0),"ATTENZIONE: NON SONO STATI DICHIARATI INTERVENTI IN ECONOMIA DIRETTA IN T18",""))</f>
      </c>
      <c r="AW40" s="16"/>
    </row>
    <row r="41" spans="1:49" s="6" customFormat="1" ht="22.5" customHeight="1">
      <c r="A41" s="38" t="str">
        <f>'T18'!A37</f>
        <v>002</v>
      </c>
      <c r="B41" s="17" t="str">
        <f>'T18'!B37</f>
        <v>SERVIZI PER L’ISTRUZIONE E LA FORMAZIONE PROFESSIONALE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/>
      <c r="J41" s="157"/>
      <c r="K41" s="157"/>
      <c r="L41" s="157"/>
      <c r="M41" s="157"/>
      <c r="N41" s="157"/>
      <c r="O41" s="157"/>
      <c r="P41" s="157">
        <f t="shared" si="35"/>
        <v>0</v>
      </c>
      <c r="Q41" s="157">
        <f t="shared" si="35"/>
        <v>0</v>
      </c>
      <c r="R41" s="157">
        <f t="shared" si="35"/>
        <v>0</v>
      </c>
      <c r="S41" s="157">
        <f t="shared" si="35"/>
        <v>0</v>
      </c>
      <c r="T41" s="157">
        <f t="shared" si="35"/>
        <v>0</v>
      </c>
      <c r="U41" s="157">
        <f t="shared" si="35"/>
        <v>0</v>
      </c>
      <c r="V41" s="157">
        <f t="shared" si="35"/>
        <v>0</v>
      </c>
      <c r="W41" s="61" t="str">
        <f>$B$39&amp;A41</f>
        <v>005002</v>
      </c>
      <c r="X41" s="53">
        <f>IF('T18'!E37&gt;0,IF(SUM('T19'!C41:V41)=0,"ATTENZIONE: DEVE ESSERE COMPILATA ALMENO UNA CATEGORIA",""),IF(AND('T18'!$T$40&lt;&gt;0,SUM('T19'!C41:V41)&gt;0,'T18'!E37=0),"ATTENZIONE: NON SONO STATI DICHIARATI INTERVENTI IN ECONOMIA DIRETTA IN T18",""))</f>
      </c>
      <c r="Y41" s="11"/>
      <c r="Z41" s="11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61" t="str">
        <f>$B$39&amp;A41</f>
        <v>005002</v>
      </c>
      <c r="AV41" s="53">
        <f>IF('T18'!AC37&gt;0,IF(SUM('T19'!AA41:AT41)=0,"ATTENZIONE: DEVE ESSERE COMPILATA ALMENO UNA CATEGORIA",""),IF(AND('T18'!$T$40&lt;&gt;0,SUM('T19'!AA41:AT41)&gt;0,'T18'!AC37=0),"ATTENZIONE: NON SONO STATI DICHIARATI INTERVENTI IN ECONOMIA DIRETTA IN T18",""))</f>
      </c>
      <c r="AW41" s="11"/>
    </row>
    <row r="42" spans="1:48" s="6" customFormat="1" ht="22.5" customHeight="1">
      <c r="A42" s="38" t="str">
        <f>'T18'!A38</f>
        <v>003</v>
      </c>
      <c r="B42" s="17" t="str">
        <f>'T18'!B38</f>
        <v>SERVIZI PER LA CULTURA</v>
      </c>
      <c r="C42" s="157">
        <f t="shared" si="34"/>
        <v>0</v>
      </c>
      <c r="D42" s="157">
        <f t="shared" si="34"/>
        <v>0</v>
      </c>
      <c r="E42" s="157">
        <f t="shared" si="34"/>
        <v>0</v>
      </c>
      <c r="F42" s="157">
        <f t="shared" si="34"/>
        <v>0</v>
      </c>
      <c r="G42" s="157">
        <f t="shared" si="34"/>
        <v>0</v>
      </c>
      <c r="H42" s="157">
        <f t="shared" si="34"/>
        <v>0</v>
      </c>
      <c r="I42" s="157"/>
      <c r="J42" s="157"/>
      <c r="K42" s="157"/>
      <c r="L42" s="157"/>
      <c r="M42" s="157"/>
      <c r="N42" s="157"/>
      <c r="O42" s="157"/>
      <c r="P42" s="157">
        <f t="shared" si="35"/>
        <v>0</v>
      </c>
      <c r="Q42" s="157">
        <f t="shared" si="35"/>
        <v>0</v>
      </c>
      <c r="R42" s="157">
        <f t="shared" si="35"/>
        <v>0</v>
      </c>
      <c r="S42" s="157">
        <f t="shared" si="35"/>
        <v>0</v>
      </c>
      <c r="T42" s="157">
        <f t="shared" si="35"/>
        <v>0</v>
      </c>
      <c r="U42" s="157">
        <f t="shared" si="35"/>
        <v>0</v>
      </c>
      <c r="V42" s="157">
        <f t="shared" si="35"/>
        <v>0</v>
      </c>
      <c r="W42" s="61" t="str">
        <f>$B$39&amp;A42</f>
        <v>005003</v>
      </c>
      <c r="X42" s="53">
        <f>IF('T18'!E38&gt;0,IF(SUM('T19'!C42:V42)=0,"ATTENZIONE: DEVE ESSERE COMPILATA ALMENO UNA CATEGORIA",""),IF(AND('T18'!$T$40&lt;&gt;0,SUM('T19'!C42:V42)&gt;0,'T18'!E38=0),"ATTENZIONE: NON SONO STATI DICHIARATI INTERVENTI IN ECONOMIA DIRETTA IN T18",""))</f>
      </c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61" t="str">
        <f>$B$39&amp;A42</f>
        <v>005003</v>
      </c>
      <c r="AV42" s="53">
        <f>IF('T18'!AC38&gt;0,IF(SUM('T19'!AA42:AT42)=0,"ATTENZIONE: DEVE ESSERE COMPILATA ALMENO UNA CATEGORIA",""),IF(AND('T18'!$T$40&lt;&gt;0,SUM('T19'!AA42:AT42)&gt;0,'T18'!AC38=0),"ATTENZIONE: NON SONO STATI DICHIARATI INTERVENTI IN ECONOMIA DIRETTA IN T18",""))</f>
      </c>
    </row>
    <row r="43" spans="1:48" ht="22.5" customHeight="1">
      <c r="A43" s="38" t="str">
        <f>'T18'!A39</f>
        <v>004</v>
      </c>
      <c r="B43" s="17" t="str">
        <f>'T18'!B39</f>
        <v>SERVIZI PER LO SPORT, ATTIVITA’ RICREATIVE E TURISMO</v>
      </c>
      <c r="C43" s="157">
        <f t="shared" si="34"/>
        <v>0</v>
      </c>
      <c r="D43" s="157">
        <f t="shared" si="34"/>
        <v>0</v>
      </c>
      <c r="E43" s="157">
        <f t="shared" si="34"/>
        <v>0</v>
      </c>
      <c r="F43" s="157">
        <f t="shared" si="34"/>
        <v>0</v>
      </c>
      <c r="G43" s="157">
        <f t="shared" si="34"/>
        <v>0</v>
      </c>
      <c r="H43" s="157">
        <f t="shared" si="34"/>
        <v>0</v>
      </c>
      <c r="I43" s="157"/>
      <c r="J43" s="157"/>
      <c r="K43" s="157"/>
      <c r="L43" s="157"/>
      <c r="M43" s="157"/>
      <c r="N43" s="157"/>
      <c r="O43" s="157"/>
      <c r="P43" s="157">
        <f t="shared" si="35"/>
        <v>0</v>
      </c>
      <c r="Q43" s="157">
        <f t="shared" si="35"/>
        <v>0</v>
      </c>
      <c r="R43" s="157">
        <f t="shared" si="35"/>
        <v>0</v>
      </c>
      <c r="S43" s="157">
        <f t="shared" si="35"/>
        <v>0</v>
      </c>
      <c r="T43" s="157">
        <f t="shared" si="35"/>
        <v>0</v>
      </c>
      <c r="U43" s="157">
        <f t="shared" si="35"/>
        <v>0</v>
      </c>
      <c r="V43" s="157">
        <f t="shared" si="35"/>
        <v>0</v>
      </c>
      <c r="W43" s="61" t="str">
        <f>$B$39&amp;A43</f>
        <v>005004</v>
      </c>
      <c r="X43" s="53">
        <f>IF('T18'!E39&gt;0,IF(SUM('T19'!C43:V43)=0,"ATTENZIONE: DEVE ESSERE COMPILATA ALMENO UNA CATEGORIA",""),IF(AND('T18'!$T$40&lt;&gt;0,SUM('T19'!C43:V43)&gt;0,'T18'!E39=0),"ATTENZIONE: NON SONO STATI DICHIARATI INTERVENTI IN ECONOMIA DIRETTA IN T18",""))</f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61" t="str">
        <f>$B$39&amp;A43</f>
        <v>005004</v>
      </c>
      <c r="AV43" s="53">
        <f>IF('T18'!AC39&gt;0,IF(SUM('T19'!AA43:AT43)=0,"ATTENZIONE: DEVE ESSERE COMPILATA ALMENO UNA CATEGORIA",""),IF(AND('T18'!$T$40&lt;&gt;0,SUM('T19'!AA43:AT43)&gt;0,'T18'!AC39=0),"ATTENZIONE: NON SONO STATI DICHIARATI INTERVENTI IN ECONOMIA DIRETTA IN T18",""))</f>
      </c>
    </row>
    <row r="44" spans="1:48" ht="16.5" customHeight="1" hidden="1">
      <c r="A44" s="101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>
        <f>SUM(C14:V16,C18:V23,C25:V29,C31:V38,C40:V43)</f>
        <v>0</v>
      </c>
      <c r="W44" s="61"/>
      <c r="X44" s="5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>
        <f>SUM(AA14:AT16,AA18:AT23,AA25:AT29,AA31:AT38,AA40:AT43)</f>
        <v>0</v>
      </c>
      <c r="AU44" s="61"/>
      <c r="AV44" s="53"/>
    </row>
    <row r="45" spans="1:46" ht="39" customHeight="1">
      <c r="A45" s="208" t="s">
        <v>163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</row>
    <row r="54" spans="1:46" ht="3.75" customHeight="1">
      <c r="A54" s="3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6" spans="1:2" ht="15">
      <c r="A56" s="10"/>
      <c r="B56" s="7"/>
    </row>
    <row r="57" spans="1:2" ht="15">
      <c r="A57" s="10"/>
      <c r="B57" s="7"/>
    </row>
  </sheetData>
  <sheetProtection password="EA98" sheet="1" formatColumns="0" selectLockedCells="1"/>
  <mergeCells count="28">
    <mergeCell ref="AC6:AM6"/>
    <mergeCell ref="A1:AT1"/>
    <mergeCell ref="A4:AE4"/>
    <mergeCell ref="AA3:AT3"/>
    <mergeCell ref="AG4:AM4"/>
    <mergeCell ref="AA6:AB6"/>
    <mergeCell ref="AN6:AP6"/>
    <mergeCell ref="AQ6:AT6"/>
    <mergeCell ref="A6:B6"/>
    <mergeCell ref="E6:H6"/>
    <mergeCell ref="A45:AT45"/>
    <mergeCell ref="AA39:AT39"/>
    <mergeCell ref="C17:V17"/>
    <mergeCell ref="C24:V24"/>
    <mergeCell ref="C30:V30"/>
    <mergeCell ref="AA13:AT13"/>
    <mergeCell ref="AA17:AT17"/>
    <mergeCell ref="AA24:AT24"/>
    <mergeCell ref="AA30:AT30"/>
    <mergeCell ref="S6:V6"/>
    <mergeCell ref="P6:R6"/>
    <mergeCell ref="C3:V3"/>
    <mergeCell ref="C6:D6"/>
    <mergeCell ref="C39:V39"/>
    <mergeCell ref="A7:B7"/>
    <mergeCell ref="A8:B8"/>
    <mergeCell ref="A9:B9"/>
    <mergeCell ref="C13:V13"/>
  </mergeCells>
  <dataValidations count="3">
    <dataValidation type="whole" allowBlank="1" showInputMessage="1" showErrorMessage="1" errorTitle="Dato immesso non valido" error="Immettere solo numeri interi!" sqref="C44:V44 AA44:AT44">
      <formula1>0</formula1>
      <formula2>9999999</formula2>
    </dataValidation>
    <dataValidation type="whole" allowBlank="1" showInputMessage="1" showErrorMessage="1" errorTitle="Dato immesso non valido" error="INSERIRE SOLO VALORI NUMERICI INTERI POSITIVI, MAX 7 CIFRE" sqref="C40:V43 C14:V16 C18:V23 C25:V29 C31:V38 AA40:AT43 AA14:AT16 AA18:AT23 AA25:AT29 AA31:AT38">
      <formula1>0</formula1>
      <formula2>9999999</formula2>
    </dataValidation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</dataValidations>
  <printOptions horizontalCentered="1"/>
  <pageMargins left="0.2362204724409449" right="0.2362204724409449" top="0.3937007874015748" bottom="0.5511811023622047" header="0.31496062992125984" footer="0.31496062992125984"/>
  <pageSetup fitToHeight="0" orientation="landscape" pageOrder="overThenDown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6.140625" style="170" customWidth="1"/>
    <col min="2" max="2" width="26.8515625" style="171" customWidth="1"/>
    <col min="3" max="3" width="6.140625" style="172" customWidth="1"/>
    <col min="4" max="4" width="63.7109375" style="171" customWidth="1"/>
    <col min="5" max="5" width="15.7109375" style="171" hidden="1" customWidth="1"/>
    <col min="6" max="6" width="8.28125" style="150" hidden="1" customWidth="1"/>
    <col min="7" max="7" width="8.28125" style="111" hidden="1" customWidth="1"/>
    <col min="8" max="8" width="23.28125" style="150" hidden="1" customWidth="1"/>
    <col min="9" max="9" width="15.7109375" style="171" customWidth="1"/>
    <col min="10" max="10" width="8.28125" style="150" hidden="1" customWidth="1"/>
    <col min="11" max="11" width="8.28125" style="111" hidden="1" customWidth="1"/>
    <col min="12" max="12" width="57.421875" style="150" customWidth="1"/>
    <col min="13" max="13" width="9.140625" style="150" customWidth="1"/>
    <col min="14" max="16384" width="9.140625" style="1" customWidth="1"/>
  </cols>
  <sheetData>
    <row r="1" spans="1:13" s="2" customFormat="1" ht="15" customHeight="1">
      <c r="A1" s="235" t="str">
        <f>"ANNO "&amp;'T18'!$K$1</f>
        <v>ANNO 2020</v>
      </c>
      <c r="B1" s="235"/>
      <c r="C1" s="235"/>
      <c r="D1" s="235"/>
      <c r="E1" s="235"/>
      <c r="F1" s="161"/>
      <c r="G1" s="110"/>
      <c r="H1" s="161"/>
      <c r="I1" s="161"/>
      <c r="J1" s="161"/>
      <c r="K1" s="110"/>
      <c r="L1" s="161"/>
      <c r="M1" s="161"/>
    </row>
    <row r="2" spans="1:13" s="2" customFormat="1" ht="21" customHeight="1">
      <c r="A2" s="162"/>
      <c r="B2" s="163"/>
      <c r="C2" s="164"/>
      <c r="D2" s="163"/>
      <c r="E2" s="163"/>
      <c r="F2" s="161"/>
      <c r="G2" s="110"/>
      <c r="H2" s="161"/>
      <c r="I2" s="163"/>
      <c r="J2" s="161"/>
      <c r="K2" s="110"/>
      <c r="L2" s="161"/>
      <c r="M2" s="161"/>
    </row>
    <row r="3" spans="1:9" ht="21.75" customHeight="1">
      <c r="A3" s="236" t="str">
        <f>IF(AND(E72&lt;&gt;0,'T18'!T40=0),"ATTENZIONE! PRIMA DI INSERIRE DATI IN QUESTA TABELLA OCCORRE COMPILARE LA T18"," ")</f>
        <v> </v>
      </c>
      <c r="B3" s="236"/>
      <c r="C3" s="236"/>
      <c r="D3" s="236"/>
      <c r="E3" s="236"/>
      <c r="I3" s="150"/>
    </row>
    <row r="4" spans="1:9" ht="6" customHeight="1" thickBot="1">
      <c r="A4" s="162"/>
      <c r="B4" s="54"/>
      <c r="C4" s="164"/>
      <c r="D4" s="163"/>
      <c r="E4" s="163"/>
      <c r="I4" s="163"/>
    </row>
    <row r="5" spans="1:11" s="3" customFormat="1" ht="15.75" thickTop="1">
      <c r="A5" s="55" t="s">
        <v>80</v>
      </c>
      <c r="B5" s="56" t="s">
        <v>116</v>
      </c>
      <c r="C5" s="117" t="s">
        <v>80</v>
      </c>
      <c r="D5" s="56" t="s">
        <v>33</v>
      </c>
      <c r="E5" s="57" t="s">
        <v>34</v>
      </c>
      <c r="F5" s="150"/>
      <c r="G5" s="112"/>
      <c r="I5" s="57" t="s">
        <v>34</v>
      </c>
      <c r="J5" s="150"/>
      <c r="K5" s="112"/>
    </row>
    <row r="6" spans="1:12" s="6" customFormat="1" ht="15" customHeight="1">
      <c r="A6" s="9" t="str">
        <f>'T18'!B9</f>
        <v>001</v>
      </c>
      <c r="B6" s="221" t="str">
        <f>'T18'!C9</f>
        <v>INDIRIZZO POLITICO - ISTITUZIONALE</v>
      </c>
      <c r="C6" s="222"/>
      <c r="D6" s="222"/>
      <c r="E6" s="222"/>
      <c r="F6" s="222"/>
      <c r="G6" s="222"/>
      <c r="H6" s="222"/>
      <c r="I6" s="223"/>
      <c r="J6" s="165"/>
      <c r="K6" s="113"/>
      <c r="L6" s="166"/>
    </row>
    <row r="7" spans="1:12" s="6" customFormat="1" ht="15">
      <c r="A7" s="217" t="str">
        <f>'T18'!A10</f>
        <v>001</v>
      </c>
      <c r="B7" s="219" t="str">
        <f>'T18'!B10</f>
        <v>INDIRIZZO POLITICO</v>
      </c>
      <c r="C7" s="12">
        <v>1</v>
      </c>
      <c r="D7" s="14" t="s">
        <v>104</v>
      </c>
      <c r="E7" s="119">
        <f>ROUND(I7,0)</f>
        <v>0</v>
      </c>
      <c r="F7" s="61" t="str">
        <f>$A$6&amp;$A$7</f>
        <v>001001</v>
      </c>
      <c r="G7" s="114" t="s">
        <v>35</v>
      </c>
      <c r="H7" s="53">
        <f>IF(AND(E7&lt;&gt;0,'T18'!$T$10=0,'T18'!$T$40&lt;&gt;0),"ATTENZIONE! NON E' STATA DICHIARATA L'AREA DI INTERVENTO IN T18","")</f>
      </c>
      <c r="I7" s="119"/>
      <c r="J7" s="61" t="str">
        <f>$A$6&amp;$A$7</f>
        <v>001001</v>
      </c>
      <c r="K7" s="114" t="s">
        <v>35</v>
      </c>
      <c r="L7" s="53">
        <f>IF(AND(E7&lt;&gt;0,'T18'!$T$10=0,'T18'!$T$40&lt;&gt;0),"ATTENZIONE! NON E' STATA DICHIARATA L'AREA DI INTERVENTO IN T18","")</f>
      </c>
    </row>
    <row r="8" spans="1:12" s="6" customFormat="1" ht="15">
      <c r="A8" s="232"/>
      <c r="B8" s="225"/>
      <c r="C8" s="12">
        <v>2</v>
      </c>
      <c r="D8" s="175" t="s">
        <v>165</v>
      </c>
      <c r="E8" s="119">
        <f>ROUND(I8,0)</f>
        <v>0</v>
      </c>
      <c r="F8" s="61" t="str">
        <f>$A$6&amp;$A$7</f>
        <v>001001</v>
      </c>
      <c r="G8" s="114" t="s">
        <v>36</v>
      </c>
      <c r="H8" s="53">
        <f>IF(AND(E8&lt;&gt;0,'T18'!$T$10=0,'T18'!$T$40&lt;&gt;0),"ATTENZIONE! NON E' STATA DICHIARATA L'AREA DI INTERVENTO IN T18","")</f>
      </c>
      <c r="I8" s="119"/>
      <c r="J8" s="61" t="str">
        <f>$A$6&amp;$A$7</f>
        <v>001001</v>
      </c>
      <c r="K8" s="114" t="s">
        <v>36</v>
      </c>
      <c r="L8" s="53">
        <f>IF(AND(E8&lt;&gt;0,'T18'!$T$10=0,'T18'!$T$40&lt;&gt;0),"ATTENZIONE! NON E' STATA DICHIARATA L'AREA DI INTERVENTO IN T18","")</f>
      </c>
    </row>
    <row r="9" spans="1:12" s="6" customFormat="1" ht="20.25" hidden="1">
      <c r="A9" s="126" t="str">
        <f>'T18'!A11</f>
        <v>002</v>
      </c>
      <c r="B9" s="125" t="str">
        <f>'T18'!B11</f>
        <v>RELAZIONI CON ALTRI SOGGETTI PUBBLICI E PRIVATI</v>
      </c>
      <c r="C9" s="12">
        <v>1</v>
      </c>
      <c r="D9" s="14" t="s">
        <v>105</v>
      </c>
      <c r="E9" s="119">
        <f>ROUND(I9,0)</f>
        <v>0</v>
      </c>
      <c r="F9" s="61" t="str">
        <f>$A$6&amp;$A$9</f>
        <v>001002</v>
      </c>
      <c r="G9" s="114" t="s">
        <v>35</v>
      </c>
      <c r="H9" s="53">
        <f>IF(AND(E9&lt;&gt;0,'T18'!$T$11=0,'T18'!$T$40&lt;&gt;0),"ATTENZIONE! NON E' STATA DICHIARATA L'AREA DI INTERVENTO IN T18","")</f>
      </c>
      <c r="I9" s="119"/>
      <c r="J9" s="61" t="str">
        <f>$A$6&amp;$A$9</f>
        <v>001002</v>
      </c>
      <c r="K9" s="114" t="s">
        <v>35</v>
      </c>
      <c r="L9" s="53">
        <f>IF(AND(E9&lt;&gt;0,'T18'!$T$11=0,'T18'!$T$40&lt;&gt;0),"ATTENZIONE! NON E' STATA DICHIARATA L'AREA DI INTERVENTO IN T18","")</f>
      </c>
    </row>
    <row r="10" spans="1:12" s="6" customFormat="1" ht="15" customHeight="1" hidden="1">
      <c r="A10" s="228" t="str">
        <f>'T18'!A12</f>
        <v>003</v>
      </c>
      <c r="B10" s="230" t="str">
        <f>'T18'!B12</f>
        <v>RAPPORTI CON L'ESTERNO</v>
      </c>
      <c r="C10" s="143"/>
      <c r="D10" s="144"/>
      <c r="E10" s="145"/>
      <c r="F10" s="61"/>
      <c r="G10" s="114"/>
      <c r="H10" s="53">
        <f>IF(AND(A10&lt;&gt;0,'T18'!$T$11=0,'T18'!$T$40&lt;&gt;0),"ATTENZIONE! NON E' STATA DICHIARATA L'AREA DI INTERVENTO IN T18","")</f>
      </c>
      <c r="I10" s="145"/>
      <c r="J10" s="61"/>
      <c r="K10" s="114"/>
      <c r="L10" s="53">
        <f>IF(AND(E10&lt;&gt;0,'T18'!$T$11=0,'T18'!$T$40&lt;&gt;0),"ATTENZIONE! NON E' STATA DICHIARATA L'AREA DI INTERVENTO IN T18","")</f>
      </c>
    </row>
    <row r="11" spans="1:12" s="6" customFormat="1" ht="15" customHeight="1" hidden="1">
      <c r="A11" s="229"/>
      <c r="B11" s="231"/>
      <c r="C11" s="143"/>
      <c r="D11" s="144"/>
      <c r="E11" s="145"/>
      <c r="F11" s="61"/>
      <c r="G11" s="114"/>
      <c r="H11" s="53">
        <f>IF(AND(A11&lt;&gt;0,'T18'!$T$11=0,'T18'!$T$40&lt;&gt;0),"ATTENZIONE! NON E' STATA DICHIARATA L'AREA DI INTERVENTO IN T18","")</f>
      </c>
      <c r="I11" s="145"/>
      <c r="J11" s="61"/>
      <c r="K11" s="114"/>
      <c r="L11" s="53">
        <f>IF(AND(E11&lt;&gt;0,'T18'!$T$11=0,'T18'!$T$40&lt;&gt;0),"ATTENZIONE! NON E' STATA DICHIARATA L'AREA DI INTERVENTO IN T18","")</f>
      </c>
    </row>
    <row r="12" spans="1:12" s="6" customFormat="1" ht="15">
      <c r="A12" s="9" t="str">
        <f>'T18'!B13</f>
        <v>002</v>
      </c>
      <c r="B12" s="221" t="str">
        <f>'T18'!C13</f>
        <v>FUNZIONAMENTO</v>
      </c>
      <c r="C12" s="222"/>
      <c r="D12" s="222"/>
      <c r="E12" s="222"/>
      <c r="F12" s="222"/>
      <c r="G12" s="222"/>
      <c r="H12" s="222"/>
      <c r="I12" s="223"/>
      <c r="J12" s="61"/>
      <c r="K12" s="114"/>
      <c r="L12" s="53"/>
    </row>
    <row r="13" spans="1:12" s="6" customFormat="1" ht="15">
      <c r="A13" s="217" t="str">
        <f>'T18'!A14</f>
        <v>001</v>
      </c>
      <c r="B13" s="219" t="str">
        <f>'T18'!B14</f>
        <v>SERVIZI LEGALI</v>
      </c>
      <c r="C13" s="84">
        <v>1</v>
      </c>
      <c r="D13" s="14" t="s">
        <v>106</v>
      </c>
      <c r="E13" s="120">
        <f aca="true" t="shared" si="0" ref="E13:E33">ROUND(I13,0)</f>
        <v>0</v>
      </c>
      <c r="F13" s="61" t="str">
        <f>$A$12&amp;$A$13</f>
        <v>002001</v>
      </c>
      <c r="G13" s="114" t="s">
        <v>35</v>
      </c>
      <c r="H13" s="53">
        <f>IF(AND(E13&lt;&gt;0,'T18'!$T$14=0,'T18'!$T$40&lt;&gt;0),"ATTENZIONE! NON E' STATA DICHIARATA L'AREA DI INTERVENTO IN T18","")</f>
      </c>
      <c r="I13" s="120"/>
      <c r="J13" s="61" t="str">
        <f>$A$12&amp;$A$13</f>
        <v>002001</v>
      </c>
      <c r="K13" s="114" t="s">
        <v>35</v>
      </c>
      <c r="L13" s="53">
        <f>IF(AND(E13&lt;&gt;0,'T18'!$T$14=0,'T18'!$T$40&lt;&gt;0),"ATTENZIONE! NON E' STATA DICHIARATA L'AREA DI INTERVENTO IN T18","")</f>
      </c>
    </row>
    <row r="14" spans="1:12" s="6" customFormat="1" ht="15">
      <c r="A14" s="232"/>
      <c r="B14" s="225"/>
      <c r="C14" s="84">
        <v>2</v>
      </c>
      <c r="D14" s="14" t="s">
        <v>107</v>
      </c>
      <c r="E14" s="120">
        <f t="shared" si="0"/>
        <v>0</v>
      </c>
      <c r="F14" s="61" t="str">
        <f>$A$12&amp;$A$13</f>
        <v>002001</v>
      </c>
      <c r="G14" s="114" t="s">
        <v>36</v>
      </c>
      <c r="H14" s="53">
        <f>IF(AND(E14&lt;&gt;0,'T18'!$T$14=0,'T18'!$T$40&lt;&gt;0),"ATTENZIONE! NON E' STATA DICHIARATA L'AREA DI INTERVENTO IN T18","")</f>
      </c>
      <c r="I14" s="120"/>
      <c r="J14" s="61" t="str">
        <f>$A$12&amp;$A$13</f>
        <v>002001</v>
      </c>
      <c r="K14" s="114" t="s">
        <v>36</v>
      </c>
      <c r="L14" s="53">
        <f>IF(AND(E14&lt;&gt;0,'T18'!$T$14=0,'T18'!$T$40&lt;&gt;0),"ATTENZIONE! NON E' STATA DICHIARATA L'AREA DI INTERVENTO IN T18","")</f>
      </c>
    </row>
    <row r="15" spans="3:12" s="6" customFormat="1" ht="15" hidden="1">
      <c r="C15" s="84">
        <v>1</v>
      </c>
      <c r="D15" s="14" t="s">
        <v>108</v>
      </c>
      <c r="E15" s="120">
        <f t="shared" si="0"/>
        <v>0</v>
      </c>
      <c r="F15" s="61" t="e">
        <f>$A$12&amp;#REF!</f>
        <v>#REF!</v>
      </c>
      <c r="G15" s="114" t="s">
        <v>35</v>
      </c>
      <c r="H15" s="53">
        <f>IF(AND(E15&lt;&gt;0,'T18'!$T$15=0,'T18'!$T$40&lt;&gt;0),"ATTENZIONE! NON E' STATA DICHIARATA L'AREA DI INTERVENTO IN T18","")</f>
      </c>
      <c r="I15" s="120"/>
      <c r="J15" s="61" t="e">
        <f>$A$12&amp;#REF!</f>
        <v>#REF!</v>
      </c>
      <c r="K15" s="114" t="s">
        <v>35</v>
      </c>
      <c r="L15" s="53">
        <f>IF(AND(E15&lt;&gt;0,'T18'!$T$15=0,'T18'!$T$40&lt;&gt;0),"ATTENZIONE! NON E' STATA DICHIARATA L'AREA DI INTERVENTO IN T18","")</f>
      </c>
    </row>
    <row r="16" spans="1:13" s="5" customFormat="1" ht="15">
      <c r="A16" s="234" t="s">
        <v>37</v>
      </c>
      <c r="B16" s="227" t="s">
        <v>81</v>
      </c>
      <c r="C16" s="12">
        <v>2</v>
      </c>
      <c r="D16" s="13" t="s">
        <v>168</v>
      </c>
      <c r="E16" s="119">
        <f t="shared" si="0"/>
        <v>0</v>
      </c>
      <c r="F16" s="61" t="str">
        <f aca="true" t="shared" si="1" ref="F16:F28">$A$12&amp;$A$16</f>
        <v>002003</v>
      </c>
      <c r="G16" s="114" t="s">
        <v>36</v>
      </c>
      <c r="H16" s="53">
        <f>IF(AND(E16&lt;&gt;0,'T18'!$T$16=0,'T18'!$T$40&lt;&gt;0),"ATTENZIONE! NON E' STATA DICHIARATA L'AREA DI INTERVENTO IN T18","")</f>
      </c>
      <c r="I16" s="119"/>
      <c r="J16" s="61" t="str">
        <f aca="true" t="shared" si="2" ref="J16:J28">$A$12&amp;$A$16</f>
        <v>002003</v>
      </c>
      <c r="K16" s="114" t="s">
        <v>36</v>
      </c>
      <c r="L16" s="53">
        <f>IF(AND(E16&lt;&gt;0,'T18'!$T$16=0,'T18'!$T$40&lt;&gt;0),"ATTENZIONE! NON E' STATA DICHIARATA L'AREA DI INTERVENTO IN T18","")</f>
      </c>
      <c r="M16" s="167"/>
    </row>
    <row r="17" spans="1:13" s="5" customFormat="1" ht="15">
      <c r="A17" s="224"/>
      <c r="B17" s="227"/>
      <c r="C17" s="12">
        <v>3</v>
      </c>
      <c r="D17" s="13" t="s">
        <v>169</v>
      </c>
      <c r="E17" s="119">
        <f t="shared" si="0"/>
        <v>0</v>
      </c>
      <c r="F17" s="61" t="str">
        <f t="shared" si="1"/>
        <v>002003</v>
      </c>
      <c r="G17" s="114" t="s">
        <v>37</v>
      </c>
      <c r="H17" s="53">
        <f>IF(AND(E17&lt;&gt;0,'T18'!$T$16=0,'T18'!$T$40&lt;&gt;0),"ATTENZIONE! NON E' STATA DICHIARATA L'AREA DI INTERVENTO IN T18","")</f>
      </c>
      <c r="I17" s="119"/>
      <c r="J17" s="61" t="str">
        <f t="shared" si="2"/>
        <v>002003</v>
      </c>
      <c r="K17" s="114" t="s">
        <v>37</v>
      </c>
      <c r="L17" s="53">
        <f>IF(AND(E17&lt;&gt;0,'T18'!$T$16=0,'T18'!$T$40&lt;&gt;0),"ATTENZIONE! NON E' STATA DICHIARATA L'AREA DI INTERVENTO IN T18","")</f>
      </c>
      <c r="M17" s="167"/>
    </row>
    <row r="18" spans="1:13" s="5" customFormat="1" ht="15">
      <c r="A18" s="224"/>
      <c r="B18" s="227"/>
      <c r="C18" s="12">
        <v>4</v>
      </c>
      <c r="D18" s="13" t="s">
        <v>109</v>
      </c>
      <c r="E18" s="119">
        <f t="shared" si="0"/>
        <v>0</v>
      </c>
      <c r="F18" s="61" t="str">
        <f t="shared" si="1"/>
        <v>002003</v>
      </c>
      <c r="G18" s="114" t="s">
        <v>38</v>
      </c>
      <c r="H18" s="53">
        <f>IF(AND(E18&lt;&gt;0,'T18'!$T$16=0,'T18'!$T$40&lt;&gt;0),"ATTENZIONE! NON E' STATA DICHIARATA L'AREA DI INTERVENTO IN T18","")</f>
      </c>
      <c r="I18" s="119"/>
      <c r="J18" s="61" t="str">
        <f t="shared" si="2"/>
        <v>002003</v>
      </c>
      <c r="K18" s="114" t="s">
        <v>38</v>
      </c>
      <c r="L18" s="53">
        <f>IF(AND(E18&lt;&gt;0,'T18'!$T$16=0,'T18'!$T$40&lt;&gt;0),"ATTENZIONE! NON E' STATA DICHIARATA L'AREA DI INTERVENTO IN T18","")</f>
      </c>
      <c r="M18" s="167"/>
    </row>
    <row r="19" spans="1:13" s="5" customFormat="1" ht="15">
      <c r="A19" s="224"/>
      <c r="B19" s="227"/>
      <c r="C19" s="12">
        <v>5</v>
      </c>
      <c r="D19" s="13" t="s">
        <v>110</v>
      </c>
      <c r="E19" s="119">
        <f t="shared" si="0"/>
        <v>0</v>
      </c>
      <c r="F19" s="61" t="str">
        <f t="shared" si="1"/>
        <v>002003</v>
      </c>
      <c r="G19" s="114" t="s">
        <v>39</v>
      </c>
      <c r="H19" s="53">
        <f>IF(AND(E19&lt;&gt;0,'T18'!$T$16=0,'T18'!$T$40&lt;&gt;0),"ATTENZIONE! NON E' STATA DICHIARATA L'AREA DI INTERVENTO IN T18","")</f>
      </c>
      <c r="I19" s="119"/>
      <c r="J19" s="61" t="str">
        <f t="shared" si="2"/>
        <v>002003</v>
      </c>
      <c r="K19" s="114" t="s">
        <v>39</v>
      </c>
      <c r="L19" s="53">
        <f>IF(AND(E19&lt;&gt;0,'T18'!$T$16=0,'T18'!$T$40&lt;&gt;0),"ATTENZIONE! NON E' STATA DICHIARATA L'AREA DI INTERVENTO IN T18","")</f>
      </c>
      <c r="M19" s="167"/>
    </row>
    <row r="20" spans="1:13" s="5" customFormat="1" ht="15">
      <c r="A20" s="224"/>
      <c r="B20" s="227"/>
      <c r="C20" s="12">
        <v>6</v>
      </c>
      <c r="D20" s="14" t="s">
        <v>170</v>
      </c>
      <c r="E20" s="119">
        <f t="shared" si="0"/>
        <v>0</v>
      </c>
      <c r="F20" s="61" t="str">
        <f t="shared" si="1"/>
        <v>002003</v>
      </c>
      <c r="G20" s="114" t="s">
        <v>40</v>
      </c>
      <c r="H20" s="53">
        <f>IF(AND(E20&lt;&gt;0,'T18'!$T$16=0,'T18'!$T$40&lt;&gt;0),"ATTENZIONE! NON E' STATA DICHIARATA L'AREA DI INTERVENTO IN T18","")</f>
      </c>
      <c r="I20" s="119"/>
      <c r="J20" s="61" t="str">
        <f t="shared" si="2"/>
        <v>002003</v>
      </c>
      <c r="K20" s="114" t="s">
        <v>40</v>
      </c>
      <c r="L20" s="53">
        <f>IF(AND(E20&lt;&gt;0,'T18'!$T$16=0,'T18'!$T$40&lt;&gt;0),"ATTENZIONE! NON E' STATA DICHIARATA L'AREA DI INTERVENTO IN T18","")</f>
      </c>
      <c r="M20" s="167"/>
    </row>
    <row r="21" spans="1:13" s="5" customFormat="1" ht="15">
      <c r="A21" s="224"/>
      <c r="B21" s="227"/>
      <c r="C21" s="12">
        <v>8</v>
      </c>
      <c r="D21" s="14" t="s">
        <v>171</v>
      </c>
      <c r="E21" s="119">
        <f t="shared" si="0"/>
        <v>0</v>
      </c>
      <c r="F21" s="61" t="str">
        <f t="shared" si="1"/>
        <v>002003</v>
      </c>
      <c r="G21" s="114" t="s">
        <v>42</v>
      </c>
      <c r="H21" s="53">
        <f>IF(AND(E21&lt;&gt;0,'T18'!$T$16=0,'T18'!$T$40&lt;&gt;0),"ATTENZIONE! NON E' STATA DICHIARATA L'AREA DI INTERVENTO IN T18","")</f>
      </c>
      <c r="I21" s="119"/>
      <c r="J21" s="61" t="str">
        <f t="shared" si="2"/>
        <v>002003</v>
      </c>
      <c r="K21" s="114" t="s">
        <v>42</v>
      </c>
      <c r="L21" s="53">
        <f>IF(AND(E21&lt;&gt;0,'T18'!$T$16=0,'T18'!$T$40&lt;&gt;0),"ATTENZIONE! NON E' STATA DICHIARATA L'AREA DI INTERVENTO IN T18","")</f>
      </c>
      <c r="M21" s="167"/>
    </row>
    <row r="22" spans="1:13" s="5" customFormat="1" ht="20.25">
      <c r="A22" s="224"/>
      <c r="B22" s="227"/>
      <c r="C22" s="12">
        <v>7</v>
      </c>
      <c r="D22" s="14" t="s">
        <v>172</v>
      </c>
      <c r="E22" s="119">
        <f t="shared" si="0"/>
        <v>0</v>
      </c>
      <c r="F22" s="61" t="str">
        <f t="shared" si="1"/>
        <v>002003</v>
      </c>
      <c r="G22" s="114" t="s">
        <v>41</v>
      </c>
      <c r="H22" s="53">
        <f>IF(AND(E22&lt;&gt;0,'T18'!$T$16=0,'T18'!$T$40&lt;&gt;0),"ATTENZIONE! NON E' STATA DICHIARATA L'AREA DI INTERVENTO IN T18","")</f>
      </c>
      <c r="I22" s="119"/>
      <c r="J22" s="61" t="str">
        <f t="shared" si="2"/>
        <v>002003</v>
      </c>
      <c r="K22" s="114" t="s">
        <v>41</v>
      </c>
      <c r="L22" s="53">
        <f>IF(AND(E22&lt;&gt;0,'T18'!$T$16=0,'T18'!$T$40&lt;&gt;0),"ATTENZIONE! NON E' STATA DICHIARATA L'AREA DI INTERVENTO IN T18","")</f>
      </c>
      <c r="M22" s="167"/>
    </row>
    <row r="23" spans="1:13" s="5" customFormat="1" ht="15">
      <c r="A23" s="224"/>
      <c r="B23" s="227"/>
      <c r="C23" s="12">
        <v>9</v>
      </c>
      <c r="D23" s="13" t="s">
        <v>173</v>
      </c>
      <c r="E23" s="119">
        <f t="shared" si="0"/>
        <v>0</v>
      </c>
      <c r="F23" s="61" t="str">
        <f t="shared" si="1"/>
        <v>002003</v>
      </c>
      <c r="G23" s="114" t="s">
        <v>43</v>
      </c>
      <c r="H23" s="53">
        <f>IF(AND(E23&lt;&gt;0,'T18'!$T$16=0,'T18'!$T$40&lt;&gt;0),"ATTENZIONE! NON E' STATA DICHIARATA L'AREA DI INTERVENTO IN T18","")</f>
      </c>
      <c r="I23" s="119"/>
      <c r="J23" s="61" t="str">
        <f t="shared" si="2"/>
        <v>002003</v>
      </c>
      <c r="K23" s="114" t="s">
        <v>43</v>
      </c>
      <c r="L23" s="53">
        <f>IF(AND(E23&lt;&gt;0,'T18'!$T$16=0,'T18'!$T$40&lt;&gt;0),"ATTENZIONE! NON E' STATA DICHIARATA L'AREA DI INTERVENTO IN T18","")</f>
      </c>
      <c r="M23" s="167"/>
    </row>
    <row r="24" spans="1:13" s="5" customFormat="1" ht="15">
      <c r="A24" s="224"/>
      <c r="B24" s="227"/>
      <c r="C24" s="12">
        <v>10</v>
      </c>
      <c r="D24" s="13" t="s">
        <v>174</v>
      </c>
      <c r="E24" s="119">
        <f t="shared" si="0"/>
        <v>0</v>
      </c>
      <c r="F24" s="61" t="str">
        <f t="shared" si="1"/>
        <v>002003</v>
      </c>
      <c r="G24" s="114" t="s">
        <v>44</v>
      </c>
      <c r="H24" s="53">
        <f>IF(AND(E24&lt;&gt;0,'T18'!$T$16=0,'T18'!$T$40&lt;&gt;0),"ATTENZIONE! NON E' STATA DICHIARATA L'AREA DI INTERVENTO IN T18","")</f>
      </c>
      <c r="I24" s="119"/>
      <c r="J24" s="61" t="str">
        <f t="shared" si="2"/>
        <v>002003</v>
      </c>
      <c r="K24" s="114" t="s">
        <v>44</v>
      </c>
      <c r="L24" s="53">
        <f>IF(AND(E24&lt;&gt;0,'T18'!$T$16=0,'T18'!$T$40&lt;&gt;0),"ATTENZIONE! NON E' STATA DICHIARATA L'AREA DI INTERVENTO IN T18","")</f>
      </c>
      <c r="M24" s="167"/>
    </row>
    <row r="25" spans="1:13" s="5" customFormat="1" ht="15">
      <c r="A25" s="224"/>
      <c r="B25" s="227"/>
      <c r="C25" s="12">
        <v>12</v>
      </c>
      <c r="D25" s="13" t="s">
        <v>111</v>
      </c>
      <c r="E25" s="119">
        <f t="shared" si="0"/>
        <v>0</v>
      </c>
      <c r="F25" s="61" t="str">
        <f t="shared" si="1"/>
        <v>002003</v>
      </c>
      <c r="G25" s="114" t="s">
        <v>45</v>
      </c>
      <c r="H25" s="53">
        <f>IF(AND(E25&lt;&gt;0,'T18'!$T$16=0,'T18'!$T$40&lt;&gt;0),"ATTENZIONE! NON E' STATA DICHIARATA L'AREA DI INTERVENTO IN T18","")</f>
      </c>
      <c r="I25" s="119"/>
      <c r="J25" s="61" t="str">
        <f t="shared" si="2"/>
        <v>002003</v>
      </c>
      <c r="K25" s="114" t="s">
        <v>45</v>
      </c>
      <c r="L25" s="53">
        <f>IF(AND(E25&lt;&gt;0,'T18'!$T$16=0,'T18'!$T$40&lt;&gt;0),"ATTENZIONE! NON E' STATA DICHIARATA L'AREA DI INTERVENTO IN T18","")</f>
      </c>
      <c r="M25" s="167"/>
    </row>
    <row r="26" spans="1:13" s="5" customFormat="1" ht="15">
      <c r="A26" s="224"/>
      <c r="B26" s="227"/>
      <c r="C26" s="12">
        <v>13</v>
      </c>
      <c r="D26" s="13" t="s">
        <v>112</v>
      </c>
      <c r="E26" s="119">
        <f>ROUND(I26,0)</f>
        <v>0</v>
      </c>
      <c r="F26" s="61" t="str">
        <f t="shared" si="1"/>
        <v>002003</v>
      </c>
      <c r="G26" s="114" t="s">
        <v>46</v>
      </c>
      <c r="H26" s="53">
        <f>IF(AND(E26&lt;&gt;0,'T18'!$T$16=0,'T18'!$T$40&lt;&gt;0),"ATTENZIONE! NON E' STATA DICHIARATA L'AREA DI INTERVENTO IN T18","")</f>
      </c>
      <c r="I26" s="119"/>
      <c r="J26" s="61" t="str">
        <f t="shared" si="2"/>
        <v>002003</v>
      </c>
      <c r="K26" s="114" t="s">
        <v>46</v>
      </c>
      <c r="L26" s="53">
        <f>IF(AND(E26&lt;&gt;0,'T18'!$T$16=0,'T18'!$T$40&lt;&gt;0),"ATTENZIONE! NON E' STATA DICHIARATA L'AREA DI INTERVENTO IN T18","")</f>
      </c>
      <c r="M26" s="167"/>
    </row>
    <row r="27" spans="1:13" s="5" customFormat="1" ht="15">
      <c r="A27" s="224"/>
      <c r="B27" s="227"/>
      <c r="C27" s="84">
        <v>20</v>
      </c>
      <c r="D27" s="14" t="s">
        <v>182</v>
      </c>
      <c r="E27" s="119">
        <f>ROUND(I27,0)</f>
        <v>0</v>
      </c>
      <c r="F27" s="61" t="str">
        <f t="shared" si="1"/>
        <v>002003</v>
      </c>
      <c r="G27" s="114" t="s">
        <v>185</v>
      </c>
      <c r="H27" s="53">
        <f>IF(AND(E27&lt;&gt;0,'T18'!$T$16=0,'T18'!$T$40&lt;&gt;0),"ATTENZIONE! NON E' STATA DICHIARATA L'AREA DI INTERVENTO IN T18","")</f>
      </c>
      <c r="I27" s="119"/>
      <c r="J27" s="61" t="str">
        <f t="shared" si="2"/>
        <v>002003</v>
      </c>
      <c r="K27" s="114" t="s">
        <v>185</v>
      </c>
      <c r="L27" s="53">
        <f>IF(AND(E27&lt;&gt;0,'T18'!$T$16=0,'T18'!$T$40&lt;&gt;0),"ATTENZIONE! NON E' STATA DICHIARATA L'AREA DI INTERVENTO IN T18","")</f>
      </c>
      <c r="M27" s="167"/>
    </row>
    <row r="28" spans="1:13" s="5" customFormat="1" ht="15">
      <c r="A28" s="224"/>
      <c r="B28" s="227"/>
      <c r="C28" s="84">
        <v>21</v>
      </c>
      <c r="D28" s="14" t="s">
        <v>183</v>
      </c>
      <c r="E28" s="119">
        <f>ROUND(I28,0)</f>
        <v>0</v>
      </c>
      <c r="F28" s="61" t="str">
        <f t="shared" si="1"/>
        <v>002003</v>
      </c>
      <c r="G28" s="114" t="s">
        <v>186</v>
      </c>
      <c r="H28" s="53">
        <f>IF(AND(E28&lt;&gt;0,'T18'!$T$16=0,'T18'!$T$40&lt;&gt;0),"ATTENZIONE! NON E' STATA DICHIARATA L'AREA DI INTERVENTO IN T18","")</f>
      </c>
      <c r="I28" s="119"/>
      <c r="J28" s="61" t="str">
        <f t="shared" si="2"/>
        <v>002003</v>
      </c>
      <c r="K28" s="114" t="s">
        <v>186</v>
      </c>
      <c r="L28" s="53">
        <f>IF(AND(E28&lt;&gt;0,'T18'!$T$16=0,'T18'!$T$40&lt;&gt;0),"ATTENZIONE! NON E' STATA DICHIARATA L'AREA DI INTERVENTO IN T18","")</f>
      </c>
      <c r="M28" s="167"/>
    </row>
    <row r="29" spans="1:12" s="6" customFormat="1" ht="15" customHeight="1" hidden="1">
      <c r="A29" s="228" t="str">
        <f>'T18'!A17</f>
        <v>004</v>
      </c>
      <c r="B29" s="230" t="str">
        <f>'T18'!B17</f>
        <v>SISTEMI INFORMATIVI</v>
      </c>
      <c r="C29" s="143"/>
      <c r="D29" s="144"/>
      <c r="E29" s="120">
        <f t="shared" si="0"/>
        <v>0</v>
      </c>
      <c r="F29" s="61" t="str">
        <f>$A$12&amp;$A$29</f>
        <v>002004</v>
      </c>
      <c r="G29" s="114" t="s">
        <v>35</v>
      </c>
      <c r="H29" s="53">
        <f>IF(AND(E29&lt;&gt;0,'T18'!$T$16=0,'T18'!$T$40&lt;&gt;0),"ATTENZIONE! NON E' STATA DICHIARATA L'AREA DI INTERVENTO IN T18","")</f>
      </c>
      <c r="I29" s="120"/>
      <c r="J29" s="61" t="str">
        <f>$A$12&amp;$A$29</f>
        <v>002004</v>
      </c>
      <c r="K29" s="114" t="s">
        <v>35</v>
      </c>
      <c r="L29" s="53">
        <f>IF(AND(E29&lt;&gt;0,'T18'!$T$16=0,'T18'!$T$40&lt;&gt;0),"ATTENZIONE! NON E' STATA DICHIARATA L'AREA DI INTERVENTO IN T18","")</f>
      </c>
    </row>
    <row r="30" spans="1:12" s="6" customFormat="1" ht="15" customHeight="1" hidden="1">
      <c r="A30" s="229"/>
      <c r="B30" s="231"/>
      <c r="C30" s="143"/>
      <c r="D30" s="144"/>
      <c r="E30" s="120">
        <f t="shared" si="0"/>
        <v>0</v>
      </c>
      <c r="F30" s="61" t="str">
        <f>$A$12&amp;$A$29</f>
        <v>002004</v>
      </c>
      <c r="G30" s="114" t="s">
        <v>36</v>
      </c>
      <c r="H30" s="53">
        <f>IF(AND(E30&lt;&gt;0,'T18'!$T$16=0,'T18'!$T$40&lt;&gt;0),"ATTENZIONE! NON E' STATA DICHIARATA L'AREA DI INTERVENTO IN T18","")</f>
      </c>
      <c r="I30" s="120"/>
      <c r="J30" s="61" t="str">
        <f>$A$12&amp;$A$29</f>
        <v>002004</v>
      </c>
      <c r="K30" s="114" t="s">
        <v>36</v>
      </c>
      <c r="L30" s="53">
        <f>IF(AND(E30&lt;&gt;0,'T18'!$T$16=0,'T18'!$T$40&lt;&gt;0),"ATTENZIONE! NON E' STATA DICHIARATA L'AREA DI INTERVENTO IN T18","")</f>
      </c>
    </row>
    <row r="31" spans="1:12" s="6" customFormat="1" ht="22.5" customHeight="1">
      <c r="A31" s="126" t="str">
        <f>'T18'!A18</f>
        <v>005</v>
      </c>
      <c r="B31" s="13" t="str">
        <f>'T18'!B18</f>
        <v>SERVIZI DI PIANIFICAZIONE E CONTROLLO</v>
      </c>
      <c r="C31" s="84">
        <v>2</v>
      </c>
      <c r="D31" s="14" t="s">
        <v>161</v>
      </c>
      <c r="E31" s="120">
        <f t="shared" si="0"/>
        <v>0</v>
      </c>
      <c r="F31" s="61" t="str">
        <f>$A$12&amp;$A$31</f>
        <v>002005</v>
      </c>
      <c r="G31" s="114" t="s">
        <v>36</v>
      </c>
      <c r="H31" s="53">
        <f>IF(AND(E31&lt;&gt;0,'T18'!$T$18=0,'T18'!$T$40&lt;&gt;0),"ATTENZIONE! NON E' STATA DICHIARATA L'AREA DI INTERVENTO IN T18","")</f>
      </c>
      <c r="I31" s="120"/>
      <c r="J31" s="61" t="str">
        <f>$A$12&amp;$A$31</f>
        <v>002005</v>
      </c>
      <c r="K31" s="114" t="s">
        <v>36</v>
      </c>
      <c r="L31" s="53">
        <f>IF(AND(E31&lt;&gt;0,'T18'!$T$18=0,'T18'!$T$40&lt;&gt;0),"ATTENZIONE! NON E' STATA DICHIARATA L'AREA DI INTERVENTO IN T18","")</f>
      </c>
    </row>
    <row r="32" spans="1:12" s="6" customFormat="1" ht="15">
      <c r="A32" s="217" t="str">
        <f>'T18'!A19</f>
        <v>006</v>
      </c>
      <c r="B32" s="219" t="str">
        <f>'T18'!B19</f>
        <v>SERVIZI DI SUPPORTO</v>
      </c>
      <c r="C32" s="84">
        <v>1</v>
      </c>
      <c r="D32" s="14" t="s">
        <v>113</v>
      </c>
      <c r="E32" s="120">
        <f t="shared" si="0"/>
        <v>0</v>
      </c>
      <c r="F32" s="61" t="str">
        <f>$A$12&amp;$A$32</f>
        <v>002006</v>
      </c>
      <c r="G32" s="114" t="s">
        <v>35</v>
      </c>
      <c r="H32" s="53">
        <f>IF(AND(E32&lt;&gt;0,'T18'!$T$19=0,'T18'!$T$40&lt;&gt;0),"ATTENZIONE! NON E' STATA DICHIARATA L'AREA DI INTERVENTO IN T18","")</f>
      </c>
      <c r="I32" s="120"/>
      <c r="J32" s="61" t="str">
        <f>$A$12&amp;$A$32</f>
        <v>002006</v>
      </c>
      <c r="K32" s="114" t="s">
        <v>35</v>
      </c>
      <c r="L32" s="53">
        <f>IF(AND(E32&lt;&gt;0,'T18'!$T$19=0,'T18'!$T$40&lt;&gt;0),"ATTENZIONE! NON E' STATA DICHIARATA L'AREA DI INTERVENTO IN T18","")</f>
      </c>
    </row>
    <row r="33" spans="1:13" s="5" customFormat="1" ht="15">
      <c r="A33" s="224"/>
      <c r="B33" s="227"/>
      <c r="C33" s="12">
        <v>2</v>
      </c>
      <c r="D33" s="13" t="s">
        <v>114</v>
      </c>
      <c r="E33" s="119">
        <f t="shared" si="0"/>
        <v>0</v>
      </c>
      <c r="F33" s="61" t="str">
        <f>$A$12&amp;$A$32</f>
        <v>002006</v>
      </c>
      <c r="G33" s="114" t="s">
        <v>36</v>
      </c>
      <c r="H33" s="53">
        <f>IF(AND(E33&lt;&gt;0,'T18'!$T$19=0,'T18'!$T$40&lt;&gt;0),"ATTENZIONE! NON E' STATA DICHIARATA L'AREA DI INTERVENTO IN T18","")</f>
      </c>
      <c r="I33" s="119"/>
      <c r="J33" s="61" t="str">
        <f>$A$12&amp;$A$32</f>
        <v>002006</v>
      </c>
      <c r="K33" s="114" t="s">
        <v>36</v>
      </c>
      <c r="L33" s="53">
        <f>IF(AND(E33&lt;&gt;0,'T18'!$T$19=0,'T18'!$T$40&lt;&gt;0),"ATTENZIONE! NON E' STATA DICHIARATA L'AREA DI INTERVENTO IN T18","")</f>
      </c>
      <c r="M33" s="167"/>
    </row>
    <row r="34" spans="1:12" s="6" customFormat="1" ht="15" customHeight="1">
      <c r="A34" s="9" t="str">
        <f>'T18'!B20</f>
        <v>003</v>
      </c>
      <c r="B34" s="221" t="str">
        <f>'T18'!C20</f>
        <v>SERVIZI PER CONTO DELLO STATO, AUTORIZZATIVI E IMPOSITIVI</v>
      </c>
      <c r="C34" s="222"/>
      <c r="D34" s="222"/>
      <c r="E34" s="222"/>
      <c r="F34" s="222"/>
      <c r="G34" s="222"/>
      <c r="H34" s="222"/>
      <c r="I34" s="223"/>
      <c r="J34" s="61"/>
      <c r="K34" s="114"/>
      <c r="L34" s="53"/>
    </row>
    <row r="35" spans="1:12" s="6" customFormat="1" ht="15" hidden="1">
      <c r="A35" s="126" t="str">
        <f>'T18'!A21</f>
        <v>001</v>
      </c>
      <c r="B35" s="137" t="str">
        <f>'T18'!B21</f>
        <v>SERVIZI STATISTICI</v>
      </c>
      <c r="C35" s="84"/>
      <c r="D35" s="14"/>
      <c r="E35" s="119">
        <f aca="true" t="shared" si="3" ref="E35:E46">ROUND(I35,0)</f>
        <v>0</v>
      </c>
      <c r="F35" s="61" t="str">
        <f>$A$34&amp;$A$35</f>
        <v>003001</v>
      </c>
      <c r="G35" s="114" t="s">
        <v>35</v>
      </c>
      <c r="H35" s="53">
        <f>IF(AND(E35&lt;&gt;0,'T18'!$T$21=0,'T18'!$T$40&lt;&gt;0),"ATTENZIONE! NON E' STATA DICHIARATA L'AREA DI INTERVENTO IN T18","")</f>
      </c>
      <c r="I35" s="119"/>
      <c r="J35" s="61" t="str">
        <f>$A$34&amp;$A$35</f>
        <v>003001</v>
      </c>
      <c r="K35" s="114" t="s">
        <v>35</v>
      </c>
      <c r="L35" s="53">
        <f>IF(AND(E35&lt;&gt;0,'T18'!$T$21=0,'T18'!$T$40&lt;&gt;0),"ATTENZIONE! NON E' STATA DICHIARATA L'AREA DI INTERVENTO IN T18","")</f>
      </c>
    </row>
    <row r="36" spans="1:12" s="6" customFormat="1" ht="15" hidden="1">
      <c r="A36" s="217" t="str">
        <f>'T18'!A22</f>
        <v>002</v>
      </c>
      <c r="B36" s="219" t="str">
        <f>'T18'!B22</f>
        <v>TRIBUTI</v>
      </c>
      <c r="C36" s="84">
        <v>1</v>
      </c>
      <c r="D36" s="14" t="s">
        <v>125</v>
      </c>
      <c r="E36" s="119">
        <f t="shared" si="3"/>
        <v>0</v>
      </c>
      <c r="F36" s="61" t="str">
        <f>$A$34&amp;$A$36</f>
        <v>003002</v>
      </c>
      <c r="G36" s="114" t="s">
        <v>35</v>
      </c>
      <c r="H36" s="53">
        <f>IF(AND(E36&lt;&gt;0,'T18'!$T$22=0,'T18'!$T$40&lt;&gt;0),"ATTENZIONE! NON E' STATA DICHIARATA L'AREA DI INTERVENTO IN T18","")</f>
      </c>
      <c r="I36" s="119"/>
      <c r="J36" s="61" t="str">
        <f>$A$34&amp;$A$36</f>
        <v>003002</v>
      </c>
      <c r="K36" s="114" t="s">
        <v>35</v>
      </c>
      <c r="L36" s="53">
        <f>IF(AND(E36&lt;&gt;0,'T18'!$T$22=0,'T18'!$T$40&lt;&gt;0),"ATTENZIONE! NON E' STATA DICHIARATA L'AREA DI INTERVENTO IN T18","")</f>
      </c>
    </row>
    <row r="37" spans="1:12" s="6" customFormat="1" ht="15" hidden="1">
      <c r="A37" s="232"/>
      <c r="B37" s="225"/>
      <c r="C37" s="84">
        <v>2</v>
      </c>
      <c r="D37" s="14" t="s">
        <v>126</v>
      </c>
      <c r="E37" s="120">
        <f t="shared" si="3"/>
        <v>0</v>
      </c>
      <c r="F37" s="61" t="str">
        <f>$A$34&amp;$A$36</f>
        <v>003002</v>
      </c>
      <c r="G37" s="114" t="s">
        <v>36</v>
      </c>
      <c r="H37" s="53">
        <f>IF(AND(E37&lt;&gt;0,'T18'!$T$22=0,'T18'!$T$40&lt;&gt;0),"ATTENZIONE! NON E' STATA DICHIARATA L'AREA DI INTERVENTO IN T18","")</f>
      </c>
      <c r="I37" s="120"/>
      <c r="J37" s="61" t="str">
        <f>$A$34&amp;$A$36</f>
        <v>003002</v>
      </c>
      <c r="K37" s="114" t="s">
        <v>36</v>
      </c>
      <c r="L37" s="53">
        <f>IF(AND(E37&lt;&gt;0,'T18'!$T$22=0,'T18'!$T$40&lt;&gt;0),"ATTENZIONE! NON E' STATA DICHIARATA L'AREA DI INTERVENTO IN T18","")</f>
      </c>
    </row>
    <row r="38" spans="1:12" s="6" customFormat="1" ht="15.75" customHeight="1">
      <c r="A38" s="217" t="str">
        <f>'T18'!A23</f>
        <v>003</v>
      </c>
      <c r="B38" s="219" t="str">
        <f>'T18'!B23</f>
        <v>REGOLAZIONE DI ATTIVITA' PUBBLICHE E PRIVATE</v>
      </c>
      <c r="C38" s="84">
        <v>1</v>
      </c>
      <c r="D38" s="14" t="s">
        <v>127</v>
      </c>
      <c r="E38" s="120">
        <f t="shared" si="3"/>
        <v>0</v>
      </c>
      <c r="F38" s="61" t="str">
        <f aca="true" t="shared" si="4" ref="F38:F43">$A$34&amp;$A$38</f>
        <v>003003</v>
      </c>
      <c r="G38" s="114" t="s">
        <v>35</v>
      </c>
      <c r="H38" s="53">
        <f>IF(AND(E38&lt;&gt;0,'T18'!$T$23=0,'T18'!$T$40&lt;&gt;0),"ATTENZIONE! NON E' STATA DICHIARATA L'AREA DI INTERVENTO IN T18","")</f>
      </c>
      <c r="I38" s="120"/>
      <c r="J38" s="61" t="str">
        <f aca="true" t="shared" si="5" ref="J38:J43">$A$34&amp;$A$38</f>
        <v>003003</v>
      </c>
      <c r="K38" s="114" t="s">
        <v>35</v>
      </c>
      <c r="L38" s="53">
        <f>IF(AND(E38&lt;&gt;0,'T18'!$T$23=0,'T18'!$T$40&lt;&gt;0),"ATTENZIONE! NON E' STATA DICHIARATA L'AREA DI INTERVENTO IN T18","")</f>
      </c>
    </row>
    <row r="39" spans="1:12" s="6" customFormat="1" ht="15" hidden="1">
      <c r="A39" s="224"/>
      <c r="B39" s="227"/>
      <c r="C39" s="84">
        <v>3</v>
      </c>
      <c r="D39" s="14" t="s">
        <v>115</v>
      </c>
      <c r="E39" s="120">
        <f t="shared" si="3"/>
        <v>0</v>
      </c>
      <c r="F39" s="61" t="str">
        <f t="shared" si="4"/>
        <v>003003</v>
      </c>
      <c r="G39" s="114" t="s">
        <v>37</v>
      </c>
      <c r="H39" s="53">
        <f>IF(AND(E39&lt;&gt;0,'T18'!$T$23=0,'T18'!$T$40&lt;&gt;0),"ATTENZIONE! NON E' STATA DICHIARATA L'AREA DI INTERVENTO IN T18","")</f>
      </c>
      <c r="I39" s="120"/>
      <c r="J39" s="61" t="str">
        <f t="shared" si="5"/>
        <v>003003</v>
      </c>
      <c r="K39" s="114" t="s">
        <v>37</v>
      </c>
      <c r="L39" s="53">
        <f>IF(AND(E39&lt;&gt;0,'T18'!$T$23=0,'T18'!$T$40&lt;&gt;0),"ATTENZIONE! NON E' STATA DICHIARATA L'AREA DI INTERVENTO IN T18","")</f>
      </c>
    </row>
    <row r="40" spans="1:12" s="6" customFormat="1" ht="15">
      <c r="A40" s="224"/>
      <c r="B40" s="227"/>
      <c r="C40" s="84">
        <v>6</v>
      </c>
      <c r="D40" s="14" t="s">
        <v>128</v>
      </c>
      <c r="E40" s="120">
        <f t="shared" si="3"/>
        <v>0</v>
      </c>
      <c r="F40" s="61" t="str">
        <f t="shared" si="4"/>
        <v>003003</v>
      </c>
      <c r="G40" s="114" t="s">
        <v>40</v>
      </c>
      <c r="H40" s="53">
        <f>IF(AND(E40&lt;&gt;0,'T18'!$T$23=0,'T18'!$T$40&lt;&gt;0),"ATTENZIONE! NON E' STATA DICHIARATA L'AREA DI INTERVENTO IN T18","")</f>
      </c>
      <c r="I40" s="120"/>
      <c r="J40" s="61" t="str">
        <f t="shared" si="5"/>
        <v>003003</v>
      </c>
      <c r="K40" s="114" t="s">
        <v>40</v>
      </c>
      <c r="L40" s="53">
        <f>IF(AND(E40&lt;&gt;0,'T18'!$T$23=0,'T18'!$T$40&lt;&gt;0),"ATTENZIONE! NON E' STATA DICHIARATA L'AREA DI INTERVENTO IN T18","")</f>
      </c>
    </row>
    <row r="41" spans="1:12" s="6" customFormat="1" ht="15">
      <c r="A41" s="224"/>
      <c r="B41" s="227"/>
      <c r="C41" s="84">
        <v>7</v>
      </c>
      <c r="D41" s="14" t="s">
        <v>129</v>
      </c>
      <c r="E41" s="120">
        <f t="shared" si="3"/>
        <v>0</v>
      </c>
      <c r="F41" s="61" t="str">
        <f t="shared" si="4"/>
        <v>003003</v>
      </c>
      <c r="G41" s="114" t="s">
        <v>41</v>
      </c>
      <c r="H41" s="53">
        <f>IF(AND(E41&lt;&gt;0,'T18'!$T$23=0,'T18'!$T$40&lt;&gt;0),"ATTENZIONE! NON E' STATA DICHIARATA L'AREA DI INTERVENTO IN T18","")</f>
      </c>
      <c r="I41" s="120"/>
      <c r="J41" s="61" t="str">
        <f t="shared" si="5"/>
        <v>003003</v>
      </c>
      <c r="K41" s="114" t="s">
        <v>41</v>
      </c>
      <c r="L41" s="53">
        <f>IF(AND(E41&lt;&gt;0,'T18'!$T$23=0,'T18'!$T$40&lt;&gt;0),"ATTENZIONE! NON E' STATA DICHIARATA L'AREA DI INTERVENTO IN T18","")</f>
      </c>
    </row>
    <row r="42" spans="1:12" s="6" customFormat="1" ht="15">
      <c r="A42" s="224"/>
      <c r="B42" s="227"/>
      <c r="C42" s="84">
        <v>12</v>
      </c>
      <c r="D42" s="14" t="s">
        <v>130</v>
      </c>
      <c r="E42" s="120">
        <f t="shared" si="3"/>
        <v>0</v>
      </c>
      <c r="F42" s="61" t="str">
        <f t="shared" si="4"/>
        <v>003003</v>
      </c>
      <c r="G42" s="114" t="s">
        <v>45</v>
      </c>
      <c r="H42" s="53">
        <f>IF(AND(E42&lt;&gt;0,'T18'!$T$23=0,'T18'!$T$40&lt;&gt;0),"ATTENZIONE! NON E' STATA DICHIARATA L'AREA DI INTERVENTO IN T18","")</f>
      </c>
      <c r="I42" s="120"/>
      <c r="J42" s="61" t="str">
        <f t="shared" si="5"/>
        <v>003003</v>
      </c>
      <c r="K42" s="114" t="s">
        <v>45</v>
      </c>
      <c r="L42" s="53">
        <f>IF(AND(E42&lt;&gt;0,'T18'!$T$23=0,'T18'!$T$40&lt;&gt;0),"ATTENZIONE! NON E' STATA DICHIARATA L'AREA DI INTERVENTO IN T18","")</f>
      </c>
    </row>
    <row r="43" spans="1:12" s="6" customFormat="1" ht="20.25">
      <c r="A43" s="232"/>
      <c r="B43" s="225"/>
      <c r="C43" s="84">
        <v>13</v>
      </c>
      <c r="D43" s="14" t="s">
        <v>159</v>
      </c>
      <c r="E43" s="120">
        <f t="shared" si="3"/>
        <v>0</v>
      </c>
      <c r="F43" s="61" t="str">
        <f t="shared" si="4"/>
        <v>003003</v>
      </c>
      <c r="G43" s="114" t="s">
        <v>46</v>
      </c>
      <c r="H43" s="148">
        <f>IF(AND(E43&lt;&gt;0,'T18'!$T$23=0,'T18'!$T$40&lt;&gt;0),"ATTENZIONE! NON E' STATA DICHIARATA L'AREA DI INTERVENTO IN T18","")</f>
      </c>
      <c r="I43" s="120"/>
      <c r="J43" s="61" t="str">
        <f t="shared" si="5"/>
        <v>003003</v>
      </c>
      <c r="K43" s="114" t="s">
        <v>46</v>
      </c>
      <c r="L43" s="53">
        <f>IF(AND(E43&lt;&gt;0,'T18'!$T$23=0,'T18'!$T$40&lt;&gt;0),"ATTENZIONE! NON E' STATA DICHIARATA L'AREA DI INTERVENTO IN T18","")</f>
      </c>
    </row>
    <row r="44" spans="1:12" s="6" customFormat="1" ht="15" hidden="1">
      <c r="A44" s="126" t="str">
        <f>'T18'!A24</f>
        <v>004</v>
      </c>
      <c r="B44" s="125" t="str">
        <f>'T18'!B24</f>
        <v>URBANISTICA</v>
      </c>
      <c r="C44" s="84">
        <v>1</v>
      </c>
      <c r="D44" s="14" t="s">
        <v>156</v>
      </c>
      <c r="E44" s="120">
        <f t="shared" si="3"/>
        <v>0</v>
      </c>
      <c r="F44" s="61" t="str">
        <f>$A$34&amp;$A$44</f>
        <v>003004</v>
      </c>
      <c r="G44" s="114" t="s">
        <v>35</v>
      </c>
      <c r="H44" s="53">
        <f>IF(AND(E44&lt;&gt;0,'T18'!$T$24=0,'T18'!$T$40&lt;&gt;0),"ATTENZIONE! NON E' STATA DICHIARATA L'AREA DI INTERVENTO IN T18","")</f>
      </c>
      <c r="I44" s="120"/>
      <c r="J44" s="61" t="str">
        <f>$A$34&amp;$A$44</f>
        <v>003004</v>
      </c>
      <c r="K44" s="114" t="s">
        <v>35</v>
      </c>
      <c r="L44" s="53">
        <f>IF(AND(E44&lt;&gt;0,'T18'!$T$24=0,'T18'!$T$40&lt;&gt;0),"ATTENZIONE! NON E' STATA DICHIARATA L'AREA DI INTERVENTO IN T18","")</f>
      </c>
    </row>
    <row r="45" spans="1:12" s="6" customFormat="1" ht="15">
      <c r="A45" s="217" t="str">
        <f>'T18'!A25</f>
        <v>005</v>
      </c>
      <c r="B45" s="219" t="str">
        <f>'T18'!B25</f>
        <v>SERVIZI DEL MERCATO DEL LAVORO</v>
      </c>
      <c r="C45" s="84">
        <v>1</v>
      </c>
      <c r="D45" s="14" t="s">
        <v>131</v>
      </c>
      <c r="E45" s="120">
        <f t="shared" si="3"/>
        <v>0</v>
      </c>
      <c r="F45" s="61" t="str">
        <f>$A$34&amp;$A$45</f>
        <v>003005</v>
      </c>
      <c r="G45" s="114" t="s">
        <v>35</v>
      </c>
      <c r="H45" s="53">
        <f>IF(AND(E45&lt;&gt;0,'T18'!$T$25=0,'T18'!$T$40&lt;&gt;0),"ATTENZIONE! NON E' STATA DICHIARATA L'AREA DI INTERVENTO IN T18","")</f>
      </c>
      <c r="I45" s="120"/>
      <c r="J45" s="61" t="str">
        <f>$A$34&amp;$A$45</f>
        <v>003005</v>
      </c>
      <c r="K45" s="114" t="s">
        <v>35</v>
      </c>
      <c r="L45" s="53">
        <f>IF(AND(E45&lt;&gt;0,'T18'!$T$25=0,'T18'!$T$40&lt;&gt;0),"ATTENZIONE! NON E' STATA DICHIARATA L'AREA DI INTERVENTO IN T18","")</f>
      </c>
    </row>
    <row r="46" spans="1:13" s="5" customFormat="1" ht="15">
      <c r="A46" s="232"/>
      <c r="B46" s="225"/>
      <c r="C46" s="84">
        <v>4</v>
      </c>
      <c r="D46" s="14" t="s">
        <v>132</v>
      </c>
      <c r="E46" s="120">
        <f t="shared" si="3"/>
        <v>0</v>
      </c>
      <c r="F46" s="61" t="str">
        <f>$A$34&amp;$A$45</f>
        <v>003005</v>
      </c>
      <c r="G46" s="114" t="s">
        <v>38</v>
      </c>
      <c r="H46" s="53">
        <f>IF(AND(E46&lt;&gt;0,'T18'!$T$25=0,'T18'!$T$40&lt;&gt;0),"ATTENZIONE! NON E' STATA DICHIARATA L'AREA DI INTERVENTO IN T18","")</f>
      </c>
      <c r="I46" s="120"/>
      <c r="J46" s="61" t="str">
        <f>$A$34&amp;$A$45</f>
        <v>003005</v>
      </c>
      <c r="K46" s="114" t="s">
        <v>38</v>
      </c>
      <c r="L46" s="53">
        <f>IF(AND(E46&lt;&gt;0,'T18'!$T$25=0,'T18'!$T$40&lt;&gt;0),"ATTENZIONE! NON E' STATA DICHIARATA L'AREA DI INTERVENTO IN T18","")</f>
      </c>
      <c r="M46" s="167"/>
    </row>
    <row r="47" spans="1:12" s="6" customFormat="1" ht="15" customHeight="1">
      <c r="A47" s="9" t="str">
        <f>'T18'!B26</f>
        <v>004</v>
      </c>
      <c r="B47" s="221" t="str">
        <f>'T18'!C26</f>
        <v>SERVIZI EROGATI ALLA COLLETTIVITA'</v>
      </c>
      <c r="C47" s="222"/>
      <c r="D47" s="222"/>
      <c r="E47" s="222"/>
      <c r="F47" s="222"/>
      <c r="G47" s="222"/>
      <c r="H47" s="222"/>
      <c r="I47" s="223"/>
      <c r="J47" s="61"/>
      <c r="K47" s="114"/>
      <c r="L47" s="53">
        <f>IF(AND(E47&lt;&gt;0,'T18'!$T$21=0,'T18'!$T$40&lt;&gt;0),"ATTENZIONE! NON E' STATA DICHIARATA L'AREA DI INTERVENTO IN T18","")</f>
      </c>
    </row>
    <row r="48" spans="1:13" s="5" customFormat="1" ht="30" customHeight="1">
      <c r="A48" s="126" t="str">
        <f>'T18'!A27</f>
        <v>001</v>
      </c>
      <c r="B48" s="137" t="str">
        <f>'T18'!B27</f>
        <v>SICUREZZA URBANA, ATTIVITÀ DI POLIZIA LOCALE E SERVIZIO DI NOTIFICA</v>
      </c>
      <c r="C48" s="12">
        <v>1</v>
      </c>
      <c r="D48" s="13" t="s">
        <v>133</v>
      </c>
      <c r="E48" s="119">
        <f aca="true" t="shared" si="6" ref="E48:E59">ROUND(I48,0)</f>
        <v>0</v>
      </c>
      <c r="F48" s="61" t="str">
        <f>$A$47&amp;$A$48</f>
        <v>004001</v>
      </c>
      <c r="G48" s="114" t="s">
        <v>35</v>
      </c>
      <c r="H48" s="53">
        <f>IF(AND(E48&lt;&gt;0,'T18'!$T$27=0,'T18'!$T$40&lt;&gt;0),"ATTENZIONE! NON E' STATA DICHIARATA L'AREA DI INTERVENTO IN T18","")</f>
      </c>
      <c r="I48" s="119"/>
      <c r="J48" s="61" t="str">
        <f>$A$47&amp;$A$48</f>
        <v>004001</v>
      </c>
      <c r="K48" s="114" t="s">
        <v>35</v>
      </c>
      <c r="L48" s="53">
        <f>IF(AND(E48&lt;&gt;0,'T18'!$T$27=0,'T18'!$T$40&lt;&gt;0),"ATTENZIONE! NON E' STATA DICHIARATA L'AREA DI INTERVENTO IN T18","")</f>
      </c>
      <c r="M48" s="167"/>
    </row>
    <row r="49" spans="1:12" s="6" customFormat="1" ht="15.75" customHeight="1">
      <c r="A49" s="217" t="str">
        <f>'T18'!A28</f>
        <v>002</v>
      </c>
      <c r="B49" s="219" t="str">
        <f>'T18'!B28</f>
        <v>PROMOZIONE E GESTIONE TUTELA AMBIENTALE</v>
      </c>
      <c r="C49" s="84">
        <v>1</v>
      </c>
      <c r="D49" s="14" t="s">
        <v>134</v>
      </c>
      <c r="E49" s="120">
        <f t="shared" si="6"/>
        <v>0</v>
      </c>
      <c r="F49" s="61" t="str">
        <f>$A$47&amp;$A$49</f>
        <v>004002</v>
      </c>
      <c r="G49" s="114" t="s">
        <v>35</v>
      </c>
      <c r="H49" s="53">
        <f>IF(AND(E49&lt;&gt;0,'T18'!$T$28=0,'T18'!$T$40&lt;&gt;0),"ATTENZIONE! NON E' STATA DICHIARATA L'AREA DI INTERVENTO IN T18","")</f>
      </c>
      <c r="I49" s="120"/>
      <c r="J49" s="61" t="str">
        <f>$A$47&amp;$A$49</f>
        <v>004002</v>
      </c>
      <c r="K49" s="114" t="s">
        <v>35</v>
      </c>
      <c r="L49" s="53">
        <f>IF(AND(E49&lt;&gt;0,'T18'!$T$28=0,'T18'!$T$40&lt;&gt;0),"ATTENZIONE! NON E' STATA DICHIARATA L'AREA DI INTERVENTO IN T18","")</f>
      </c>
    </row>
    <row r="50" spans="1:13" s="5" customFormat="1" ht="20.25">
      <c r="A50" s="224"/>
      <c r="B50" s="227"/>
      <c r="C50" s="84">
        <v>2</v>
      </c>
      <c r="D50" s="14" t="s">
        <v>135</v>
      </c>
      <c r="E50" s="120">
        <f t="shared" si="6"/>
        <v>0</v>
      </c>
      <c r="F50" s="61" t="str">
        <f>$A$47&amp;$A$49</f>
        <v>004002</v>
      </c>
      <c r="G50" s="114" t="s">
        <v>36</v>
      </c>
      <c r="H50" s="53">
        <f>IF(AND(E50&lt;&gt;0,'T18'!$T$28=0,'T18'!$T$40&lt;&gt;0),"ATTENZIONE! NON E' STATA DICHIARATA L'AREA DI INTERVENTO IN T18","")</f>
      </c>
      <c r="I50" s="120"/>
      <c r="J50" s="61" t="str">
        <f>$A$47&amp;$A$49</f>
        <v>004002</v>
      </c>
      <c r="K50" s="114" t="s">
        <v>36</v>
      </c>
      <c r="L50" s="53">
        <f>IF(AND(E50&lt;&gt;0,'T18'!$T$28=0,'T18'!$T$40&lt;&gt;0),"ATTENZIONE! NON E' STATA DICHIARATA L'AREA DI INTERVENTO IN T18","")</f>
      </c>
      <c r="M50" s="167"/>
    </row>
    <row r="51" spans="1:13" s="5" customFormat="1" ht="15">
      <c r="A51" s="232"/>
      <c r="B51" s="225"/>
      <c r="C51" s="84">
        <v>6</v>
      </c>
      <c r="D51" s="14" t="s">
        <v>136</v>
      </c>
      <c r="E51" s="120">
        <f t="shared" si="6"/>
        <v>0</v>
      </c>
      <c r="F51" s="61" t="str">
        <f>$A$47&amp;$A$49</f>
        <v>004002</v>
      </c>
      <c r="G51" s="114" t="s">
        <v>40</v>
      </c>
      <c r="H51" s="53">
        <f>IF(AND(E51&lt;&gt;0,'T18'!$T$28=0,'T18'!$T$40&lt;&gt;0),"ATTENZIONE! NON E' STATA DICHIARATA L'AREA DI INTERVENTO IN T18","")</f>
      </c>
      <c r="I51" s="120"/>
      <c r="J51" s="61" t="str">
        <f>$A$47&amp;$A$49</f>
        <v>004002</v>
      </c>
      <c r="K51" s="114" t="s">
        <v>40</v>
      </c>
      <c r="L51" s="53">
        <f>IF(AND(E51&lt;&gt;0,'T18'!$T$28=0,'T18'!$T$40&lt;&gt;0),"ATTENZIONE! NON E' STATA DICHIARATA L'AREA DI INTERVENTO IN T18","")</f>
      </c>
      <c r="M51" s="167"/>
    </row>
    <row r="52" spans="1:12" s="6" customFormat="1" ht="15">
      <c r="A52" s="217" t="str">
        <f>'T18'!A29</f>
        <v>003</v>
      </c>
      <c r="B52" s="219" t="str">
        <f>'T18'!B29</f>
        <v>LAVORI PUBBLICI</v>
      </c>
      <c r="C52" s="84">
        <v>1</v>
      </c>
      <c r="D52" s="14" t="s">
        <v>137</v>
      </c>
      <c r="E52" s="120">
        <f t="shared" si="6"/>
        <v>0</v>
      </c>
      <c r="F52" s="61" t="str">
        <f>$A$47&amp;$A$52</f>
        <v>004003</v>
      </c>
      <c r="G52" s="114" t="s">
        <v>35</v>
      </c>
      <c r="H52" s="53">
        <f>IF(AND(E52&lt;&gt;0,'T18'!$T$29=0,'T18'!$T$40&lt;&gt;0),"ATTENZIONE! NON E' STATA DICHIARATA L'AREA DI INTERVENTO IN T18","")</f>
      </c>
      <c r="I52" s="120"/>
      <c r="J52" s="61" t="str">
        <f>$A$47&amp;$A$52</f>
        <v>004003</v>
      </c>
      <c r="K52" s="114" t="s">
        <v>35</v>
      </c>
      <c r="L52" s="53">
        <f>IF(AND(E52&lt;&gt;0,'T18'!$T$29=0,'T18'!$T$40&lt;&gt;0),"ATTENZIONE! NON E' STATA DICHIARATA L'AREA DI INTERVENTO IN T18","")</f>
      </c>
    </row>
    <row r="53" spans="1:13" s="5" customFormat="1" ht="20.25">
      <c r="A53" s="224"/>
      <c r="B53" s="227"/>
      <c r="C53" s="84">
        <v>3</v>
      </c>
      <c r="D53" s="14" t="s">
        <v>138</v>
      </c>
      <c r="E53" s="120">
        <f t="shared" si="6"/>
        <v>0</v>
      </c>
      <c r="F53" s="61" t="str">
        <f>$A$47&amp;$A$52</f>
        <v>004003</v>
      </c>
      <c r="G53" s="114" t="s">
        <v>37</v>
      </c>
      <c r="H53" s="53">
        <f>IF(AND(E53&lt;&gt;0,'T18'!$T$29=0,'T18'!$T$40&lt;&gt;0),"ATTENZIONE! NON E' STATA DICHIARATA L'AREA DI INTERVENTO IN T18","")</f>
      </c>
      <c r="I53" s="120"/>
      <c r="J53" s="61" t="str">
        <f>$A$47&amp;$A$52</f>
        <v>004003</v>
      </c>
      <c r="K53" s="114" t="s">
        <v>37</v>
      </c>
      <c r="L53" s="53">
        <f>IF(AND(E53&lt;&gt;0,'T18'!$T$29=0,'T18'!$T$40&lt;&gt;0),"ATTENZIONE! NON E' STATA DICHIARATA L'AREA DI INTERVENTO IN T18","")</f>
      </c>
      <c r="M53" s="167"/>
    </row>
    <row r="54" spans="1:13" s="5" customFormat="1" ht="20.25">
      <c r="A54" s="224"/>
      <c r="B54" s="227"/>
      <c r="C54" s="84">
        <v>4</v>
      </c>
      <c r="D54" s="14" t="s">
        <v>139</v>
      </c>
      <c r="E54" s="120">
        <f t="shared" si="6"/>
        <v>0</v>
      </c>
      <c r="F54" s="61" t="str">
        <f>$A$47&amp;$A$52</f>
        <v>004003</v>
      </c>
      <c r="G54" s="114" t="s">
        <v>38</v>
      </c>
      <c r="H54" s="53">
        <f>IF(AND(E54&lt;&gt;0,'T18'!$T$29=0,'T18'!$T$40&lt;&gt;0),"ATTENZIONE! NON E' STATA DICHIARATA L'AREA DI INTERVENTO IN T18","")</f>
      </c>
      <c r="I54" s="120"/>
      <c r="J54" s="61" t="str">
        <f>$A$47&amp;$A$52</f>
        <v>004003</v>
      </c>
      <c r="K54" s="114" t="s">
        <v>38</v>
      </c>
      <c r="L54" s="53">
        <f>IF(AND(E54&lt;&gt;0,'T18'!$T$29=0,'T18'!$T$40&lt;&gt;0),"ATTENZIONE! NON E' STATA DICHIARATA L'AREA DI INTERVENTO IN T18","")</f>
      </c>
      <c r="M54" s="167"/>
    </row>
    <row r="55" spans="1:12" s="6" customFormat="1" ht="15">
      <c r="A55" s="126" t="str">
        <f>'T18'!A30</f>
        <v>004</v>
      </c>
      <c r="B55" s="137" t="str">
        <f>'T18'!B30</f>
        <v>SERVIZI IDRICI INTEGRATI</v>
      </c>
      <c r="C55" s="84">
        <v>2</v>
      </c>
      <c r="D55" s="14" t="s">
        <v>140</v>
      </c>
      <c r="E55" s="120">
        <f t="shared" si="6"/>
        <v>0</v>
      </c>
      <c r="F55" s="61" t="str">
        <f>$A$47&amp;$A$55</f>
        <v>004004</v>
      </c>
      <c r="G55" s="114" t="s">
        <v>36</v>
      </c>
      <c r="H55" s="53">
        <f>IF(AND(E55&lt;&gt;0,'T18'!$T$30=0,'T18'!$T$40&lt;&gt;0),"ATTENZIONE! NON E' STATA DICHIARATA L'AREA DI INTERVENTO IN T18","")</f>
      </c>
      <c r="I55" s="120"/>
      <c r="J55" s="61" t="str">
        <f>$A$47&amp;$A$55</f>
        <v>004004</v>
      </c>
      <c r="K55" s="114" t="s">
        <v>36</v>
      </c>
      <c r="L55" s="53">
        <f>IF(AND(E55&lt;&gt;0,'T18'!$T$30=0,'T18'!$T$40&lt;&gt;0),"ATTENZIONE! NON E' STATA DICHIARATA L'AREA DI INTERVENTO IN T18","")</f>
      </c>
    </row>
    <row r="56" spans="1:12" s="6" customFormat="1" ht="15" hidden="1">
      <c r="A56" s="126" t="str">
        <f>'T18'!A31</f>
        <v>005</v>
      </c>
      <c r="B56" s="125" t="str">
        <f>'T18'!B31</f>
        <v>ALTRI SERVIZI DI RETE</v>
      </c>
      <c r="C56" s="84">
        <v>1</v>
      </c>
      <c r="D56" s="14"/>
      <c r="E56" s="120">
        <f t="shared" si="6"/>
        <v>0</v>
      </c>
      <c r="F56" s="61" t="str">
        <f>$A$47&amp;$A$56</f>
        <v>004005</v>
      </c>
      <c r="G56" s="114" t="s">
        <v>35</v>
      </c>
      <c r="H56" s="53">
        <f>IF(AND(E56&lt;&gt;0,'T18'!$T$31=0,'T18'!$T$40&lt;&gt;0),"ATTENZIONE! NON E' STATA DICHIARATA L'AREA DI INTERVENTO IN T18","")</f>
      </c>
      <c r="I56" s="120"/>
      <c r="J56" s="61" t="str">
        <f>$A$47&amp;$A$56</f>
        <v>004005</v>
      </c>
      <c r="K56" s="114" t="s">
        <v>35</v>
      </c>
      <c r="L56" s="53">
        <f>IF(AND(E56&lt;&gt;0,'T18'!$T$31=0,'T18'!$T$40&lt;&gt;0),"ATTENZIONE! NON E' STATA DICHIARATA L'AREA DI INTERVENTO IN T18","")</f>
      </c>
    </row>
    <row r="57" spans="1:12" s="6" customFormat="1" ht="15" customHeight="1">
      <c r="A57" s="126" t="str">
        <f>'T18'!A32</f>
        <v>006</v>
      </c>
      <c r="B57" s="137" t="str">
        <f>'T18'!B32</f>
        <v>GESTIONE E SMALTIMENTO DI RIFIUTI</v>
      </c>
      <c r="C57" s="84">
        <v>3</v>
      </c>
      <c r="D57" s="14" t="s">
        <v>152</v>
      </c>
      <c r="E57" s="120">
        <f t="shared" si="6"/>
        <v>0</v>
      </c>
      <c r="F57" s="61" t="str">
        <f>$A$47&amp;$A$57</f>
        <v>004006</v>
      </c>
      <c r="G57" s="114" t="s">
        <v>37</v>
      </c>
      <c r="H57" s="53">
        <f>IF(AND(E57&lt;&gt;0,'T18'!$T$32=0,'T18'!$T$40&lt;&gt;0),"ATTENZIONE! NON E' STATA DICHIARATA L'AREA DI INTERVENTO IN T18","")</f>
      </c>
      <c r="I57" s="120"/>
      <c r="J57" s="61" t="str">
        <f>$A$47&amp;$A$57</f>
        <v>004006</v>
      </c>
      <c r="K57" s="114" t="s">
        <v>37</v>
      </c>
      <c r="L57" s="53">
        <f>IF(AND(E57&lt;&gt;0,'T18'!$T$32=0,'T18'!$T$40&lt;&gt;0),"ATTENZIONE! NON E' STATA DICHIARATA L'AREA DI INTERVENTO IN T18","")</f>
      </c>
    </row>
    <row r="58" spans="1:12" s="6" customFormat="1" ht="15">
      <c r="A58" s="126" t="str">
        <f>'T18'!A33</f>
        <v>007</v>
      </c>
      <c r="B58" s="125" t="str">
        <f>'T18'!B33</f>
        <v>AGRICOLTURA</v>
      </c>
      <c r="C58" s="84">
        <v>1</v>
      </c>
      <c r="D58" s="14" t="s">
        <v>150</v>
      </c>
      <c r="E58" s="120">
        <f t="shared" si="6"/>
        <v>0</v>
      </c>
      <c r="F58" s="61" t="str">
        <f>$A$47&amp;$A$58</f>
        <v>004007</v>
      </c>
      <c r="G58" s="114" t="s">
        <v>35</v>
      </c>
      <c r="H58" s="53">
        <f>IF(AND(E58&lt;&gt;0,'T18'!$T$33=0,'T18'!$T$40&lt;&gt;0),"ATTENZIONE! NON E' STATA DICHIARATA L'AREA DI INTERVENTO IN T18","")</f>
      </c>
      <c r="I58" s="120"/>
      <c r="J58" s="61" t="str">
        <f>$A$47&amp;$A$58</f>
        <v>004007</v>
      </c>
      <c r="K58" s="114" t="s">
        <v>35</v>
      </c>
      <c r="L58" s="53">
        <f>IF(AND(E58&lt;&gt;0,'T18'!$T$33=0,'T18'!$T$40&lt;&gt;0),"ATTENZIONE! NON E' STATA DICHIARATA L'AREA DI INTERVENTO IN T18","")</f>
      </c>
    </row>
    <row r="59" spans="1:12" s="6" customFormat="1" ht="15">
      <c r="A59" s="126" t="str">
        <f>'T18'!A34</f>
        <v>008</v>
      </c>
      <c r="B59" s="173" t="str">
        <f>'T18'!B34</f>
        <v>PROTEZIONE CIVILE</v>
      </c>
      <c r="C59" s="84">
        <v>1</v>
      </c>
      <c r="D59" s="14" t="s">
        <v>151</v>
      </c>
      <c r="E59" s="120">
        <f t="shared" si="6"/>
        <v>0</v>
      </c>
      <c r="F59" s="61" t="str">
        <f>$A$47&amp;$A$59</f>
        <v>004008</v>
      </c>
      <c r="G59" s="114" t="s">
        <v>35</v>
      </c>
      <c r="H59" s="53">
        <f>IF(AND(E59&lt;&gt;0,'T18'!$T$34=0,'T18'!$T$40&lt;&gt;0),"ATTENZIONE! NON E' STATA DICHIARATA L'AREA DI INTERVENTO IN T18","")</f>
      </c>
      <c r="I59" s="120"/>
      <c r="J59" s="61" t="str">
        <f>$A$47&amp;$A$59</f>
        <v>004008</v>
      </c>
      <c r="K59" s="114" t="s">
        <v>35</v>
      </c>
      <c r="L59" s="53">
        <f>IF(AND(E59&lt;&gt;0,'T18'!$T$34=0,'T18'!$T$40&lt;&gt;0),"ATTENZIONE! NON E' STATA DICHIARATA L'AREA DI INTERVENTO IN T18","")</f>
      </c>
    </row>
    <row r="60" spans="1:12" s="6" customFormat="1" ht="15">
      <c r="A60" s="9" t="str">
        <f>'T18'!B35</f>
        <v>005</v>
      </c>
      <c r="B60" s="221" t="str">
        <f>'T18'!C35</f>
        <v>SERVIZI EROGATI ALLA PERSONA</v>
      </c>
      <c r="C60" s="222"/>
      <c r="D60" s="222"/>
      <c r="E60" s="222"/>
      <c r="F60" s="222"/>
      <c r="G60" s="222"/>
      <c r="H60" s="222"/>
      <c r="I60" s="223"/>
      <c r="J60" s="61"/>
      <c r="K60" s="114"/>
      <c r="L60" s="53"/>
    </row>
    <row r="61" spans="1:12" s="6" customFormat="1" ht="15">
      <c r="A61" s="217" t="str">
        <f>'T18'!A36</f>
        <v>001</v>
      </c>
      <c r="B61" s="219" t="str">
        <f>'T18'!B36</f>
        <v>SERVIZI SOCIALI, NON PROFIT E SANITA'</v>
      </c>
      <c r="C61" s="84">
        <v>1</v>
      </c>
      <c r="D61" s="14" t="s">
        <v>141</v>
      </c>
      <c r="E61" s="120">
        <f aca="true" t="shared" si="7" ref="E61:E71">ROUND(I61,0)</f>
        <v>0</v>
      </c>
      <c r="F61" s="61" t="str">
        <f>$A$60&amp;$A$61</f>
        <v>005001</v>
      </c>
      <c r="G61" s="114" t="s">
        <v>35</v>
      </c>
      <c r="H61" s="53">
        <f>IF(AND(E61&lt;&gt;0,'T18'!$T$36=0,'T18'!$T$40&lt;&gt;0),"ATTENZIONE! NON E' STATA DICHIARATA L'AREA DI INTERVENTO IN T18","")</f>
      </c>
      <c r="I61" s="120"/>
      <c r="J61" s="61" t="str">
        <f>$A$60&amp;$A$61</f>
        <v>005001</v>
      </c>
      <c r="K61" s="114" t="s">
        <v>35</v>
      </c>
      <c r="L61" s="53">
        <f>IF(AND(E61&lt;&gt;0,'T18'!$T$36=0,'T18'!$T$40&lt;&gt;0),"ATTENZIONE! NON E' STATA DICHIARATA L'AREA DI INTERVENTO IN T18","")</f>
      </c>
    </row>
    <row r="62" spans="1:13" s="5" customFormat="1" ht="15">
      <c r="A62" s="224"/>
      <c r="B62" s="227"/>
      <c r="C62" s="84">
        <v>2</v>
      </c>
      <c r="D62" s="14" t="s">
        <v>142</v>
      </c>
      <c r="E62" s="120">
        <f t="shared" si="7"/>
        <v>0</v>
      </c>
      <c r="F62" s="61" t="str">
        <f>$A$60&amp;$A$61</f>
        <v>005001</v>
      </c>
      <c r="G62" s="114" t="s">
        <v>36</v>
      </c>
      <c r="H62" s="53">
        <f>IF(AND(E62&lt;&gt;0,'T18'!$T$36=0,'T18'!$T$40&lt;&gt;0),"ATTENZIONE! NON E' STATA DICHIARATA L'AREA DI INTERVENTO IN T18","")</f>
      </c>
      <c r="I62" s="120"/>
      <c r="J62" s="61" t="str">
        <f>$A$60&amp;$A$61</f>
        <v>005001</v>
      </c>
      <c r="K62" s="114" t="s">
        <v>36</v>
      </c>
      <c r="L62" s="53">
        <f>IF(AND(E62&lt;&gt;0,'T18'!$T$36=0,'T18'!$T$40&lt;&gt;0),"ATTENZIONE! NON E' STATA DICHIARATA L'AREA DI INTERVENTO IN T18","")</f>
      </c>
      <c r="M62" s="167"/>
    </row>
    <row r="63" spans="1:13" s="5" customFormat="1" ht="15">
      <c r="A63" s="224"/>
      <c r="B63" s="227"/>
      <c r="C63" s="84">
        <v>3</v>
      </c>
      <c r="D63" s="14" t="s">
        <v>143</v>
      </c>
      <c r="E63" s="120">
        <f t="shared" si="7"/>
        <v>0</v>
      </c>
      <c r="F63" s="61" t="str">
        <f>$A$60&amp;$A$61</f>
        <v>005001</v>
      </c>
      <c r="G63" s="114" t="s">
        <v>37</v>
      </c>
      <c r="H63" s="53">
        <f>IF(AND(E63&lt;&gt;0,'T18'!$T$36=0,'T18'!$T$40&lt;&gt;0),"ATTENZIONE! NON E' STATA DICHIARATA L'AREA DI INTERVENTO IN T18","")</f>
      </c>
      <c r="I63" s="120"/>
      <c r="J63" s="61" t="str">
        <f>$A$60&amp;$A$61</f>
        <v>005001</v>
      </c>
      <c r="K63" s="114" t="s">
        <v>37</v>
      </c>
      <c r="L63" s="53">
        <f>IF(AND(E63&lt;&gt;0,'T18'!$T$36=0,'T18'!$T$40&lt;&gt;0),"ATTENZIONE! NON E' STATA DICHIARATA L'AREA DI INTERVENTO IN T18","")</f>
      </c>
      <c r="M63" s="167"/>
    </row>
    <row r="64" spans="1:13" s="5" customFormat="1" ht="15">
      <c r="A64" s="224"/>
      <c r="B64" s="227"/>
      <c r="C64" s="84">
        <v>4</v>
      </c>
      <c r="D64" s="14" t="s">
        <v>144</v>
      </c>
      <c r="E64" s="120">
        <f t="shared" si="7"/>
        <v>0</v>
      </c>
      <c r="F64" s="61" t="str">
        <f>$A$60&amp;$A$61</f>
        <v>005001</v>
      </c>
      <c r="G64" s="114" t="s">
        <v>38</v>
      </c>
      <c r="H64" s="53">
        <f>IF(AND(E64&lt;&gt;0,'T18'!$T$36=0,'T18'!$T$40&lt;&gt;0),"ATTENZIONE! NON E' STATA DICHIARATA L'AREA DI INTERVENTO IN T18","")</f>
      </c>
      <c r="I64" s="120"/>
      <c r="J64" s="61" t="str">
        <f>$A$60&amp;$A$61</f>
        <v>005001</v>
      </c>
      <c r="K64" s="114" t="s">
        <v>38</v>
      </c>
      <c r="L64" s="53">
        <f>IF(AND(E64&lt;&gt;0,'T18'!$T$36=0,'T18'!$T$40&lt;&gt;0),"ATTENZIONE! NON E' STATA DICHIARATA L'AREA DI INTERVENTO IN T18","")</f>
      </c>
      <c r="M64" s="167"/>
    </row>
    <row r="65" spans="1:13" s="5" customFormat="1" ht="15">
      <c r="A65" s="224"/>
      <c r="B65" s="227"/>
      <c r="C65" s="84">
        <v>5</v>
      </c>
      <c r="D65" s="14" t="s">
        <v>157</v>
      </c>
      <c r="E65" s="120">
        <f t="shared" si="7"/>
        <v>0</v>
      </c>
      <c r="F65" s="61" t="str">
        <f>$A$60&amp;$A$61</f>
        <v>005001</v>
      </c>
      <c r="G65" s="114" t="s">
        <v>39</v>
      </c>
      <c r="H65" s="53">
        <f>IF(AND(E65&lt;&gt;0,'T18'!$T$36=0,'T18'!$T$40&lt;&gt;0),"ATTENZIONE! NON E' STATA DICHIARATA L'AREA DI INTERVENTO IN T18","")</f>
      </c>
      <c r="I65" s="120"/>
      <c r="J65" s="61" t="str">
        <f>$A$60&amp;$A$61</f>
        <v>005001</v>
      </c>
      <c r="K65" s="114" t="s">
        <v>39</v>
      </c>
      <c r="L65" s="53">
        <f>IF(AND(E65&lt;&gt;0,'T18'!$T$36=0,'T18'!$T$40&lt;&gt;0),"ATTENZIONE! NON E' STATA DICHIARATA L'AREA DI INTERVENTO IN T18","")</f>
      </c>
      <c r="M65" s="167"/>
    </row>
    <row r="66" spans="1:12" s="6" customFormat="1" ht="20.25" customHeight="1">
      <c r="A66" s="217" t="str">
        <f>'T18'!A37</f>
        <v>002</v>
      </c>
      <c r="B66" s="219" t="str">
        <f>'T18'!B37</f>
        <v>SERVIZI PER L’ISTRUZIONE E LA FORMAZIONE PROFESSIONALE</v>
      </c>
      <c r="C66" s="84">
        <v>2</v>
      </c>
      <c r="D66" s="14" t="s">
        <v>145</v>
      </c>
      <c r="E66" s="120">
        <f t="shared" si="7"/>
        <v>0</v>
      </c>
      <c r="F66" s="61" t="str">
        <f>$A$60&amp;$A$66</f>
        <v>005002</v>
      </c>
      <c r="G66" s="114" t="s">
        <v>36</v>
      </c>
      <c r="H66" s="53">
        <f>IF(AND(E66&lt;&gt;0,'T18'!$T$37=0,'T18'!$T$40&lt;&gt;0),"ATTENZIONE! NON E' STATA DICHIARATA L'AREA DI INTERVENTO IN T18","")</f>
      </c>
      <c r="I66" s="120"/>
      <c r="J66" s="61" t="str">
        <f>$A$60&amp;$A$66</f>
        <v>005002</v>
      </c>
      <c r="K66" s="114" t="s">
        <v>36</v>
      </c>
      <c r="L66" s="53">
        <f>IF(AND(E66&lt;&gt;0,'T18'!$T$37=0,'T18'!$T$40&lt;&gt;0),"ATTENZIONE! NON E' STATA DICHIARATA L'AREA DI INTERVENTO IN T18","")</f>
      </c>
    </row>
    <row r="67" spans="1:12" s="6" customFormat="1" ht="15">
      <c r="A67" s="224"/>
      <c r="B67" s="225"/>
      <c r="C67" s="84">
        <v>3</v>
      </c>
      <c r="D67" s="14" t="s">
        <v>146</v>
      </c>
      <c r="E67" s="120">
        <f t="shared" si="7"/>
        <v>0</v>
      </c>
      <c r="F67" s="61" t="str">
        <f>$A$60&amp;$A$66</f>
        <v>005002</v>
      </c>
      <c r="G67" s="114" t="s">
        <v>37</v>
      </c>
      <c r="H67" s="53">
        <f>IF(AND(E67&lt;&gt;0,'T18'!$T$37=0,'T18'!$T$40&lt;&gt;0),"ATTENZIONE! NON E' STATA DICHIARATA L'AREA DI INTERVENTO IN T18","")</f>
      </c>
      <c r="I67" s="120"/>
      <c r="J67" s="61" t="str">
        <f>$A$60&amp;$A$66</f>
        <v>005002</v>
      </c>
      <c r="K67" s="114" t="s">
        <v>37</v>
      </c>
      <c r="L67" s="53">
        <f>IF(AND(E67&lt;&gt;0,'T18'!$T$37=0,'T18'!$T$40&lt;&gt;0),"ATTENZIONE! NON E' STATA DICHIARATA L'AREA DI INTERVENTO IN T18","")</f>
      </c>
    </row>
    <row r="68" spans="1:13" s="59" customFormat="1" ht="15" hidden="1">
      <c r="A68" s="176" t="str">
        <f>'T18'!A38</f>
        <v>003</v>
      </c>
      <c r="B68" s="137" t="str">
        <f>'T18'!B38</f>
        <v>SERVIZI PER LA CULTURA</v>
      </c>
      <c r="C68" s="84">
        <v>1</v>
      </c>
      <c r="D68" s="14" t="s">
        <v>160</v>
      </c>
      <c r="E68" s="120">
        <f t="shared" si="7"/>
        <v>0</v>
      </c>
      <c r="F68" s="61" t="str">
        <f>$A$60&amp;$A$68</f>
        <v>005003</v>
      </c>
      <c r="G68" s="114" t="s">
        <v>35</v>
      </c>
      <c r="H68" s="53">
        <f>IF(AND(E68&lt;&gt;0,'T18'!$T$38=0,'T18'!$T$40&lt;&gt;0),"ATTENZIONE! NON E' STATA DICHIARATA L'AREA DI INTERVENTO IN T18","")</f>
      </c>
      <c r="I68" s="120"/>
      <c r="J68" s="61" t="str">
        <f>$A$60&amp;$A$68</f>
        <v>005003</v>
      </c>
      <c r="K68" s="114" t="s">
        <v>35</v>
      </c>
      <c r="L68" s="53">
        <f>IF(AND(E68&lt;&gt;0,'T18'!$T$38=0,'T18'!$T$40&lt;&gt;0),"ATTENZIONE! NON E' STATA DICHIARATA L'AREA DI INTERVENTO IN T18","")</f>
      </c>
      <c r="M68" s="168"/>
    </row>
    <row r="69" spans="1:13" s="59" customFormat="1" ht="15">
      <c r="A69" s="177" t="str">
        <f>'T18'!A38</f>
        <v>003</v>
      </c>
      <c r="B69" s="13" t="str">
        <f>'T18'!B38</f>
        <v>SERVIZI PER LA CULTURA</v>
      </c>
      <c r="C69" s="84">
        <v>2</v>
      </c>
      <c r="D69" s="14" t="s">
        <v>147</v>
      </c>
      <c r="E69" s="120">
        <f t="shared" si="7"/>
        <v>0</v>
      </c>
      <c r="F69" s="61" t="str">
        <f>$A$60&amp;$A$68</f>
        <v>005003</v>
      </c>
      <c r="G69" s="114" t="s">
        <v>36</v>
      </c>
      <c r="H69" s="53">
        <f>IF(AND(E69&lt;&gt;0,'T18'!$T$412=0,'T18'!$T$40&lt;&gt;0),"ATTENZIONE! NON E' STATA DICHIARATA L'AREA DI INTERVENTO IN T18","")</f>
      </c>
      <c r="I69" s="120"/>
      <c r="J69" s="61" t="str">
        <f>$A$60&amp;$A$68</f>
        <v>005003</v>
      </c>
      <c r="K69" s="114" t="s">
        <v>36</v>
      </c>
      <c r="L69" s="53">
        <f>IF(AND(E69&lt;&gt;0,'T18'!$T$38=0,'T18'!$T$40&lt;&gt;0),"ATTENZIONE! NON E' STATA DICHIARATA L'AREA DI INTERVENTO IN T18","")</f>
      </c>
      <c r="M69" s="168"/>
    </row>
    <row r="70" spans="1:13" s="59" customFormat="1" ht="15" customHeight="1" hidden="1">
      <c r="A70" s="217" t="str">
        <f>'T18'!A39</f>
        <v>004</v>
      </c>
      <c r="B70" s="219" t="str">
        <f>'T18'!B39</f>
        <v>SERVIZI PER LO SPORT, ATTIVITA’ RICREATIVE E TURISMO</v>
      </c>
      <c r="C70" s="84">
        <v>1</v>
      </c>
      <c r="D70" s="14"/>
      <c r="E70" s="120">
        <f t="shared" si="7"/>
        <v>0</v>
      </c>
      <c r="F70" s="61" t="str">
        <f>$A$60&amp;$A$70</f>
        <v>005004</v>
      </c>
      <c r="G70" s="114" t="s">
        <v>35</v>
      </c>
      <c r="H70" s="53">
        <f>IF(AND(E70&lt;&gt;0,'T18'!$T$39=0,'T18'!$T$40&lt;&gt;0),"ATTENZIONE! NON E' STATA DICHIARATA L'AREA DI INTERVENTO IN T18","")</f>
      </c>
      <c r="I70" s="120"/>
      <c r="J70" s="61" t="str">
        <f>$A$60&amp;$A$70</f>
        <v>005004</v>
      </c>
      <c r="K70" s="114" t="s">
        <v>35</v>
      </c>
      <c r="L70" s="53">
        <f>IF(AND(E70&lt;&gt;0,'T18'!$T$39=0,'T18'!$T$40&lt;&gt;0),"ATTENZIONE! NON E' STATA DICHIARATA L'AREA DI INTERVENTO IN T18","")</f>
      </c>
      <c r="M70" s="168"/>
    </row>
    <row r="71" spans="1:13" s="5" customFormat="1" ht="15" hidden="1" thickBot="1">
      <c r="A71" s="218"/>
      <c r="B71" s="220"/>
      <c r="C71" s="130">
        <v>2</v>
      </c>
      <c r="D71" s="131"/>
      <c r="E71" s="132">
        <f t="shared" si="7"/>
        <v>0</v>
      </c>
      <c r="F71" s="61" t="str">
        <f>$A$60&amp;$A$70</f>
        <v>005004</v>
      </c>
      <c r="G71" s="114" t="s">
        <v>36</v>
      </c>
      <c r="H71" s="53">
        <f>IF(AND(E71&lt;&gt;0,'T18'!$T$39=0,'T18'!$T$40&lt;&gt;0),"ATTENZIONE! NON E' STATA DICHIARATA L'AREA DI INTERVENTO IN T18","")</f>
      </c>
      <c r="I71" s="132"/>
      <c r="J71" s="61" t="str">
        <f>$A$60&amp;$A$70</f>
        <v>005004</v>
      </c>
      <c r="K71" s="114" t="s">
        <v>36</v>
      </c>
      <c r="L71" s="53">
        <f>IF(AND(E71&lt;&gt;0,'T18'!$T$39=0,'T18'!$T$40&lt;&gt;0),"ATTENZIONE! NON E' STATA DICHIARATA L'AREA DI INTERVENTO IN T18","")</f>
      </c>
      <c r="M71" s="167"/>
    </row>
    <row r="72" spans="1:13" s="5" customFormat="1" ht="15" customHeight="1" hidden="1" thickTop="1">
      <c r="A72" s="106"/>
      <c r="B72" s="107"/>
      <c r="C72" s="106"/>
      <c r="D72" s="108"/>
      <c r="E72" s="109">
        <f>SUM(E7:E11,E13:E33,E35:E46,E48:E59,E61:E71)</f>
        <v>0</v>
      </c>
      <c r="F72" s="61"/>
      <c r="G72" s="115"/>
      <c r="H72" s="167"/>
      <c r="I72" s="109">
        <f>SUM(I7:I11,I13:I33,I35:I46,I48:I59,I61:I71)</f>
        <v>0</v>
      </c>
      <c r="J72" s="61"/>
      <c r="K72" s="115"/>
      <c r="L72" s="167"/>
      <c r="M72" s="167"/>
    </row>
    <row r="73" spans="1:13" s="19" customFormat="1" ht="12" customHeight="1" hidden="1">
      <c r="A73" s="226" t="s">
        <v>117</v>
      </c>
      <c r="B73" s="226"/>
      <c r="C73" s="226"/>
      <c r="D73" s="226"/>
      <c r="E73" s="226"/>
      <c r="F73" s="169"/>
      <c r="G73" s="116"/>
      <c r="H73" s="169"/>
      <c r="I73" s="169"/>
      <c r="J73" s="169"/>
      <c r="K73" s="116"/>
      <c r="L73" s="169"/>
      <c r="M73" s="169"/>
    </row>
    <row r="74" spans="1:13" s="19" customFormat="1" ht="21.75" customHeight="1">
      <c r="A74" s="233" t="s">
        <v>118</v>
      </c>
      <c r="B74" s="233"/>
      <c r="C74" s="233"/>
      <c r="D74" s="233"/>
      <c r="E74" s="233"/>
      <c r="F74" s="169"/>
      <c r="G74" s="116"/>
      <c r="H74" s="169"/>
      <c r="I74" s="169"/>
      <c r="J74" s="169"/>
      <c r="K74" s="116"/>
      <c r="L74" s="169"/>
      <c r="M74" s="169"/>
    </row>
    <row r="75" spans="1:15" ht="35.25" customHeight="1">
      <c r="A75" s="208" t="s">
        <v>162</v>
      </c>
      <c r="B75" s="208"/>
      <c r="C75" s="208"/>
      <c r="D75" s="208"/>
      <c r="E75" s="20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</sheetData>
  <sheetProtection password="EA98" sheet="1" formatColumns="0" selectLockedCells="1"/>
  <mergeCells count="38">
    <mergeCell ref="A1:E1"/>
    <mergeCell ref="A3:E3"/>
    <mergeCell ref="B6:I6"/>
    <mergeCell ref="B12:I12"/>
    <mergeCell ref="B34:I34"/>
    <mergeCell ref="B47:I47"/>
    <mergeCell ref="B7:B8"/>
    <mergeCell ref="A7:A8"/>
    <mergeCell ref="B10:B11"/>
    <mergeCell ref="A10:A11"/>
    <mergeCell ref="B13:B14"/>
    <mergeCell ref="A13:A14"/>
    <mergeCell ref="A74:E74"/>
    <mergeCell ref="A75:E75"/>
    <mergeCell ref="B36:B37"/>
    <mergeCell ref="A45:A46"/>
    <mergeCell ref="B45:B46"/>
    <mergeCell ref="A36:A37"/>
    <mergeCell ref="A16:A28"/>
    <mergeCell ref="B16:B28"/>
    <mergeCell ref="B52:B54"/>
    <mergeCell ref="A29:A30"/>
    <mergeCell ref="B29:B30"/>
    <mergeCell ref="A49:A51"/>
    <mergeCell ref="B49:B51"/>
    <mergeCell ref="A52:A54"/>
    <mergeCell ref="A38:A43"/>
    <mergeCell ref="B38:B43"/>
    <mergeCell ref="A32:A33"/>
    <mergeCell ref="B32:B33"/>
    <mergeCell ref="A70:A71"/>
    <mergeCell ref="B70:B71"/>
    <mergeCell ref="B60:I60"/>
    <mergeCell ref="A66:A67"/>
    <mergeCell ref="B66:B67"/>
    <mergeCell ref="A73:E73"/>
    <mergeCell ref="A61:A65"/>
    <mergeCell ref="B61:B65"/>
  </mergeCells>
  <dataValidations count="2">
    <dataValidation type="decimal" allowBlank="1" showInputMessage="1" showErrorMessage="1" errorTitle="Dato immesso non valido" error="Sono ammessi solo valori numerici!" sqref="E72 I72">
      <formula1>0</formula1>
      <formula2>9999999</formula2>
    </dataValidation>
    <dataValidation type="whole" allowBlank="1" showInputMessage="1" showErrorMessage="1" errorTitle="Dato immesso non valido" error="INSERIRE SOLO VALORI NUMERICI INTERI POSITIVI, MAX 12 CIFRE" sqref="E7:E11 I7:I11 I48:I59 E48:E59 I61:I71 E61:E71 I35:I46 E35:E46 I13:I33 E13:E33">
      <formula1>0</formula1>
      <formula2>999999999999</formula2>
    </dataValidation>
  </dataValidations>
  <printOptions horizontalCentered="1"/>
  <pageMargins left="0.2" right="0.2" top="0.17" bottom="0.19" header="0.17" footer="0.16"/>
  <pageSetup fitToHeight="0" orientation="landscape" pageOrder="overThenDown" paperSize="9" scale="78" r:id="rId2"/>
  <headerFooter alignWithMargins="0">
    <oddFooter>&amp;R&amp;"Small Fonts,Normale"&amp;7Pagina &amp;P di &amp;N</oddFooter>
  </headerFooter>
  <rowBreaks count="1" manualBreakCount="1">
    <brk id="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2013-03-18T16:25:05Z</cp:lastPrinted>
  <dcterms:created xsi:type="dcterms:W3CDTF">1998-11-12T08:15:54Z</dcterms:created>
  <dcterms:modified xsi:type="dcterms:W3CDTF">2021-03-30T09:42:45Z</dcterms:modified>
  <cp:category/>
  <cp:version/>
  <cp:contentType/>
  <cp:contentStatus/>
</cp:coreProperties>
</file>